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<sst xmlns="http://schemas.openxmlformats.org/spreadsheetml/2006/main" count="834" uniqueCount="364">
  <si>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</si>
  <si>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</si>
  <si>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</si>
  <si>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</si>
  <si>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</si>
  <si>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</si>
  <si>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</si>
  <si>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</si>
  <si>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</si>
  <si>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</si>
  <si>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</si>
  <si>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</si>
  <si>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</si>
  <si>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</si>
  <si>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</si>
  <si>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</si>
  <si>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</si>
  <si>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</si>
  <si>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</si>
  <si>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</si>
  <si>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</si>
  <si>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</si>
  <si>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</si>
  <si>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</si>
  <si>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</si>
  <si>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</si>
  <si>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</si>
  <si>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</si>
  <si>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</si>
  <si>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</si>
  <si>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</si>
  <si>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</si>
  <si>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</si>
  <si>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</si>
  <si>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</si>
  <si>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</si>
  <si>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</si>
  <si>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</si>
  <si>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</si>
  <si>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</si>
  <si>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</si>
  <si>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</si>
  <si>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</si>
  <si>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</si>
  <si>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</si>
  <si>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</si>
  <si>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</si>
  <si>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</si>
  <si>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</si>
  <si>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</si>
  <si>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</si>
  <si>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</si>
  <si>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</si>
  <si>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</si>
  <si>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</si>
  <si>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</si>
  <si>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</si>
  <si>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</si>
  <si>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</si>
  <si>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</si>
  <si>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</si>
  <si>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</si>
  <si>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QAUUAO85566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</si>
  <si>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</si>
  <si>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</si>
  <si>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</si>
  <si>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</si>
  <si>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</si>
  <si>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</si>
  <si>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</si>
  <si>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</si>
  <si>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</si>
  <si>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</si>
  <si>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</si>
  <si>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</si>
  <si>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</si>
  <si>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</si>
  <si>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</si>
  <si>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</si>
  <si>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</si>
  <si>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</si>
  <si>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</si>
  <si>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</si>
  <si>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</si>
  <si>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</si>
  <si>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</si>
  <si>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</si>
  <si>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</si>
  <si>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</si>
  <si>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</si>
  <si>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</si>
  <si>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</si>
  <si>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</si>
  <si>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</si>
  <si>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</si>
  <si>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</si>
  <si>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</si>
  <si>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</si>
  <si>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</si>
  <si>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</si>
  <si>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</si>
  <si>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</si>
  <si>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</si>
  <si>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</si>
  <si>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</si>
  <si>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</si>
  <si>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</si>
  <si>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</si>
  <si>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</si>
  <si>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</si>
  <si>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</si>
  <si>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</si>
  <si>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</si>
  <si>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</si>
  <si>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</si>
  <si>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</si>
  <si>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</si>
  <si>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</si>
  <si>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</si>
  <si>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1、前领接线，前中拉链间线不均匀</t>
  </si>
  <si>
    <t>2、袖接起尖，不圆顺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</si>
  <si>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</si>
  <si>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</si>
  <si>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</si>
  <si>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</si>
  <si>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</si>
  <si>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</si>
  <si>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</si>
  <si>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</si>
  <si>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</si>
  <si>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</si>
  <si>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</si>
  <si>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</si>
  <si>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</si>
  <si>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</si>
  <si>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</si>
  <si>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</si>
  <si>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</si>
  <si>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短袖T恤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</si>
  <si>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</si>
  <si>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</si>
  <si>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</si>
  <si>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</si>
  <si>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</si>
  <si>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</si>
  <si>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</si>
  <si>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</si>
  <si>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</si>
  <si>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活力红 / 洗前</t>
  </si>
  <si>
    <t>活力红 / 洗后</t>
  </si>
  <si>
    <t>XXXL</t>
  </si>
  <si>
    <t>后中长</t>
  </si>
  <si>
    <t>+1</t>
  </si>
  <si>
    <t>-1</t>
  </si>
  <si>
    <t>180/104B</t>
  </si>
  <si>
    <t>胸围</t>
  </si>
  <si>
    <t>+0</t>
  </si>
  <si>
    <t>摆围（平量）</t>
  </si>
  <si>
    <t>摆围（拉量）</t>
  </si>
  <si>
    <t>肩宽</t>
  </si>
  <si>
    <t>+0.8</t>
  </si>
  <si>
    <t>-0.3</t>
  </si>
  <si>
    <t>肩点袖长</t>
  </si>
  <si>
    <t>+0.6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</si>
  <si>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</si>
  <si>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t>+0.3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</si>
  <si>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</si>
  <si>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+0.5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</si>
  <si>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</si>
  <si>
    <t>+0.4</t>
  </si>
  <si>
    <t>-0.4</t>
  </si>
  <si>
    <t>上领围</t>
  </si>
  <si>
    <t>-0.5</t>
  </si>
  <si>
    <t>下领围</t>
  </si>
  <si>
    <t>领高</t>
  </si>
  <si>
    <t>下摆和袖口高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</si>
  <si>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</si>
  <si>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</si>
  <si>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</si>
  <si>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</si>
  <si>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</si>
  <si>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</si>
  <si>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</si>
  <si>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</si>
  <si>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</si>
  <si>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</si>
  <si>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</si>
  <si>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</si>
  <si>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</si>
  <si>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</si>
  <si>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</si>
  <si>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</si>
  <si>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</si>
  <si>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</si>
  <si>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</si>
  <si>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</si>
  <si>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</si>
  <si>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</si>
  <si>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</si>
  <si>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</si>
  <si>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</si>
  <si>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</si>
  <si>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</si>
  <si>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</si>
  <si>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</si>
  <si>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</si>
  <si>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</si>
  <si>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</si>
  <si>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</si>
  <si>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</si>
  <si>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</si>
  <si>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</si>
  <si>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</si>
  <si>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</si>
  <si>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</si>
  <si>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采购凭证编号：CGDD25111100034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</si>
  <si>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</si>
  <si>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</si>
  <si>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</si>
  <si>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</si>
  <si>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</si>
  <si>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</si>
  <si>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</si>
  <si>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</si>
  <si>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</si>
  <si>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</si>
  <si>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</si>
  <si>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</si>
  <si>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</si>
  <si>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</si>
  <si>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</si>
  <si>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</si>
  <si>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1、上领容皱不均匀，前中拉链不顺直</t>
  </si>
  <si>
    <t>2、袖拼处起尖，不顺直</t>
  </si>
  <si>
    <t>3、两边袖口有大小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</si>
  <si>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</si>
  <si>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</si>
  <si>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</si>
  <si>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</si>
  <si>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</si>
  <si>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</si>
  <si>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走货900件，抽查80件，发现3件不良品，已按照以上提出的问题点改正，可以出货</t>
  </si>
  <si>
    <t>服装QC部门</t>
  </si>
  <si>
    <t>检验人</t>
  </si>
  <si>
    <t>+1.3 +1 +1</t>
  </si>
  <si>
    <t>-0.5 -0.5 -0.7</t>
  </si>
  <si>
    <t>+0.5 +0 +0.5</t>
  </si>
  <si>
    <t>+0 +1 +1.3</t>
  </si>
  <si>
    <t>+0.5 +0.5 +0</t>
  </si>
  <si>
    <t>+0.3 +0.5 +0.5</t>
  </si>
  <si>
    <t>-1 +0 +0</t>
  </si>
  <si>
    <t>+1 +1 +0</t>
  </si>
  <si>
    <t>+1 +0 +1</t>
  </si>
  <si>
    <t>-1.5 -1 -1</t>
  </si>
  <si>
    <t>+1 +0 +0</t>
  </si>
  <si>
    <t>+2 +2 +2</t>
  </si>
  <si>
    <t>+1.5 +2 +1.5</t>
  </si>
  <si>
    <t>+0 +0 +0.5</t>
  </si>
  <si>
    <t>+0 +0 +0</t>
  </si>
  <si>
    <t>+2 +1.5 +1</t>
  </si>
  <si>
    <t>+0 +0.2 +0.3</t>
  </si>
  <si>
    <t>+0.7 +1 +1</t>
  </si>
  <si>
    <t>+0 -0.3 -0.3</t>
  </si>
  <si>
    <t>+0 +0.4 +0.8</t>
  </si>
  <si>
    <t>+0 +0.2 +0</t>
  </si>
  <si>
    <t>-1 -0.3 -0.5</t>
  </si>
  <si>
    <t>-0.5 -0.5 +0</t>
  </si>
  <si>
    <t>-0.3 +0 +0</t>
  </si>
  <si>
    <t>+0 +0.3 +0</t>
  </si>
  <si>
    <t>+0.5 +0 +0.3</t>
  </si>
  <si>
    <t>+0.3 +0 +0</t>
  </si>
  <si>
    <t>-0.2 +0 +0</t>
  </si>
  <si>
    <t>-0.5 -0.5 -0.5</t>
  </si>
  <si>
    <t>-1 -1 -1</t>
  </si>
  <si>
    <t>-0.5 +0 -0.5</t>
  </si>
  <si>
    <t>-0.5 +0 +0</t>
  </si>
  <si>
    <t>+0 -0.5 -0.5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</si>
  <si>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</si>
  <si>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</si>
  <si>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</si>
  <si>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</si>
  <si>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</si>
  <si>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</si>
  <si>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</si>
  <si>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</si>
  <si>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</si>
  <si>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</si>
  <si>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</si>
  <si>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</si>
  <si>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</si>
  <si>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</si>
  <si>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</si>
  <si>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</si>
  <si>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</si>
  <si>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</si>
  <si>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D7903050</t>
  </si>
  <si>
    <t>弹力华夫格</t>
  </si>
  <si>
    <t>三迈</t>
  </si>
  <si>
    <t>2509Y0304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</si>
  <si>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</si>
  <si>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</si>
  <si>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</si>
  <si>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</si>
  <si>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</si>
  <si>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</si>
  <si>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</si>
  <si>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</si>
  <si>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</si>
  <si>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</si>
  <si>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</si>
  <si>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</si>
  <si>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</si>
  <si>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</si>
  <si>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</si>
  <si>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</si>
  <si>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</si>
  <si>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</si>
  <si>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</si>
  <si>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</si>
  <si>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</si>
  <si>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</si>
  <si>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</si>
  <si>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</si>
  <si>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1CM弹力织带</t>
  </si>
  <si>
    <t>泰丰</t>
  </si>
  <si>
    <t>5#胶牙拉链</t>
  </si>
  <si>
    <t>偉星</t>
  </si>
  <si>
    <t>织唛</t>
  </si>
  <si>
    <t>南京嘉美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</si>
  <si>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</si>
  <si>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</si>
  <si>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</si>
  <si>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</si>
  <si>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</si>
  <si>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</si>
  <si>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</si>
  <si>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</si>
  <si>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</si>
  <si>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</si>
  <si>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</si>
  <si>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</si>
  <si>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</si>
  <si>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</si>
  <si>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</si>
  <si>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</si>
  <si>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</si>
  <si>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</si>
  <si>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</si>
  <si>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</si>
  <si>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</si>
  <si>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</si>
  <si>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</si>
  <si>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前幅+右袖绣花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</si>
  <si>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</si>
  <si>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</si>
  <si>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</si>
  <si>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</si>
  <si>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</si>
  <si>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</si>
  <si>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</si>
  <si>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TAJJCN95803</t>
  </si>
  <si>
    <t>制表时间：2024/10/20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</si>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</sst>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¥-804]* #,##0.00_ ;_ [$¥-804]* \-#,##0.00_ ;_ [$¥-804]* &quot;-&quot;??_ ;_ @_ "/>
    <numFmt numFmtId="178" formatCode="0.0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9" borderId="8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9" fillId="0" borderId="90" applyNumberFormat="0" applyFill="0" applyAlignment="0" applyProtection="0">
      <alignment vertical="center"/>
    </xf>
    <xf numFmtId="0" fontId="60" fillId="0" borderId="9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92" applyNumberFormat="0" applyAlignment="0" applyProtection="0">
      <alignment vertical="center"/>
    </xf>
    <xf numFmtId="0" fontId="62" fillId="11" borderId="93" applyNumberFormat="0" applyAlignment="0" applyProtection="0">
      <alignment vertical="center"/>
    </xf>
    <xf numFmtId="0" fontId="63" fillId="11" borderId="92" applyNumberFormat="0" applyAlignment="0" applyProtection="0">
      <alignment vertical="center"/>
    </xf>
    <xf numFmtId="0" fontId="64" fillId="12" borderId="94" applyNumberFormat="0" applyAlignment="0" applyProtection="0">
      <alignment vertical="center"/>
    </xf>
    <xf numFmtId="0" fontId="65" fillId="0" borderId="95" applyNumberFormat="0" applyFill="0" applyAlignment="0" applyProtection="0">
      <alignment vertical="center"/>
    </xf>
    <xf numFmtId="0" fontId="66" fillId="0" borderId="96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2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5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5" applyFont="1" applyFill="1" applyBorder="1" applyAlignment="1"/>
    <xf numFmtId="0" fontId="15" fillId="0" borderId="12" xfId="53" applyFont="1" applyFill="1" applyBorder="1" applyAlignment="1">
      <alignment horizontal="center"/>
    </xf>
    <xf numFmtId="0" fontId="15" fillId="0" borderId="10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/>
    </xf>
    <xf numFmtId="0" fontId="15" fillId="0" borderId="6" xfId="53" applyFont="1" applyFill="1" applyBorder="1" applyAlignment="1">
      <alignment horizontal="center"/>
    </xf>
    <xf numFmtId="0" fontId="23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49" fontId="28" fillId="0" borderId="14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7" xfId="54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left" vertical="center"/>
    </xf>
    <xf numFmtId="0" fontId="15" fillId="0" borderId="6" xfId="53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left" vertical="center"/>
    </xf>
    <xf numFmtId="49" fontId="28" fillId="0" borderId="7" xfId="54" applyNumberFormat="1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 vertical="center"/>
    </xf>
    <xf numFmtId="0" fontId="16" fillId="4" borderId="19" xfId="57" applyFont="1" applyFill="1" applyBorder="1">
      <alignment vertical="center"/>
    </xf>
    <xf numFmtId="0" fontId="16" fillId="4" borderId="20" xfId="58" applyFont="1" applyFill="1" applyBorder="1" applyAlignment="1">
      <alignment horizontal="center" vertical="center"/>
    </xf>
    <xf numFmtId="0" fontId="15" fillId="0" borderId="20" xfId="56" applyFont="1" applyFill="1" applyBorder="1" applyAlignment="1">
      <alignment horizontal="center" vertical="center"/>
    </xf>
    <xf numFmtId="0" fontId="27" fillId="0" borderId="20" xfId="59" applyFont="1" applyFill="1" applyBorder="1" applyAlignment="1">
      <alignment horizontal="center" vertical="center"/>
    </xf>
    <xf numFmtId="0" fontId="15" fillId="0" borderId="21" xfId="56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 vertical="center"/>
    </xf>
    <xf numFmtId="49" fontId="28" fillId="0" borderId="19" xfId="54" applyNumberFormat="1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58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24" xfId="52" applyFont="1" applyBorder="1" applyAlignment="1">
      <alignment horizontal="center" vertical="top"/>
    </xf>
    <xf numFmtId="0" fontId="34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vertical="center"/>
    </xf>
    <xf numFmtId="0" fontId="34" fillId="0" borderId="26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vertical="center"/>
    </xf>
    <xf numFmtId="0" fontId="35" fillId="0" borderId="29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0" fontId="35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4" fillId="0" borderId="25" xfId="52" applyFont="1" applyFill="1" applyBorder="1" applyAlignment="1">
      <alignment vertical="center"/>
    </xf>
    <xf numFmtId="0" fontId="34" fillId="0" borderId="26" xfId="52" applyFont="1" applyFill="1" applyBorder="1" applyAlignment="1">
      <alignment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9" xfId="52" applyFont="1" applyFill="1" applyBorder="1" applyAlignment="1">
      <alignment horizontal="left" vertical="center" wrapText="1"/>
    </xf>
    <xf numFmtId="0" fontId="24" fillId="0" borderId="30" xfId="52" applyFont="1" applyFill="1" applyBorder="1" applyAlignment="1">
      <alignment horizontal="left" vertical="center" wrapText="1"/>
    </xf>
    <xf numFmtId="0" fontId="34" fillId="0" borderId="31" xfId="52" applyFont="1" applyFill="1" applyBorder="1" applyAlignment="1">
      <alignment horizontal="left" vertical="center"/>
    </xf>
    <xf numFmtId="0" fontId="16" fillId="0" borderId="32" xfId="52" applyFill="1" applyBorder="1" applyAlignment="1">
      <alignment horizontal="center" vertical="center"/>
    </xf>
    <xf numFmtId="0" fontId="16" fillId="0" borderId="33" xfId="52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vertical="center"/>
    </xf>
    <xf numFmtId="0" fontId="16" fillId="0" borderId="38" xfId="52" applyFont="1" applyFill="1" applyBorder="1" applyAlignment="1">
      <alignment vertical="center"/>
    </xf>
    <xf numFmtId="0" fontId="16" fillId="0" borderId="39" xfId="52" applyFont="1" applyFill="1" applyBorder="1" applyAlignment="1">
      <alignment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center" vertical="center"/>
    </xf>
    <xf numFmtId="58" fontId="24" fillId="0" borderId="32" xfId="52" applyNumberFormat="1" applyFont="1" applyFill="1" applyBorder="1" applyAlignment="1">
      <alignment vertical="center"/>
    </xf>
    <xf numFmtId="0" fontId="3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8" fillId="0" borderId="47" xfId="52" applyFont="1" applyFill="1" applyBorder="1" applyAlignment="1">
      <alignment horizontal="left" vertical="center"/>
    </xf>
    <xf numFmtId="0" fontId="0" fillId="0" borderId="48" xfId="52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vertical="center"/>
    </xf>
    <xf numFmtId="0" fontId="20" fillId="0" borderId="48" xfId="52" applyFont="1" applyFill="1" applyBorder="1" applyAlignment="1">
      <alignment horizontal="center" vertical="center"/>
    </xf>
    <xf numFmtId="0" fontId="15" fillId="0" borderId="48" xfId="53" applyFont="1" applyFill="1" applyBorder="1" applyAlignment="1">
      <alignment horizontal="center"/>
    </xf>
    <xf numFmtId="0" fontId="18" fillId="0" borderId="48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center" vertical="center"/>
    </xf>
    <xf numFmtId="0" fontId="15" fillId="0" borderId="49" xfId="52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left" vertical="center"/>
    </xf>
    <xf numFmtId="0" fontId="22" fillId="0" borderId="51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52" xfId="53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177" fontId="25" fillId="0" borderId="3" xfId="0" applyNumberFormat="1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5" borderId="54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/>
    </xf>
    <xf numFmtId="0" fontId="25" fillId="0" borderId="20" xfId="0" applyNumberFormat="1" applyFont="1" applyFill="1" applyBorder="1" applyAlignment="1">
      <alignment horizontal="center" vertical="center"/>
    </xf>
    <xf numFmtId="0" fontId="25" fillId="0" borderId="56" xfId="0" applyNumberFormat="1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vertical="center"/>
    </xf>
    <xf numFmtId="178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28" fillId="4" borderId="58" xfId="54" applyNumberFormat="1" applyFont="1" applyFill="1" applyBorder="1" applyAlignment="1">
      <alignment horizontal="center" vertical="center"/>
    </xf>
    <xf numFmtId="49" fontId="40" fillId="4" borderId="58" xfId="54" applyNumberFormat="1" applyFont="1" applyFill="1" applyBorder="1" applyAlignment="1">
      <alignment horizontal="center" vertical="center"/>
    </xf>
    <xf numFmtId="49" fontId="28" fillId="4" borderId="59" xfId="54" applyNumberFormat="1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8" fillId="4" borderId="29" xfId="54" applyNumberFormat="1" applyFont="1" applyFill="1" applyBorder="1" applyAlignment="1">
      <alignment horizontal="center" vertical="center"/>
    </xf>
    <xf numFmtId="49" fontId="28" fillId="4" borderId="60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5" fillId="0" borderId="51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 vertical="center"/>
    </xf>
    <xf numFmtId="0" fontId="31" fillId="0" borderId="62" xfId="0" applyNumberFormat="1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15" fillId="0" borderId="63" xfId="53" applyFont="1" applyFill="1" applyBorder="1" applyAlignment="1">
      <alignment horizontal="center"/>
    </xf>
    <xf numFmtId="49" fontId="15" fillId="4" borderId="64" xfId="53" applyNumberFormat="1" applyFont="1" applyFill="1" applyBorder="1" applyAlignment="1">
      <alignment horizontal="center"/>
    </xf>
    <xf numFmtId="49" fontId="28" fillId="4" borderId="64" xfId="54" applyNumberFormat="1" applyFont="1" applyFill="1" applyBorder="1" applyAlignment="1">
      <alignment horizontal="center" vertical="center"/>
    </xf>
    <xf numFmtId="49" fontId="28" fillId="4" borderId="65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35" fillId="0" borderId="67" xfId="52" applyFont="1" applyBorder="1" applyAlignment="1">
      <alignment horizontal="center" vertical="center"/>
    </xf>
    <xf numFmtId="0" fontId="27" fillId="0" borderId="67" xfId="52" applyFont="1" applyBorder="1" applyAlignment="1">
      <alignment horizontal="center" vertical="center"/>
    </xf>
    <xf numFmtId="0" fontId="36" fillId="0" borderId="67" xfId="52" applyFont="1" applyBorder="1" applyAlignment="1">
      <alignment horizontal="left" vertical="center"/>
    </xf>
    <xf numFmtId="0" fontId="16" fillId="0" borderId="67" xfId="52" applyFont="1" applyBorder="1" applyAlignment="1">
      <alignment horizontal="center" vertical="center"/>
    </xf>
    <xf numFmtId="0" fontId="16" fillId="0" borderId="68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27" fillId="0" borderId="25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5" fillId="0" borderId="29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14" fontId="35" fillId="0" borderId="29" xfId="52" applyNumberFormat="1" applyFont="1" applyBorder="1" applyAlignment="1">
      <alignment horizontal="center" vertical="center"/>
    </xf>
    <xf numFmtId="14" fontId="35" fillId="0" borderId="30" xfId="52" applyNumberFormat="1" applyFont="1" applyBorder="1" applyAlignment="1">
      <alignment horizontal="center" vertical="center"/>
    </xf>
    <xf numFmtId="0" fontId="36" fillId="0" borderId="28" xfId="52" applyFont="1" applyBorder="1" applyAlignment="1">
      <alignment vertical="center"/>
    </xf>
    <xf numFmtId="49" fontId="35" fillId="0" borderId="29" xfId="52" applyNumberFormat="1" applyFont="1" applyBorder="1" applyAlignment="1">
      <alignment vertical="center"/>
    </xf>
    <xf numFmtId="0" fontId="36" fillId="0" borderId="29" xfId="52" applyFont="1" applyBorder="1" applyAlignment="1">
      <alignment vertical="center"/>
    </xf>
    <xf numFmtId="0" fontId="35" fillId="0" borderId="37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35" fillId="0" borderId="32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14" fontId="35" fillId="0" borderId="32" xfId="52" applyNumberFormat="1" applyFont="1" applyBorder="1" applyAlignment="1">
      <alignment horizontal="center" vertical="center"/>
    </xf>
    <xf numFmtId="14" fontId="35" fillId="0" borderId="33" xfId="52" applyNumberFormat="1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6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6" fillId="0" borderId="26" xfId="52" applyFont="1" applyBorder="1" applyAlignment="1">
      <alignment vertical="center"/>
    </xf>
    <xf numFmtId="0" fontId="35" fillId="0" borderId="27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4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6" fillId="0" borderId="31" xfId="52" applyFont="1" applyBorder="1" applyAlignment="1">
      <alignment horizontal="center" vertical="center"/>
    </xf>
    <xf numFmtId="0" fontId="36" fillId="0" borderId="32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34" fillId="0" borderId="29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9" xfId="52" applyFont="1" applyBorder="1" applyAlignment="1">
      <alignment horizontal="left" vertical="center"/>
    </xf>
    <xf numFmtId="0" fontId="27" fillId="0" borderId="69" xfId="52" applyFont="1" applyBorder="1" applyAlignment="1">
      <alignment vertical="center"/>
    </xf>
    <xf numFmtId="0" fontId="35" fillId="0" borderId="70" xfId="52" applyFont="1" applyBorder="1" applyAlignment="1">
      <alignment horizontal="center" vertical="center"/>
    </xf>
    <xf numFmtId="0" fontId="27" fillId="0" borderId="70" xfId="52" applyFont="1" applyBorder="1" applyAlignment="1">
      <alignment vertical="center"/>
    </xf>
    <xf numFmtId="0" fontId="35" fillId="0" borderId="70" xfId="52" applyFont="1" applyBorder="1" applyAlignment="1">
      <alignment vertical="center"/>
    </xf>
    <xf numFmtId="58" fontId="16" fillId="0" borderId="70" xfId="52" applyNumberFormat="1" applyFont="1" applyBorder="1" applyAlignment="1">
      <alignment vertical="center"/>
    </xf>
    <xf numFmtId="0" fontId="27" fillId="0" borderId="70" xfId="52" applyFont="1" applyBorder="1" applyAlignment="1">
      <alignment horizontal="center" vertical="center"/>
    </xf>
    <xf numFmtId="0" fontId="35" fillId="0" borderId="71" xfId="52" applyFont="1" applyBorder="1" applyAlignment="1">
      <alignment horizontal="center" vertical="center"/>
    </xf>
    <xf numFmtId="0" fontId="27" fillId="0" borderId="72" xfId="52" applyFont="1" applyFill="1" applyBorder="1" applyAlignment="1">
      <alignment horizontal="left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7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horizontal="center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16" fillId="0" borderId="70" xfId="52" applyFont="1" applyBorder="1" applyAlignment="1">
      <alignment horizontal="center" vertical="center"/>
    </xf>
    <xf numFmtId="0" fontId="16" fillId="0" borderId="71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54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19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23" fillId="0" borderId="56" xfId="53" applyFont="1" applyFill="1" applyBorder="1" applyAlignment="1" applyProtection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177" fontId="25" fillId="0" borderId="77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26" fillId="0" borderId="78" xfId="0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left" vertical="center"/>
    </xf>
    <xf numFmtId="0" fontId="27" fillId="0" borderId="0" xfId="52" applyNumberFormat="1" applyFont="1" applyFill="1" applyBorder="1" applyAlignment="1">
      <alignment horizontal="center"/>
    </xf>
    <xf numFmtId="49" fontId="28" fillId="0" borderId="74" xfId="54" applyNumberFormat="1" applyFont="1" applyFill="1" applyBorder="1" applyAlignment="1">
      <alignment horizontal="center" vertical="center"/>
    </xf>
    <xf numFmtId="49" fontId="28" fillId="0" borderId="58" xfId="54" applyNumberFormat="1" applyFont="1" applyFill="1" applyBorder="1" applyAlignment="1">
      <alignment horizontal="center" vertical="center"/>
    </xf>
    <xf numFmtId="49" fontId="28" fillId="0" borderId="29" xfId="54" applyNumberFormat="1" applyFont="1" applyFill="1" applyBorder="1" applyAlignment="1">
      <alignment horizontal="center" vertical="center"/>
    </xf>
    <xf numFmtId="49" fontId="28" fillId="0" borderId="75" xfId="54" applyNumberFormat="1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49" fontId="28" fillId="0" borderId="30" xfId="54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left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2" fillId="0" borderId="24" xfId="52" applyFont="1" applyBorder="1" applyAlignment="1">
      <alignment horizontal="center" vertical="top"/>
    </xf>
    <xf numFmtId="0" fontId="35" fillId="0" borderId="29" xfId="52" applyNumberFormat="1" applyFont="1" applyBorder="1" applyAlignment="1">
      <alignment vertical="center"/>
    </xf>
    <xf numFmtId="0" fontId="36" fillId="0" borderId="79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6" fillId="0" borderId="80" xfId="52" applyFont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27" fillId="0" borderId="70" xfId="52" applyFont="1" applyBorder="1" applyAlignment="1">
      <alignment horizontal="left" vertical="center"/>
    </xf>
    <xf numFmtId="0" fontId="27" fillId="0" borderId="73" xfId="52" applyFont="1" applyBorder="1" applyAlignment="1">
      <alignment horizontal="left" vertical="center"/>
    </xf>
    <xf numFmtId="0" fontId="36" fillId="0" borderId="74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6" fillId="0" borderId="58" xfId="52" applyFont="1" applyBorder="1" applyAlignment="1">
      <alignment vertical="center"/>
    </xf>
    <xf numFmtId="0" fontId="35" fillId="0" borderId="75" xfId="52" applyFont="1" applyBorder="1" applyAlignment="1">
      <alignment horizontal="left" vertical="center"/>
    </xf>
    <xf numFmtId="0" fontId="36" fillId="0" borderId="74" xfId="52" applyFont="1" applyBorder="1" applyAlignment="1">
      <alignment horizontal="center" vertical="center"/>
    </xf>
    <xf numFmtId="0" fontId="35" fillId="0" borderId="58" xfId="52" applyFont="1" applyBorder="1" applyAlignment="1">
      <alignment horizontal="center" vertical="center"/>
    </xf>
    <xf numFmtId="0" fontId="36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43" xfId="52" applyFont="1" applyBorder="1" applyAlignment="1">
      <alignment horizontal="left" vertical="center" wrapText="1"/>
    </xf>
    <xf numFmtId="0" fontId="36" fillId="0" borderId="44" xfId="52" applyFont="1" applyBorder="1" applyAlignment="1">
      <alignment horizontal="left" vertical="center" wrapText="1"/>
    </xf>
    <xf numFmtId="0" fontId="36" fillId="0" borderId="45" xfId="52" applyFont="1" applyBorder="1" applyAlignment="1">
      <alignment horizontal="left" vertical="center" wrapText="1"/>
    </xf>
    <xf numFmtId="0" fontId="36" fillId="0" borderId="74" xfId="52" applyFont="1" applyBorder="1" applyAlignment="1">
      <alignment horizontal="left" vertical="center"/>
    </xf>
    <xf numFmtId="0" fontId="36" fillId="0" borderId="8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36" fillId="0" borderId="75" xfId="52" applyFont="1" applyBorder="1" applyAlignment="1">
      <alignment horizontal="left" vertical="center"/>
    </xf>
    <xf numFmtId="0" fontId="43" fillId="0" borderId="82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6" fillId="0" borderId="39" xfId="52" applyFont="1" applyBorder="1" applyAlignment="1">
      <alignment horizontal="left" vertical="center" wrapText="1"/>
    </xf>
    <xf numFmtId="9" fontId="35" fillId="0" borderId="58" xfId="52" applyNumberFormat="1" applyFont="1" applyBorder="1" applyAlignment="1">
      <alignment horizontal="center" vertical="center"/>
    </xf>
    <xf numFmtId="9" fontId="35" fillId="0" borderId="29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35" fillId="0" borderId="42" xfId="52" applyNumberFormat="1" applyFont="1" applyBorder="1" applyAlignment="1">
      <alignment horizontal="left" vertical="center"/>
    </xf>
    <xf numFmtId="9" fontId="35" fillId="0" borderId="35" xfId="52" applyNumberFormat="1" applyFont="1" applyBorder="1" applyAlignment="1">
      <alignment horizontal="left" vertical="center"/>
    </xf>
    <xf numFmtId="9" fontId="35" fillId="0" borderId="36" xfId="52" applyNumberFormat="1" applyFont="1" applyBorder="1" applyAlignment="1">
      <alignment horizontal="left" vertical="center"/>
    </xf>
    <xf numFmtId="9" fontId="35" fillId="0" borderId="43" xfId="52" applyNumberFormat="1" applyFont="1" applyBorder="1" applyAlignment="1">
      <alignment horizontal="left" vertical="center"/>
    </xf>
    <xf numFmtId="9" fontId="35" fillId="0" borderId="44" xfId="52" applyNumberFormat="1" applyFont="1" applyBorder="1" applyAlignment="1">
      <alignment horizontal="left" vertical="center"/>
    </xf>
    <xf numFmtId="9" fontId="35" fillId="0" borderId="45" xfId="52" applyNumberFormat="1" applyFont="1" applyBorder="1" applyAlignment="1">
      <alignment horizontal="left" vertical="center"/>
    </xf>
    <xf numFmtId="0" fontId="34" fillId="0" borderId="74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75" xfId="52" applyFont="1" applyFill="1" applyBorder="1" applyAlignment="1">
      <alignment horizontal="left" vertical="center"/>
    </xf>
    <xf numFmtId="0" fontId="34" fillId="0" borderId="83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5" fillId="0" borderId="84" xfId="52" applyFont="1" applyFill="1" applyBorder="1" applyAlignment="1">
      <alignment vertical="center"/>
    </xf>
    <xf numFmtId="0" fontId="35" fillId="0" borderId="85" xfId="52" applyFont="1" applyFill="1" applyBorder="1" applyAlignment="1">
      <alignment vertical="center"/>
    </xf>
    <xf numFmtId="0" fontId="35" fillId="0" borderId="86" xfId="52" applyFont="1" applyFill="1" applyBorder="1" applyAlignment="1">
      <alignment vertical="center"/>
    </xf>
    <xf numFmtId="0" fontId="35" fillId="0" borderId="40" xfId="52" applyFont="1" applyFill="1" applyBorder="1" applyAlignment="1">
      <alignment vertical="center"/>
    </xf>
    <xf numFmtId="0" fontId="35" fillId="0" borderId="38" xfId="52" applyFont="1" applyFill="1" applyBorder="1" applyAlignment="1">
      <alignment vertical="center"/>
    </xf>
    <xf numFmtId="0" fontId="35" fillId="0" borderId="39" xfId="52" applyFont="1" applyFill="1" applyBorder="1" applyAlignment="1">
      <alignment vertical="center"/>
    </xf>
    <xf numFmtId="0" fontId="35" fillId="0" borderId="84" xfId="52" applyFont="1" applyFill="1" applyBorder="1" applyAlignment="1">
      <alignment horizontal="left" vertical="center"/>
    </xf>
    <xf numFmtId="0" fontId="35" fillId="0" borderId="85" xfId="52" applyFont="1" applyFill="1" applyBorder="1" applyAlignment="1">
      <alignment horizontal="left" vertical="center"/>
    </xf>
    <xf numFmtId="0" fontId="35" fillId="0" borderId="86" xfId="52" applyFont="1" applyFill="1" applyBorder="1" applyAlignment="1">
      <alignment horizontal="left" vertical="center"/>
    </xf>
    <xf numFmtId="0" fontId="27" fillId="0" borderId="66" xfId="52" applyFont="1" applyBorder="1" applyAlignment="1">
      <alignment vertical="center"/>
    </xf>
    <xf numFmtId="0" fontId="47" fillId="0" borderId="70" xfId="52" applyFont="1" applyBorder="1" applyAlignment="1">
      <alignment horizontal="center" vertical="center"/>
    </xf>
    <xf numFmtId="0" fontId="27" fillId="0" borderId="67" xfId="52" applyFont="1" applyBorder="1" applyAlignment="1">
      <alignment vertical="center"/>
    </xf>
    <xf numFmtId="0" fontId="35" fillId="0" borderId="87" xfId="52" applyFont="1" applyBorder="1" applyAlignment="1">
      <alignment vertical="center"/>
    </xf>
    <xf numFmtId="0" fontId="27" fillId="0" borderId="87" xfId="52" applyFont="1" applyBorder="1" applyAlignment="1">
      <alignment vertical="center"/>
    </xf>
    <xf numFmtId="58" fontId="16" fillId="0" borderId="67" xfId="52" applyNumberFormat="1" applyFont="1" applyBorder="1" applyAlignment="1">
      <alignment vertical="center"/>
    </xf>
    <xf numFmtId="0" fontId="27" fillId="0" borderId="41" xfId="52" applyFont="1" applyBorder="1" applyAlignment="1">
      <alignment horizontal="center" vertical="center"/>
    </xf>
    <xf numFmtId="0" fontId="27" fillId="0" borderId="88" xfId="52" applyFont="1" applyBorder="1" applyAlignment="1">
      <alignment horizontal="center" vertical="center"/>
    </xf>
    <xf numFmtId="0" fontId="35" fillId="0" borderId="87" xfId="52" applyFont="1" applyBorder="1" applyAlignment="1">
      <alignment horizontal="center" vertical="center"/>
    </xf>
    <xf numFmtId="0" fontId="35" fillId="0" borderId="80" xfId="52" applyFont="1" applyBorder="1" applyAlignment="1">
      <alignment horizontal="center" vertical="center"/>
    </xf>
    <xf numFmtId="0" fontId="35" fillId="0" borderId="79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80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9" fillId="0" borderId="14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6" borderId="5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6" borderId="2" xfId="0" applyFont="1" applyFill="1" applyBorder="1"/>
    <xf numFmtId="0" fontId="49" fillId="0" borderId="15" xfId="0" applyFont="1" applyBorder="1"/>
    <xf numFmtId="0" fontId="0" fillId="0" borderId="14" xfId="0" applyBorder="1"/>
    <xf numFmtId="0" fontId="0" fillId="6" borderId="2" xfId="0" applyFill="1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6" borderId="20" xfId="0" applyFill="1" applyBorder="1"/>
    <xf numFmtId="0" fontId="0" fillId="0" borderId="21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68580</xdr:colOff>
      <xdr:row>1</xdr:row>
      <xdr:rowOff>194310</xdr:rowOff>
    </xdr:from>
    <xdr:to>
      <xdr:col>7</xdr:col>
      <xdr:colOff>707390</xdr:colOff>
      <xdr:row>4</xdr:row>
      <xdr:rowOff>100965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8400" y="565785"/>
          <a:ext cx="63881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830580</xdr:colOff>
      <xdr:row>1</xdr:row>
      <xdr:rowOff>194310</xdr:rowOff>
    </xdr:from>
    <xdr:to>
      <xdr:col>8</xdr:col>
      <xdr:colOff>443865</xdr:colOff>
      <xdr:row>3</xdr:row>
      <xdr:rowOff>280670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10400" y="565785"/>
          <a:ext cx="680085" cy="61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12">
        <v>1</v>
      </c>
      <c r="B2" s="471" t="s">
        <v>1</v>
      </c>
    </row>
    <row r="3" spans="1:2">
      <c r="A3" s="12">
        <v>2</v>
      </c>
      <c r="B3" s="471" t="s">
        <v>2</v>
      </c>
    </row>
    <row r="4" spans="1:2">
      <c r="A4" s="12">
        <v>3</v>
      </c>
      <c r="B4" s="471" t="s">
        <v>3</v>
      </c>
    </row>
    <row r="5" spans="1:2">
      <c r="A5" s="12">
        <v>4</v>
      </c>
      <c r="B5" s="471" t="s">
        <v>4</v>
      </c>
    </row>
    <row r="6" spans="1:2">
      <c r="A6" s="12">
        <v>5</v>
      </c>
      <c r="B6" s="471" t="s">
        <v>5</v>
      </c>
    </row>
    <row r="7" spans="1:2">
      <c r="A7" s="12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12">
        <v>1</v>
      </c>
      <c r="B10" s="475" t="s">
        <v>9</v>
      </c>
    </row>
    <row r="11" spans="1:2">
      <c r="A11" s="12">
        <v>2</v>
      </c>
      <c r="B11" s="471" t="s">
        <v>10</v>
      </c>
    </row>
    <row r="12" spans="1:2">
      <c r="A12" s="12">
        <v>3</v>
      </c>
      <c r="B12" s="473" t="s">
        <v>11</v>
      </c>
    </row>
    <row r="13" spans="1:2">
      <c r="A13" s="12">
        <v>4</v>
      </c>
      <c r="B13" s="471" t="s">
        <v>12</v>
      </c>
    </row>
    <row r="14" spans="1:2">
      <c r="A14" s="12">
        <v>5</v>
      </c>
      <c r="B14" s="471" t="s">
        <v>13</v>
      </c>
    </row>
    <row r="15" spans="1:2">
      <c r="A15" s="12">
        <v>6</v>
      </c>
      <c r="B15" s="471" t="s">
        <v>14</v>
      </c>
    </row>
    <row r="16" spans="1:2">
      <c r="A16" s="12">
        <v>7</v>
      </c>
      <c r="B16" s="471" t="s">
        <v>15</v>
      </c>
    </row>
    <row r="17" spans="1:2">
      <c r="A17" s="12">
        <v>8</v>
      </c>
      <c r="B17" s="471" t="s">
        <v>16</v>
      </c>
    </row>
    <row r="18" spans="1:2">
      <c r="A18" s="12">
        <v>9</v>
      </c>
      <c r="B18" s="471" t="s">
        <v>17</v>
      </c>
    </row>
    <row r="19" spans="1:2">
      <c r="A19" s="12"/>
      <c r="B19" s="471"/>
    </row>
    <row r="20" ht="20.25" spans="1:2">
      <c r="A20" s="469"/>
      <c r="B20" s="470" t="s">
        <v>18</v>
      </c>
    </row>
    <row r="21" spans="1:2">
      <c r="A21" s="12">
        <v>1</v>
      </c>
      <c r="B21" s="476" t="s">
        <v>19</v>
      </c>
    </row>
    <row r="22" spans="1:2">
      <c r="A22" s="12">
        <v>2</v>
      </c>
      <c r="B22" s="471" t="s">
        <v>20</v>
      </c>
    </row>
    <row r="23" spans="1:2">
      <c r="A23" s="12">
        <v>3</v>
      </c>
      <c r="B23" s="471" t="s">
        <v>21</v>
      </c>
    </row>
    <row r="24" spans="1:2">
      <c r="A24" s="12">
        <v>4</v>
      </c>
      <c r="B24" s="471" t="s">
        <v>22</v>
      </c>
    </row>
    <row r="25" spans="1:2">
      <c r="A25" s="12">
        <v>5</v>
      </c>
      <c r="B25" s="471" t="s">
        <v>23</v>
      </c>
    </row>
    <row r="26" spans="1:2">
      <c r="A26" s="12">
        <v>6</v>
      </c>
      <c r="B26" s="471" t="s">
        <v>24</v>
      </c>
    </row>
    <row r="27" spans="1:2">
      <c r="A27" s="12">
        <v>7</v>
      </c>
      <c r="B27" s="471" t="s">
        <v>25</v>
      </c>
    </row>
    <row r="28" spans="1:2">
      <c r="A28" s="12"/>
      <c r="B28" s="471"/>
    </row>
    <row r="29" ht="20.25" spans="1:2">
      <c r="A29" s="469"/>
      <c r="B29" s="470" t="s">
        <v>26</v>
      </c>
    </row>
    <row r="30" spans="1:2">
      <c r="A30" s="12">
        <v>1</v>
      </c>
      <c r="B30" s="476" t="s">
        <v>27</v>
      </c>
    </row>
    <row r="31" spans="1:2">
      <c r="A31" s="12">
        <v>2</v>
      </c>
      <c r="B31" s="471" t="s">
        <v>28</v>
      </c>
    </row>
    <row r="32" spans="1:2">
      <c r="A32" s="12">
        <v>3</v>
      </c>
      <c r="B32" s="471" t="s">
        <v>29</v>
      </c>
    </row>
    <row r="33" ht="28.5" spans="1:2">
      <c r="A33" s="12">
        <v>4</v>
      </c>
      <c r="B33" s="471" t="s">
        <v>30</v>
      </c>
    </row>
    <row r="34" spans="1:2">
      <c r="A34" s="12">
        <v>5</v>
      </c>
      <c r="B34" s="471" t="s">
        <v>31</v>
      </c>
    </row>
    <row r="35" spans="1:2">
      <c r="A35" s="12">
        <v>6</v>
      </c>
      <c r="B35" s="471" t="s">
        <v>32</v>
      </c>
    </row>
    <row r="36" spans="1:2">
      <c r="A36" s="12">
        <v>7</v>
      </c>
      <c r="B36" s="471" t="s">
        <v>33</v>
      </c>
    </row>
    <row r="37" spans="1:2">
      <c r="A37" s="12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303</v>
      </c>
      <c r="H2" s="4"/>
      <c r="I2" s="4" t="s">
        <v>304</v>
      </c>
      <c r="J2" s="4"/>
      <c r="K2" s="6" t="s">
        <v>305</v>
      </c>
      <c r="L2" s="52" t="s">
        <v>306</v>
      </c>
      <c r="M2" s="7" t="s">
        <v>307</v>
      </c>
    </row>
    <row r="3" s="1" customFormat="1" ht="16.5" spans="1:13">
      <c r="A3" s="4"/>
      <c r="B3" s="8"/>
      <c r="C3" s="8"/>
      <c r="D3" s="8"/>
      <c r="E3" s="8"/>
      <c r="F3" s="8"/>
      <c r="G3" s="4" t="s">
        <v>308</v>
      </c>
      <c r="H3" s="4" t="s">
        <v>309</v>
      </c>
      <c r="I3" s="4" t="s">
        <v>308</v>
      </c>
      <c r="J3" s="4" t="s">
        <v>309</v>
      </c>
      <c r="K3" s="9"/>
      <c r="L3" s="53"/>
      <c r="M3" s="10"/>
    </row>
    <row r="4" s="51" customFormat="1" ht="30" customHeight="1" spans="1:13">
      <c r="A4" s="54">
        <v>1</v>
      </c>
      <c r="B4" s="23" t="s">
        <v>297</v>
      </c>
      <c r="C4" s="23" t="s">
        <v>295</v>
      </c>
      <c r="D4" s="23" t="s">
        <v>296</v>
      </c>
      <c r="E4" s="23" t="s">
        <v>110</v>
      </c>
      <c r="F4" s="24" t="s">
        <v>62</v>
      </c>
      <c r="G4" s="55">
        <v>-0.02</v>
      </c>
      <c r="H4" s="56">
        <v>-0.02</v>
      </c>
      <c r="I4" s="57">
        <v>-0.05</v>
      </c>
      <c r="J4" s="57">
        <v>-0.05</v>
      </c>
      <c r="K4" s="54"/>
      <c r="L4" s="54"/>
      <c r="M4" s="54" t="s">
        <v>310</v>
      </c>
    </row>
    <row r="5" ht="30" customHeight="1" spans="1:13">
      <c r="A5" s="54">
        <v>2</v>
      </c>
      <c r="B5" s="23" t="s">
        <v>297</v>
      </c>
      <c r="C5" s="23" t="s">
        <v>298</v>
      </c>
      <c r="D5" s="23" t="s">
        <v>296</v>
      </c>
      <c r="E5" s="23" t="s">
        <v>111</v>
      </c>
      <c r="F5" s="24" t="s">
        <v>62</v>
      </c>
      <c r="G5" s="55">
        <v>-0.04</v>
      </c>
      <c r="H5" s="56">
        <v>-0.01</v>
      </c>
      <c r="I5" s="57">
        <v>-0.06</v>
      </c>
      <c r="J5" s="56">
        <v>-0.02</v>
      </c>
      <c r="K5" s="12"/>
      <c r="L5" s="12"/>
      <c r="M5" s="54" t="s">
        <v>310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6" t="s">
        <v>311</v>
      </c>
      <c r="B7" s="17"/>
      <c r="C7" s="17"/>
      <c r="D7" s="17"/>
      <c r="E7" s="18"/>
      <c r="F7" s="19"/>
      <c r="G7" s="30"/>
      <c r="H7" s="16" t="s">
        <v>300</v>
      </c>
      <c r="I7" s="17"/>
      <c r="J7" s="17"/>
      <c r="K7" s="18"/>
      <c r="L7" s="58"/>
      <c r="M7" s="20"/>
    </row>
    <row r="8" ht="16.5" spans="1:13">
      <c r="A8" s="59" t="s">
        <v>312</v>
      </c>
      <c r="B8" s="5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E5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6" t="s">
        <v>315</v>
      </c>
      <c r="H2" s="37"/>
      <c r="I2" s="38"/>
      <c r="J2" s="36" t="s">
        <v>316</v>
      </c>
      <c r="K2" s="37"/>
      <c r="L2" s="38"/>
      <c r="M2" s="36" t="s">
        <v>317</v>
      </c>
      <c r="N2" s="37"/>
      <c r="O2" s="38"/>
      <c r="P2" s="36" t="s">
        <v>318</v>
      </c>
      <c r="Q2" s="37"/>
      <c r="R2" s="38"/>
      <c r="S2" s="37" t="s">
        <v>319</v>
      </c>
      <c r="T2" s="37"/>
      <c r="U2" s="38"/>
      <c r="V2" s="32" t="s">
        <v>320</v>
      </c>
      <c r="W2" s="32" t="s">
        <v>293</v>
      </c>
    </row>
    <row r="3" s="1" customFormat="1" ht="16.5" spans="1:23">
      <c r="A3" s="8"/>
      <c r="B3" s="39"/>
      <c r="C3" s="39"/>
      <c r="D3" s="39"/>
      <c r="E3" s="39"/>
      <c r="F3" s="39"/>
      <c r="G3" s="4" t="s">
        <v>321</v>
      </c>
      <c r="H3" s="4" t="s">
        <v>67</v>
      </c>
      <c r="I3" s="4" t="s">
        <v>284</v>
      </c>
      <c r="J3" s="4" t="s">
        <v>321</v>
      </c>
      <c r="K3" s="4" t="s">
        <v>67</v>
      </c>
      <c r="L3" s="4" t="s">
        <v>284</v>
      </c>
      <c r="M3" s="4" t="s">
        <v>321</v>
      </c>
      <c r="N3" s="4" t="s">
        <v>67</v>
      </c>
      <c r="O3" s="4" t="s">
        <v>284</v>
      </c>
      <c r="P3" s="4" t="s">
        <v>321</v>
      </c>
      <c r="Q3" s="4" t="s">
        <v>67</v>
      </c>
      <c r="R3" s="4" t="s">
        <v>284</v>
      </c>
      <c r="S3" s="4" t="s">
        <v>321</v>
      </c>
      <c r="T3" s="4" t="s">
        <v>67</v>
      </c>
      <c r="U3" s="4" t="s">
        <v>284</v>
      </c>
      <c r="V3" s="40"/>
      <c r="W3" s="40"/>
    </row>
    <row r="4" spans="1:23">
      <c r="A4" s="41" t="s">
        <v>322</v>
      </c>
      <c r="B4" s="41" t="s">
        <v>297</v>
      </c>
      <c r="C4" s="23" t="s">
        <v>295</v>
      </c>
      <c r="D4" s="23" t="s">
        <v>296</v>
      </c>
      <c r="E4" s="23" t="s">
        <v>110</v>
      </c>
      <c r="F4" s="24" t="s">
        <v>62</v>
      </c>
      <c r="G4" s="42" t="s">
        <v>323</v>
      </c>
      <c r="H4" s="11"/>
      <c r="I4" s="43" t="s">
        <v>324</v>
      </c>
      <c r="J4" s="11" t="s">
        <v>325</v>
      </c>
      <c r="K4" s="11"/>
      <c r="L4" s="43" t="s">
        <v>326</v>
      </c>
      <c r="M4" s="11"/>
      <c r="N4" s="11" t="s">
        <v>327</v>
      </c>
      <c r="O4" s="43"/>
      <c r="P4" s="11" t="s">
        <v>328</v>
      </c>
      <c r="Q4" s="11"/>
      <c r="R4" s="43"/>
      <c r="S4" s="11"/>
      <c r="T4" s="11"/>
      <c r="U4" s="11"/>
      <c r="V4" s="11" t="s">
        <v>329</v>
      </c>
      <c r="W4" s="11"/>
    </row>
    <row r="5" ht="16.5" spans="1:23">
      <c r="A5" s="44"/>
      <c r="B5" s="44"/>
      <c r="C5" s="23" t="s">
        <v>298</v>
      </c>
      <c r="D5" s="23" t="s">
        <v>296</v>
      </c>
      <c r="E5" s="23" t="s">
        <v>111</v>
      </c>
      <c r="F5" s="24" t="s">
        <v>62</v>
      </c>
      <c r="G5" s="36" t="s">
        <v>330</v>
      </c>
      <c r="H5" s="37"/>
      <c r="I5" s="38"/>
      <c r="J5" s="36" t="s">
        <v>331</v>
      </c>
      <c r="K5" s="37"/>
      <c r="L5" s="38"/>
      <c r="M5" s="36" t="s">
        <v>332</v>
      </c>
      <c r="N5" s="37"/>
      <c r="O5" s="38"/>
      <c r="P5" s="36" t="s">
        <v>333</v>
      </c>
      <c r="Q5" s="37"/>
      <c r="R5" s="38"/>
      <c r="S5" s="37" t="s">
        <v>334</v>
      </c>
      <c r="T5" s="37"/>
      <c r="U5" s="38"/>
      <c r="V5" s="11"/>
      <c r="W5" s="11"/>
    </row>
    <row r="6" ht="16.5" spans="1:23">
      <c r="A6" s="44"/>
      <c r="B6" s="44"/>
      <c r="C6" s="29"/>
      <c r="D6" s="29"/>
      <c r="E6" s="29"/>
      <c r="F6" s="29"/>
      <c r="G6" s="4" t="s">
        <v>321</v>
      </c>
      <c r="H6" s="4" t="s">
        <v>67</v>
      </c>
      <c r="I6" s="4" t="s">
        <v>284</v>
      </c>
      <c r="J6" s="4" t="s">
        <v>321</v>
      </c>
      <c r="K6" s="4" t="s">
        <v>67</v>
      </c>
      <c r="L6" s="4" t="s">
        <v>284</v>
      </c>
      <c r="M6" s="4" t="s">
        <v>321</v>
      </c>
      <c r="N6" s="4" t="s">
        <v>67</v>
      </c>
      <c r="O6" s="4" t="s">
        <v>284</v>
      </c>
      <c r="P6" s="4" t="s">
        <v>321</v>
      </c>
      <c r="Q6" s="4" t="s">
        <v>67</v>
      </c>
      <c r="R6" s="4" t="s">
        <v>284</v>
      </c>
      <c r="S6" s="4" t="s">
        <v>321</v>
      </c>
      <c r="T6" s="4" t="s">
        <v>67</v>
      </c>
      <c r="U6" s="4" t="s">
        <v>284</v>
      </c>
      <c r="V6" s="11"/>
      <c r="W6" s="11"/>
    </row>
    <row r="7" spans="1:23">
      <c r="A7" s="45"/>
      <c r="B7" s="45"/>
      <c r="C7" s="29"/>
      <c r="D7" s="29"/>
      <c r="E7" s="29"/>
      <c r="F7" s="29"/>
      <c r="G7" s="43"/>
      <c r="H7" s="43"/>
      <c r="I7" s="43"/>
      <c r="J7" s="43"/>
      <c r="K7" s="43"/>
      <c r="L7" s="43"/>
      <c r="M7" s="43"/>
      <c r="N7" s="43"/>
      <c r="O7" s="43"/>
      <c r="P7" s="43"/>
      <c r="Q7" s="11"/>
      <c r="R7" s="11"/>
      <c r="S7" s="11"/>
      <c r="T7" s="11"/>
      <c r="U7" s="11"/>
      <c r="V7" s="11"/>
      <c r="W7" s="11"/>
    </row>
    <row r="8" spans="1:23">
      <c r="A8" s="41"/>
      <c r="B8" s="41"/>
      <c r="C8" s="46"/>
      <c r="D8" s="41"/>
      <c r="E8" s="47"/>
      <c r="F8" s="4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329</v>
      </c>
      <c r="W8" s="11"/>
    </row>
    <row r="9" ht="27" customHeight="1" spans="1:23">
      <c r="A9" s="45"/>
      <c r="B9" s="45"/>
      <c r="C9" s="45"/>
      <c r="D9" s="45"/>
      <c r="E9" s="48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9"/>
      <c r="B10" s="49"/>
      <c r="C10" s="49"/>
      <c r="D10" s="49"/>
      <c r="E10" s="49"/>
      <c r="F10" s="4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0"/>
      <c r="B11" s="50"/>
      <c r="C11" s="50"/>
      <c r="D11" s="50"/>
      <c r="E11" s="50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9"/>
      <c r="B12" s="49"/>
      <c r="C12" s="49"/>
      <c r="D12" s="49"/>
      <c r="E12" s="49"/>
      <c r="F12" s="4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0"/>
      <c r="B13" s="50"/>
      <c r="C13" s="50"/>
      <c r="D13" s="50"/>
      <c r="E13" s="50"/>
      <c r="F13" s="5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9"/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0"/>
      <c r="B15" s="50"/>
      <c r="C15" s="50"/>
      <c r="D15" s="50"/>
      <c r="E15" s="50"/>
      <c r="F15" s="5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6" t="s">
        <v>335</v>
      </c>
      <c r="B17" s="17"/>
      <c r="C17" s="17"/>
      <c r="D17" s="17"/>
      <c r="E17" s="18"/>
      <c r="F17" s="19"/>
      <c r="G17" s="30"/>
      <c r="H17" s="35"/>
      <c r="I17" s="35"/>
      <c r="J17" s="16" t="s">
        <v>300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57" customHeight="1" spans="1:23">
      <c r="A18" s="21" t="s">
        <v>336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338</v>
      </c>
      <c r="B2" s="32" t="s">
        <v>280</v>
      </c>
      <c r="C2" s="32" t="s">
        <v>281</v>
      </c>
      <c r="D2" s="32" t="s">
        <v>282</v>
      </c>
      <c r="E2" s="32" t="s">
        <v>283</v>
      </c>
      <c r="F2" s="32" t="s">
        <v>284</v>
      </c>
      <c r="G2" s="31" t="s">
        <v>339</v>
      </c>
      <c r="H2" s="31" t="s">
        <v>340</v>
      </c>
      <c r="I2" s="31" t="s">
        <v>341</v>
      </c>
      <c r="J2" s="31" t="s">
        <v>340</v>
      </c>
      <c r="K2" s="31" t="s">
        <v>342</v>
      </c>
      <c r="L2" s="31" t="s">
        <v>340</v>
      </c>
      <c r="M2" s="32" t="s">
        <v>320</v>
      </c>
      <c r="N2" s="32" t="s">
        <v>293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338</v>
      </c>
      <c r="B4" s="34" t="s">
        <v>343</v>
      </c>
      <c r="C4" s="34" t="s">
        <v>321</v>
      </c>
      <c r="D4" s="34" t="s">
        <v>282</v>
      </c>
      <c r="E4" s="32" t="s">
        <v>283</v>
      </c>
      <c r="F4" s="32" t="s">
        <v>284</v>
      </c>
      <c r="G4" s="31" t="s">
        <v>339</v>
      </c>
      <c r="H4" s="31" t="s">
        <v>340</v>
      </c>
      <c r="I4" s="31" t="s">
        <v>341</v>
      </c>
      <c r="J4" s="31" t="s">
        <v>340</v>
      </c>
      <c r="K4" s="31" t="s">
        <v>342</v>
      </c>
      <c r="L4" s="31" t="s">
        <v>340</v>
      </c>
      <c r="M4" s="32" t="s">
        <v>320</v>
      </c>
      <c r="N4" s="32" t="s">
        <v>293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6" t="s">
        <v>344</v>
      </c>
      <c r="B11" s="17"/>
      <c r="C11" s="17"/>
      <c r="D11" s="18"/>
      <c r="E11" s="19"/>
      <c r="F11" s="35"/>
      <c r="G11" s="30"/>
      <c r="H11" s="35"/>
      <c r="I11" s="16" t="s">
        <v>345</v>
      </c>
      <c r="J11" s="17"/>
      <c r="K11" s="17"/>
      <c r="L11" s="17"/>
      <c r="M11" s="17"/>
      <c r="N11" s="20"/>
    </row>
    <row r="12" ht="16.5" spans="1:14">
      <c r="A12" s="21" t="s">
        <v>346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7" sqref="F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320</v>
      </c>
      <c r="L2" s="5" t="s">
        <v>293</v>
      </c>
    </row>
    <row r="3" ht="25" customHeight="1" spans="1:12">
      <c r="A3" s="12" t="s">
        <v>322</v>
      </c>
      <c r="B3" s="23" t="s">
        <v>297</v>
      </c>
      <c r="C3" s="23" t="s">
        <v>295</v>
      </c>
      <c r="D3" s="23" t="s">
        <v>296</v>
      </c>
      <c r="E3" s="23" t="s">
        <v>110</v>
      </c>
      <c r="F3" s="24" t="s">
        <v>62</v>
      </c>
      <c r="G3" s="11" t="s">
        <v>352</v>
      </c>
      <c r="H3" s="25"/>
      <c r="I3" s="26"/>
      <c r="J3" s="11"/>
      <c r="K3" s="27" t="s">
        <v>353</v>
      </c>
      <c r="L3" s="11" t="s">
        <v>310</v>
      </c>
    </row>
    <row r="4" ht="25" customHeight="1" spans="1:12">
      <c r="A4" s="12" t="s">
        <v>322</v>
      </c>
      <c r="B4" s="23" t="s">
        <v>297</v>
      </c>
      <c r="C4" s="23" t="s">
        <v>298</v>
      </c>
      <c r="D4" s="23" t="s">
        <v>296</v>
      </c>
      <c r="E4" s="23" t="s">
        <v>111</v>
      </c>
      <c r="F4" s="24" t="s">
        <v>62</v>
      </c>
      <c r="G4" s="11" t="s">
        <v>352</v>
      </c>
      <c r="H4" s="25"/>
      <c r="I4" s="26"/>
      <c r="J4" s="11"/>
      <c r="K4" s="27" t="s">
        <v>353</v>
      </c>
      <c r="L4" s="11" t="s">
        <v>310</v>
      </c>
    </row>
    <row r="5" ht="25" customHeight="1" spans="1:12">
      <c r="A5" s="12"/>
      <c r="B5" s="28"/>
      <c r="C5" s="29"/>
      <c r="D5" s="29"/>
      <c r="E5" s="29"/>
      <c r="F5" s="29"/>
      <c r="G5" s="11"/>
      <c r="H5" s="25"/>
      <c r="I5" s="11"/>
      <c r="J5" s="11"/>
      <c r="K5" s="11"/>
      <c r="L5" s="11"/>
    </row>
    <row r="6" ht="25" customHeight="1" spans="1:12">
      <c r="A6" s="12"/>
      <c r="B6" s="28"/>
      <c r="C6" s="29"/>
      <c r="D6" s="29"/>
      <c r="E6" s="29"/>
      <c r="F6" s="29"/>
      <c r="G6" s="11"/>
      <c r="H6" s="25"/>
      <c r="I6" s="12"/>
      <c r="J6" s="12"/>
      <c r="K6" s="12"/>
      <c r="L6" s="11"/>
    </row>
    <row r="7" ht="25" customHeight="1" spans="1:12">
      <c r="A7" s="12"/>
      <c r="B7" s="28"/>
      <c r="C7" s="29"/>
      <c r="D7" s="29"/>
      <c r="E7" s="29"/>
      <c r="F7" s="29"/>
      <c r="G7" s="11"/>
      <c r="H7" s="25"/>
      <c r="I7" s="12"/>
      <c r="J7" s="12"/>
      <c r="K7" s="12"/>
      <c r="L7" s="12"/>
    </row>
    <row r="8" ht="25" customHeight="1" spans="1:12">
      <c r="A8" s="12"/>
      <c r="B8" s="28"/>
      <c r="C8" s="29"/>
      <c r="D8" s="29"/>
      <c r="E8" s="29"/>
      <c r="F8" s="29"/>
      <c r="G8" s="11"/>
      <c r="H8" s="25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6" t="s">
        <v>354</v>
      </c>
      <c r="B10" s="17"/>
      <c r="C10" s="17"/>
      <c r="D10" s="17"/>
      <c r="E10" s="18"/>
      <c r="F10" s="19"/>
      <c r="G10" s="30"/>
      <c r="H10" s="16" t="s">
        <v>355</v>
      </c>
      <c r="I10" s="17"/>
      <c r="J10" s="17"/>
      <c r="K10" s="17"/>
      <c r="L10" s="20"/>
    </row>
    <row r="11" ht="36" customHeight="1" spans="1:12">
      <c r="A11" s="21" t="s">
        <v>356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20" sqref="J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321</v>
      </c>
      <c r="D2" s="5" t="s">
        <v>282</v>
      </c>
      <c r="E2" s="5" t="s">
        <v>283</v>
      </c>
      <c r="F2" s="4" t="s">
        <v>358</v>
      </c>
      <c r="G2" s="4" t="s">
        <v>304</v>
      </c>
      <c r="H2" s="6" t="s">
        <v>305</v>
      </c>
      <c r="I2" s="7" t="s">
        <v>307</v>
      </c>
    </row>
    <row r="3" s="1" customFormat="1" ht="16.5" spans="1:9">
      <c r="A3" s="4"/>
      <c r="B3" s="8"/>
      <c r="C3" s="8"/>
      <c r="D3" s="8"/>
      <c r="E3" s="8"/>
      <c r="F3" s="4" t="s">
        <v>359</v>
      </c>
      <c r="G3" s="4" t="s">
        <v>308</v>
      </c>
      <c r="H3" s="9"/>
      <c r="I3" s="10"/>
    </row>
    <row r="4" spans="1:9">
      <c r="A4" s="11">
        <v>1</v>
      </c>
      <c r="B4" s="12" t="s">
        <v>324</v>
      </c>
      <c r="C4" s="11" t="s">
        <v>323</v>
      </c>
      <c r="D4" s="13" t="s">
        <v>110</v>
      </c>
      <c r="E4" s="14" t="s">
        <v>360</v>
      </c>
      <c r="F4" s="15">
        <v>-0.05</v>
      </c>
      <c r="G4" s="15">
        <v>-0.06</v>
      </c>
      <c r="H4" s="11"/>
      <c r="I4" s="11"/>
    </row>
    <row r="5" spans="1:9">
      <c r="A5" s="11"/>
      <c r="B5" s="12"/>
      <c r="C5" s="11"/>
      <c r="D5" s="13"/>
      <c r="E5" s="14"/>
      <c r="F5" s="11"/>
      <c r="G5" s="11"/>
      <c r="H5" s="11"/>
      <c r="I5" s="11"/>
    </row>
    <row r="6" spans="1:9">
      <c r="A6" s="11"/>
      <c r="B6" s="12"/>
      <c r="C6" s="11"/>
      <c r="D6" s="13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6" t="s">
        <v>361</v>
      </c>
      <c r="B12" s="17"/>
      <c r="C12" s="17"/>
      <c r="D12" s="18"/>
      <c r="E12" s="19"/>
      <c r="F12" s="16" t="s">
        <v>362</v>
      </c>
      <c r="G12" s="17"/>
      <c r="H12" s="18"/>
      <c r="I12" s="20"/>
    </row>
    <row r="13" ht="16.5" spans="1:9">
      <c r="A13" s="21" t="s">
        <v>363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49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56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7" t="s">
        <v>41</v>
      </c>
      <c r="G4" s="457" t="s">
        <v>42</v>
      </c>
      <c r="H4" s="451" t="s">
        <v>41</v>
      </c>
      <c r="I4" s="458" t="s">
        <v>42</v>
      </c>
    </row>
    <row r="5" ht="27.95" customHeight="1" spans="2:9">
      <c r="B5" s="459" t="s">
        <v>43</v>
      </c>
      <c r="C5" s="12">
        <v>13</v>
      </c>
      <c r="D5" s="12">
        <v>0</v>
      </c>
      <c r="E5" s="12">
        <v>1</v>
      </c>
      <c r="F5" s="460">
        <v>0</v>
      </c>
      <c r="G5" s="460">
        <v>1</v>
      </c>
      <c r="H5" s="12">
        <v>1</v>
      </c>
      <c r="I5" s="461">
        <v>2</v>
      </c>
    </row>
    <row r="6" ht="27.95" customHeight="1" spans="2:9">
      <c r="B6" s="459" t="s">
        <v>44</v>
      </c>
      <c r="C6" s="12">
        <v>20</v>
      </c>
      <c r="D6" s="12">
        <v>0</v>
      </c>
      <c r="E6" s="12">
        <v>1</v>
      </c>
      <c r="F6" s="460">
        <v>1</v>
      </c>
      <c r="G6" s="460">
        <v>2</v>
      </c>
      <c r="H6" s="12">
        <v>2</v>
      </c>
      <c r="I6" s="461">
        <v>3</v>
      </c>
    </row>
    <row r="7" ht="27.95" customHeight="1" spans="2:9">
      <c r="B7" s="459" t="s">
        <v>45</v>
      </c>
      <c r="C7" s="12">
        <v>32</v>
      </c>
      <c r="D7" s="12">
        <v>0</v>
      </c>
      <c r="E7" s="12">
        <v>1</v>
      </c>
      <c r="F7" s="460">
        <v>2</v>
      </c>
      <c r="G7" s="460">
        <v>3</v>
      </c>
      <c r="H7" s="12">
        <v>3</v>
      </c>
      <c r="I7" s="461">
        <v>4</v>
      </c>
    </row>
    <row r="8" ht="27.95" customHeight="1" spans="2:9">
      <c r="B8" s="459" t="s">
        <v>46</v>
      </c>
      <c r="C8" s="12">
        <v>50</v>
      </c>
      <c r="D8" s="12">
        <v>1</v>
      </c>
      <c r="E8" s="12">
        <v>2</v>
      </c>
      <c r="F8" s="460">
        <v>3</v>
      </c>
      <c r="G8" s="460">
        <v>4</v>
      </c>
      <c r="H8" s="12">
        <v>5</v>
      </c>
      <c r="I8" s="461">
        <v>6</v>
      </c>
    </row>
    <row r="9" ht="27.95" customHeight="1" spans="2:9">
      <c r="B9" s="459" t="s">
        <v>47</v>
      </c>
      <c r="C9" s="12">
        <v>80</v>
      </c>
      <c r="D9" s="12">
        <v>2</v>
      </c>
      <c r="E9" s="12">
        <v>3</v>
      </c>
      <c r="F9" s="460">
        <v>5</v>
      </c>
      <c r="G9" s="460">
        <v>6</v>
      </c>
      <c r="H9" s="12">
        <v>7</v>
      </c>
      <c r="I9" s="461">
        <v>8</v>
      </c>
    </row>
    <row r="10" ht="27.95" customHeight="1" spans="2:9">
      <c r="B10" s="459" t="s">
        <v>48</v>
      </c>
      <c r="C10" s="12">
        <v>125</v>
      </c>
      <c r="D10" s="12">
        <v>3</v>
      </c>
      <c r="E10" s="12">
        <v>4</v>
      </c>
      <c r="F10" s="460">
        <v>7</v>
      </c>
      <c r="G10" s="460">
        <v>8</v>
      </c>
      <c r="H10" s="12">
        <v>10</v>
      </c>
      <c r="I10" s="461">
        <v>11</v>
      </c>
    </row>
    <row r="11" ht="27.95" customHeight="1" spans="2:9">
      <c r="B11" s="459" t="s">
        <v>49</v>
      </c>
      <c r="C11" s="12">
        <v>200</v>
      </c>
      <c r="D11" s="12">
        <v>5</v>
      </c>
      <c r="E11" s="12">
        <v>6</v>
      </c>
      <c r="F11" s="460">
        <v>10</v>
      </c>
      <c r="G11" s="460">
        <v>11</v>
      </c>
      <c r="H11" s="12">
        <v>14</v>
      </c>
      <c r="I11" s="461">
        <v>15</v>
      </c>
    </row>
    <row r="12" ht="27.95" customHeight="1" spans="2:9">
      <c r="B12" s="462" t="s">
        <v>50</v>
      </c>
      <c r="C12" s="463">
        <v>315</v>
      </c>
      <c r="D12" s="463">
        <v>7</v>
      </c>
      <c r="E12" s="463">
        <v>8</v>
      </c>
      <c r="F12" s="464">
        <v>14</v>
      </c>
      <c r="G12" s="464">
        <v>15</v>
      </c>
      <c r="H12" s="463">
        <v>21</v>
      </c>
      <c r="I12" s="465">
        <v>22</v>
      </c>
    </row>
    <row r="14" spans="2:9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8" sqref="B8:C8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70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/>
      <c r="G2" s="248"/>
      <c r="H2" s="250" t="s">
        <v>56</v>
      </c>
      <c r="I2" s="251" t="s">
        <v>57</v>
      </c>
      <c r="J2" s="251"/>
      <c r="K2" s="252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ht="14.25" spans="1:11">
      <c r="A4" s="259" t="s">
        <v>61</v>
      </c>
      <c r="B4" s="260" t="s">
        <v>62</v>
      </c>
      <c r="C4" s="261"/>
      <c r="D4" s="259" t="s">
        <v>63</v>
      </c>
      <c r="E4" s="262"/>
      <c r="F4" s="263">
        <v>45976</v>
      </c>
      <c r="G4" s="264"/>
      <c r="H4" s="259" t="s">
        <v>64</v>
      </c>
      <c r="I4" s="262"/>
      <c r="J4" s="260" t="s">
        <v>65</v>
      </c>
      <c r="K4" s="261" t="s">
        <v>66</v>
      </c>
    </row>
    <row r="5" ht="14.25" spans="1:11">
      <c r="A5" s="265" t="s">
        <v>67</v>
      </c>
      <c r="B5" s="260" t="s">
        <v>68</v>
      </c>
      <c r="C5" s="261"/>
      <c r="D5" s="259" t="s">
        <v>69</v>
      </c>
      <c r="E5" s="262"/>
      <c r="F5" s="263">
        <v>45962</v>
      </c>
      <c r="G5" s="264"/>
      <c r="H5" s="259" t="s">
        <v>70</v>
      </c>
      <c r="I5" s="262"/>
      <c r="J5" s="260" t="s">
        <v>65</v>
      </c>
      <c r="K5" s="261" t="s">
        <v>66</v>
      </c>
    </row>
    <row r="6" ht="14.25" spans="1:11">
      <c r="A6" s="259" t="s">
        <v>71</v>
      </c>
      <c r="B6" s="371">
        <v>2</v>
      </c>
      <c r="C6" s="261">
        <v>6</v>
      </c>
      <c r="D6" s="265" t="s">
        <v>72</v>
      </c>
      <c r="E6" s="267"/>
      <c r="F6" s="263">
        <v>45968</v>
      </c>
      <c r="G6" s="264"/>
      <c r="H6" s="259" t="s">
        <v>73</v>
      </c>
      <c r="I6" s="262"/>
      <c r="J6" s="260" t="s">
        <v>65</v>
      </c>
      <c r="K6" s="261" t="s">
        <v>66</v>
      </c>
    </row>
    <row r="7" ht="14.25" spans="1:11">
      <c r="A7" s="259" t="s">
        <v>74</v>
      </c>
      <c r="B7" s="268">
        <v>890</v>
      </c>
      <c r="C7" s="269"/>
      <c r="D7" s="265" t="s">
        <v>75</v>
      </c>
      <c r="E7" s="270"/>
      <c r="F7" s="263">
        <v>45971</v>
      </c>
      <c r="G7" s="264"/>
      <c r="H7" s="259" t="s">
        <v>76</v>
      </c>
      <c r="I7" s="262"/>
      <c r="J7" s="260" t="s">
        <v>65</v>
      </c>
      <c r="K7" s="261" t="s">
        <v>66</v>
      </c>
    </row>
    <row r="8" ht="15" spans="1:11">
      <c r="A8" s="271" t="s">
        <v>77</v>
      </c>
      <c r="B8" s="272" t="s">
        <v>78</v>
      </c>
      <c r="C8" s="273"/>
      <c r="D8" s="274" t="s">
        <v>79</v>
      </c>
      <c r="E8" s="275"/>
      <c r="F8" s="276">
        <v>45973</v>
      </c>
      <c r="G8" s="277"/>
      <c r="H8" s="274" t="s">
        <v>80</v>
      </c>
      <c r="I8" s="275"/>
      <c r="J8" s="278" t="s">
        <v>65</v>
      </c>
      <c r="K8" s="279" t="s">
        <v>66</v>
      </c>
    </row>
    <row r="9" ht="15" spans="1:11">
      <c r="A9" s="372" t="s">
        <v>81</v>
      </c>
      <c r="B9" s="373"/>
      <c r="C9" s="373"/>
      <c r="D9" s="373"/>
      <c r="E9" s="373"/>
      <c r="F9" s="373"/>
      <c r="G9" s="373"/>
      <c r="H9" s="373"/>
      <c r="I9" s="373"/>
      <c r="J9" s="373"/>
      <c r="K9" s="374"/>
    </row>
    <row r="10" ht="15" spans="1:11">
      <c r="A10" s="375" t="s">
        <v>82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7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383" t="s">
        <v>85</v>
      </c>
    </row>
    <row r="12" ht="14.25" spans="1:11">
      <c r="A12" s="265" t="s">
        <v>89</v>
      </c>
      <c r="B12" s="287" t="s">
        <v>84</v>
      </c>
      <c r="C12" s="260" t="s">
        <v>85</v>
      </c>
      <c r="D12" s="270"/>
      <c r="E12" s="267" t="s">
        <v>90</v>
      </c>
      <c r="F12" s="287" t="s">
        <v>84</v>
      </c>
      <c r="G12" s="260" t="s">
        <v>85</v>
      </c>
      <c r="H12" s="260" t="s">
        <v>87</v>
      </c>
      <c r="I12" s="267" t="s">
        <v>91</v>
      </c>
      <c r="J12" s="287" t="s">
        <v>84</v>
      </c>
      <c r="K12" s="261" t="s">
        <v>85</v>
      </c>
    </row>
    <row r="13" ht="14.25" spans="1:11">
      <c r="A13" s="265" t="s">
        <v>92</v>
      </c>
      <c r="B13" s="287" t="s">
        <v>84</v>
      </c>
      <c r="C13" s="260" t="s">
        <v>85</v>
      </c>
      <c r="D13" s="270"/>
      <c r="E13" s="267" t="s">
        <v>93</v>
      </c>
      <c r="F13" s="260" t="s">
        <v>94</v>
      </c>
      <c r="G13" s="260" t="s">
        <v>95</v>
      </c>
      <c r="H13" s="260" t="s">
        <v>87</v>
      </c>
      <c r="I13" s="267" t="s">
        <v>96</v>
      </c>
      <c r="J13" s="287" t="s">
        <v>84</v>
      </c>
      <c r="K13" s="261" t="s">
        <v>85</v>
      </c>
    </row>
    <row r="14" ht="15" spans="1:11">
      <c r="A14" s="274" t="s">
        <v>97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75" t="s">
        <v>98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7"/>
    </row>
    <row r="16" ht="14.25" spans="1:11">
      <c r="A16" s="384" t="s">
        <v>99</v>
      </c>
      <c r="B16" s="380" t="s">
        <v>94</v>
      </c>
      <c r="C16" s="380" t="s">
        <v>95</v>
      </c>
      <c r="D16" s="385"/>
      <c r="E16" s="386" t="s">
        <v>100</v>
      </c>
      <c r="F16" s="380" t="s">
        <v>94</v>
      </c>
      <c r="G16" s="380" t="s">
        <v>95</v>
      </c>
      <c r="H16" s="387"/>
      <c r="I16" s="386" t="s">
        <v>101</v>
      </c>
      <c r="J16" s="380" t="s">
        <v>94</v>
      </c>
      <c r="K16" s="383" t="s">
        <v>95</v>
      </c>
    </row>
    <row r="17" customHeight="1" spans="1:22">
      <c r="A17" s="308" t="s">
        <v>102</v>
      </c>
      <c r="B17" s="260" t="s">
        <v>94</v>
      </c>
      <c r="C17" s="260" t="s">
        <v>95</v>
      </c>
      <c r="D17" s="388"/>
      <c r="E17" s="309" t="s">
        <v>103</v>
      </c>
      <c r="F17" s="260" t="s">
        <v>94</v>
      </c>
      <c r="G17" s="260" t="s">
        <v>95</v>
      </c>
      <c r="H17" s="389"/>
      <c r="I17" s="309" t="s">
        <v>104</v>
      </c>
      <c r="J17" s="260" t="s">
        <v>94</v>
      </c>
      <c r="K17" s="261" t="s">
        <v>95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22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="369" customFormat="1" ht="18" customHeight="1" spans="1:22">
      <c r="A19" s="375" t="s">
        <v>106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customHeight="1" spans="1:22">
      <c r="A20" s="394" t="s">
        <v>107</v>
      </c>
      <c r="B20" s="395"/>
      <c r="C20" s="396"/>
      <c r="D20" s="396"/>
      <c r="E20" s="396"/>
      <c r="F20" s="396"/>
      <c r="G20" s="396"/>
      <c r="H20" s="396"/>
      <c r="I20" s="396"/>
      <c r="J20" s="396"/>
      <c r="K20" s="397"/>
    </row>
    <row r="21" ht="21.75" customHeight="1" spans="1:22">
      <c r="A21" s="398" t="s">
        <v>108</v>
      </c>
      <c r="B21" s="399">
        <v>120</v>
      </c>
      <c r="C21" s="399">
        <v>130</v>
      </c>
      <c r="D21" s="399">
        <v>140</v>
      </c>
      <c r="E21" s="399">
        <v>150</v>
      </c>
      <c r="F21" s="399">
        <v>160</v>
      </c>
      <c r="G21" s="400">
        <v>170</v>
      </c>
      <c r="H21" s="401"/>
      <c r="I21" s="401"/>
      <c r="J21" s="401"/>
      <c r="K21" s="311" t="s">
        <v>109</v>
      </c>
    </row>
    <row r="22" ht="23" customHeight="1" spans="1:22">
      <c r="A22" s="402" t="s">
        <v>110</v>
      </c>
      <c r="B22" s="403">
        <v>1</v>
      </c>
      <c r="C22" s="403">
        <v>1</v>
      </c>
      <c r="D22" s="403">
        <v>1</v>
      </c>
      <c r="E22" s="403">
        <v>1</v>
      </c>
      <c r="F22" s="403">
        <v>1</v>
      </c>
      <c r="G22" s="403">
        <v>1</v>
      </c>
      <c r="H22" s="14"/>
      <c r="I22" s="14"/>
      <c r="J22" s="14"/>
      <c r="K22" s="404"/>
    </row>
    <row r="23" ht="23" customHeight="1" spans="1:22">
      <c r="A23" s="402" t="s">
        <v>111</v>
      </c>
      <c r="B23" s="403">
        <v>1</v>
      </c>
      <c r="C23" s="403">
        <v>1</v>
      </c>
      <c r="D23" s="403">
        <v>1</v>
      </c>
      <c r="E23" s="403">
        <v>1</v>
      </c>
      <c r="F23" s="403">
        <v>1</v>
      </c>
      <c r="G23" s="403">
        <v>1</v>
      </c>
      <c r="H23" s="405"/>
      <c r="I23" s="405"/>
      <c r="J23" s="406"/>
      <c r="K23" s="407"/>
    </row>
    <row r="24" ht="23" customHeight="1" spans="1:22">
      <c r="A24" s="408"/>
      <c r="B24" s="406"/>
      <c r="C24" s="406"/>
      <c r="D24" s="406"/>
      <c r="E24" s="406"/>
      <c r="F24" s="406"/>
      <c r="G24" s="406"/>
      <c r="H24" s="406"/>
      <c r="I24" s="406"/>
      <c r="J24" s="406"/>
      <c r="K24" s="407"/>
    </row>
    <row r="25" ht="23" customHeight="1" spans="1:22">
      <c r="A25" s="408"/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ht="23" customHeight="1" spans="1:22">
      <c r="A26" s="408"/>
      <c r="B26" s="406"/>
      <c r="C26" s="406"/>
      <c r="D26" s="406"/>
      <c r="E26" s="406"/>
      <c r="F26" s="406"/>
      <c r="G26" s="406"/>
      <c r="H26" s="406"/>
      <c r="I26" s="406"/>
      <c r="J26" s="406"/>
      <c r="K26" s="407"/>
    </row>
    <row r="27" ht="18" customHeight="1" spans="1:22">
      <c r="A27" s="409" t="s">
        <v>112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1"/>
    </row>
    <row r="28" ht="18.75" customHeight="1" spans="1:22">
      <c r="A28" s="412" t="s">
        <v>113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4"/>
    </row>
    <row r="29" ht="18.75" customHeight="1" spans="1:22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17"/>
    </row>
    <row r="30" ht="18" customHeight="1" spans="1:22">
      <c r="A30" s="409" t="s">
        <v>114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ht="14.25" spans="1:22">
      <c r="A31" s="418" t="s">
        <v>115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20"/>
    </row>
    <row r="32" ht="15" spans="1:22">
      <c r="A32" s="139" t="s">
        <v>116</v>
      </c>
      <c r="B32" s="140"/>
      <c r="C32" s="260" t="s">
        <v>65</v>
      </c>
      <c r="D32" s="260" t="s">
        <v>66</v>
      </c>
      <c r="E32" s="421" t="s">
        <v>117</v>
      </c>
      <c r="F32" s="422"/>
      <c r="G32" s="422"/>
      <c r="H32" s="422"/>
      <c r="I32" s="422"/>
      <c r="J32" s="422"/>
      <c r="K32" s="423"/>
    </row>
    <row r="33" ht="15" spans="1:11">
      <c r="A33" s="424" t="s">
        <v>118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24"/>
    </row>
    <row r="34" ht="21" customHeight="1" spans="1:11">
      <c r="A34" s="425" t="s">
        <v>119</v>
      </c>
      <c r="B34" s="426"/>
      <c r="C34" s="426"/>
      <c r="D34" s="426"/>
      <c r="E34" s="426"/>
      <c r="F34" s="426"/>
      <c r="G34" s="426"/>
      <c r="H34" s="426"/>
      <c r="I34" s="426"/>
      <c r="J34" s="426">
        <v>1</v>
      </c>
      <c r="K34" s="427"/>
    </row>
    <row r="35" ht="21" customHeight="1" spans="1:11">
      <c r="A35" s="428" t="s">
        <v>120</v>
      </c>
      <c r="B35" s="429"/>
      <c r="C35" s="429"/>
      <c r="D35" s="429"/>
      <c r="E35" s="429"/>
      <c r="F35" s="429"/>
      <c r="G35" s="429"/>
      <c r="H35" s="429"/>
      <c r="I35" s="429"/>
      <c r="J35" s="426">
        <v>1</v>
      </c>
      <c r="K35" s="430"/>
    </row>
    <row r="36" ht="21" customHeight="1" spans="1:11">
      <c r="A36" s="428" t="s">
        <v>121</v>
      </c>
      <c r="B36" s="429"/>
      <c r="C36" s="429"/>
      <c r="D36" s="429"/>
      <c r="E36" s="429"/>
      <c r="F36" s="429"/>
      <c r="G36" s="429"/>
      <c r="H36" s="429"/>
      <c r="I36" s="429"/>
      <c r="J36" s="426">
        <v>1</v>
      </c>
      <c r="K36" s="430"/>
    </row>
    <row r="37" ht="21" customHeight="1" spans="1:11">
      <c r="A37" s="428"/>
      <c r="B37" s="429"/>
      <c r="C37" s="429"/>
      <c r="D37" s="429"/>
      <c r="E37" s="429"/>
      <c r="F37" s="429"/>
      <c r="G37" s="429"/>
      <c r="H37" s="429"/>
      <c r="I37" s="429"/>
      <c r="J37" s="426"/>
      <c r="K37" s="430"/>
    </row>
    <row r="38" ht="21" customHeight="1" spans="1:11">
      <c r="A38" s="428"/>
      <c r="B38" s="429"/>
      <c r="C38" s="429"/>
      <c r="D38" s="429"/>
      <c r="E38" s="429"/>
      <c r="F38" s="429"/>
      <c r="G38" s="429"/>
      <c r="H38" s="429"/>
      <c r="I38" s="429"/>
      <c r="J38" s="426"/>
      <c r="K38" s="430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15" spans="1:11">
      <c r="A41" s="312" t="s">
        <v>122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5" spans="1:11">
      <c r="A42" s="375" t="s">
        <v>123</v>
      </c>
      <c r="B42" s="376"/>
      <c r="C42" s="376"/>
      <c r="D42" s="376"/>
      <c r="E42" s="376"/>
      <c r="F42" s="376"/>
      <c r="G42" s="376"/>
      <c r="H42" s="376"/>
      <c r="I42" s="376"/>
      <c r="J42" s="376"/>
      <c r="K42" s="377"/>
    </row>
    <row r="43" ht="14.25" spans="1:11">
      <c r="A43" s="384" t="s">
        <v>124</v>
      </c>
      <c r="B43" s="380" t="s">
        <v>94</v>
      </c>
      <c r="C43" s="380" t="s">
        <v>95</v>
      </c>
      <c r="D43" s="380" t="s">
        <v>87</v>
      </c>
      <c r="E43" s="386" t="s">
        <v>125</v>
      </c>
      <c r="F43" s="380" t="s">
        <v>94</v>
      </c>
      <c r="G43" s="380" t="s">
        <v>95</v>
      </c>
      <c r="H43" s="380" t="s">
        <v>87</v>
      </c>
      <c r="I43" s="386" t="s">
        <v>126</v>
      </c>
      <c r="J43" s="380" t="s">
        <v>94</v>
      </c>
      <c r="K43" s="383" t="s">
        <v>95</v>
      </c>
    </row>
    <row r="44" ht="14.25" spans="1:11">
      <c r="A44" s="308" t="s">
        <v>86</v>
      </c>
      <c r="B44" s="260" t="s">
        <v>94</v>
      </c>
      <c r="C44" s="260" t="s">
        <v>95</v>
      </c>
      <c r="D44" s="260" t="s">
        <v>87</v>
      </c>
      <c r="E44" s="309" t="s">
        <v>93</v>
      </c>
      <c r="F44" s="260" t="s">
        <v>94</v>
      </c>
      <c r="G44" s="260" t="s">
        <v>95</v>
      </c>
      <c r="H44" s="260" t="s">
        <v>87</v>
      </c>
      <c r="I44" s="309" t="s">
        <v>104</v>
      </c>
      <c r="J44" s="260" t="s">
        <v>94</v>
      </c>
      <c r="K44" s="261" t="s">
        <v>95</v>
      </c>
    </row>
    <row r="45" ht="15" spans="1:11">
      <c r="A45" s="274" t="s">
        <v>97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24" t="s">
        <v>127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4"/>
    </row>
    <row r="47" ht="15" spans="1:11">
      <c r="A47" s="431"/>
      <c r="B47" s="432"/>
      <c r="C47" s="432"/>
      <c r="D47" s="432"/>
      <c r="E47" s="432"/>
      <c r="F47" s="432"/>
      <c r="G47" s="432"/>
      <c r="H47" s="432"/>
      <c r="I47" s="432"/>
      <c r="J47" s="432"/>
      <c r="K47" s="433"/>
    </row>
    <row r="48" ht="15" spans="1:11">
      <c r="A48" s="434" t="s">
        <v>128</v>
      </c>
      <c r="B48" s="435" t="s">
        <v>129</v>
      </c>
      <c r="C48" s="435"/>
      <c r="D48" s="436" t="s">
        <v>130</v>
      </c>
      <c r="E48" s="437" t="s">
        <v>131</v>
      </c>
      <c r="F48" s="438" t="s">
        <v>132</v>
      </c>
      <c r="G48" s="439">
        <v>45964</v>
      </c>
      <c r="H48" s="440" t="s">
        <v>133</v>
      </c>
      <c r="I48" s="441"/>
      <c r="J48" s="442" t="s">
        <v>134</v>
      </c>
      <c r="K48" s="443"/>
    </row>
    <row r="49" ht="15" spans="1:11">
      <c r="A49" s="424" t="s">
        <v>135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4"/>
    </row>
    <row r="50" ht="15" spans="1:11">
      <c r="A50" s="444" t="s">
        <v>136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6"/>
    </row>
    <row r="51" ht="15" spans="1:11">
      <c r="A51" s="434" t="s">
        <v>128</v>
      </c>
      <c r="B51" s="435" t="s">
        <v>129</v>
      </c>
      <c r="C51" s="435"/>
      <c r="D51" s="436" t="s">
        <v>130</v>
      </c>
      <c r="E51" s="437" t="s">
        <v>131</v>
      </c>
      <c r="F51" s="438" t="s">
        <v>132</v>
      </c>
      <c r="G51" s="439">
        <v>45964</v>
      </c>
      <c r="H51" s="440" t="s">
        <v>133</v>
      </c>
      <c r="I51" s="441"/>
      <c r="J51" s="442" t="s">
        <v>134</v>
      </c>
      <c r="K51" s="44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workbookViewId="0">
      <selection activeCell="A2" sqref="A2:G19"/>
    </sheetView>
  </sheetViews>
  <sheetFormatPr defaultColWidth="9" defaultRowHeight="14.25"/>
  <cols>
    <col min="1" max="1" width="19.875" style="61" customWidth="1"/>
    <col min="2" max="2" width="9.75" style="61" customWidth="1"/>
    <col min="3" max="3" width="9.75" style="63" customWidth="1"/>
    <col min="4" max="7" width="9.75" style="61" customWidth="1"/>
    <col min="8" max="8" width="4.125" style="343" customWidth="1"/>
    <col min="9" max="9" width="10.75" style="61" customWidth="1"/>
    <col min="10" max="10" width="9.75" style="61" customWidth="1"/>
    <col min="11" max="11" width="12.875" style="344" customWidth="1"/>
    <col min="12" max="12" width="11.5" style="61" customWidth="1"/>
    <col min="13" max="13" width="9.75" style="344" customWidth="1"/>
    <col min="14" max="14" width="9.75" style="61" customWidth="1"/>
    <col min="15" max="15" width="9.75" style="64" customWidth="1"/>
    <col min="16" max="253" width="9" style="61"/>
    <col min="254" max="16377" width="9" style="65"/>
  </cols>
  <sheetData>
    <row r="1" s="61" customFormat="1" ht="29" customHeight="1" spans="1:256">
      <c r="A1" s="66" t="s">
        <v>137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9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1" customFormat="1" ht="20" customHeight="1" spans="1:256">
      <c r="A2" s="70" t="s">
        <v>61</v>
      </c>
      <c r="B2" s="71" t="str">
        <f>首期!B4</f>
        <v>QAUUAO85566</v>
      </c>
      <c r="C2" s="72"/>
      <c r="D2" s="73" t="s">
        <v>138</v>
      </c>
      <c r="E2" s="73"/>
      <c r="F2" s="73"/>
      <c r="G2" s="74"/>
      <c r="H2" s="345"/>
      <c r="I2" s="70" t="s">
        <v>56</v>
      </c>
      <c r="J2" s="76" t="s">
        <v>57</v>
      </c>
      <c r="K2" s="76"/>
      <c r="L2" s="76"/>
      <c r="M2" s="76"/>
      <c r="N2" s="346"/>
      <c r="O2" s="77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1" customFormat="1" ht="17.25" spans="1:256">
      <c r="A3" s="78" t="s">
        <v>139</v>
      </c>
      <c r="B3" s="79" t="s">
        <v>140</v>
      </c>
      <c r="C3" s="80"/>
      <c r="D3" s="79"/>
      <c r="E3" s="79"/>
      <c r="F3" s="79"/>
      <c r="G3" s="81"/>
      <c r="H3" s="347"/>
      <c r="I3" s="348" t="s">
        <v>141</v>
      </c>
      <c r="J3" s="349"/>
      <c r="K3" s="349"/>
      <c r="L3" s="349"/>
      <c r="M3" s="349"/>
      <c r="N3" s="350"/>
      <c r="O3" s="8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1" customFormat="1" ht="16.5" spans="1:256">
      <c r="A4" s="78"/>
      <c r="B4" s="86"/>
      <c r="C4" s="86"/>
      <c r="D4" s="86"/>
      <c r="E4" s="86"/>
      <c r="F4" s="86"/>
      <c r="G4" s="87"/>
      <c r="H4" s="351"/>
      <c r="I4" s="352"/>
      <c r="J4" s="353"/>
      <c r="K4" s="353">
        <v>150</v>
      </c>
      <c r="L4" s="353">
        <v>150</v>
      </c>
      <c r="M4" s="353"/>
      <c r="N4" s="353"/>
      <c r="O4" s="354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1" customFormat="1" ht="21" customHeight="1" spans="1:256">
      <c r="A5" s="78"/>
      <c r="B5" s="89" t="s">
        <v>142</v>
      </c>
      <c r="C5" s="89" t="s">
        <v>143</v>
      </c>
      <c r="D5" s="89" t="s">
        <v>144</v>
      </c>
      <c r="E5" s="89" t="s">
        <v>145</v>
      </c>
      <c r="F5" s="89" t="s">
        <v>146</v>
      </c>
      <c r="G5" s="89" t="s">
        <v>147</v>
      </c>
      <c r="H5" s="355"/>
      <c r="I5" s="356"/>
      <c r="J5" s="213"/>
      <c r="K5" s="357" t="s">
        <v>148</v>
      </c>
      <c r="L5" s="357" t="s">
        <v>149</v>
      </c>
      <c r="M5" s="213"/>
      <c r="N5" s="213"/>
      <c r="O5" s="81"/>
      <c r="P5" s="65"/>
      <c r="Q5" s="65"/>
      <c r="X5" s="213" t="s">
        <v>150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1" customFormat="1" ht="24" customHeight="1" spans="1:256">
      <c r="A6" s="358" t="s">
        <v>151</v>
      </c>
      <c r="B6" s="89">
        <f t="shared" ref="B6:B9" si="0">C6-4</f>
        <v>43</v>
      </c>
      <c r="C6" s="89">
        <v>47</v>
      </c>
      <c r="D6" s="89">
        <f t="shared" ref="D6:G6" si="1">C6+4</f>
        <v>51</v>
      </c>
      <c r="E6" s="89">
        <f t="shared" si="1"/>
        <v>55</v>
      </c>
      <c r="F6" s="89">
        <f t="shared" si="1"/>
        <v>59</v>
      </c>
      <c r="G6" s="89">
        <f t="shared" si="1"/>
        <v>63</v>
      </c>
      <c r="H6" s="359"/>
      <c r="I6" s="360"/>
      <c r="J6" s="361"/>
      <c r="K6" s="362" t="s">
        <v>152</v>
      </c>
      <c r="L6" s="361" t="s">
        <v>153</v>
      </c>
      <c r="M6" s="361"/>
      <c r="N6" s="361"/>
      <c r="O6" s="363"/>
      <c r="P6" s="65"/>
      <c r="Q6" s="65"/>
      <c r="X6" s="213" t="s">
        <v>154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1" customFormat="1" ht="24" customHeight="1" spans="1:256">
      <c r="A7" s="358" t="s">
        <v>155</v>
      </c>
      <c r="B7" s="89">
        <f t="shared" si="0"/>
        <v>83</v>
      </c>
      <c r="C7" s="89">
        <v>87</v>
      </c>
      <c r="D7" s="89">
        <f t="shared" ref="D7:D9" si="2">C7+4</f>
        <v>91</v>
      </c>
      <c r="E7" s="89">
        <f t="shared" ref="E7:G7" si="3">D7+6</f>
        <v>97</v>
      </c>
      <c r="F7" s="89">
        <f t="shared" si="3"/>
        <v>103</v>
      </c>
      <c r="G7" s="89">
        <f t="shared" si="3"/>
        <v>109</v>
      </c>
      <c r="H7" s="359"/>
      <c r="I7" s="364"/>
      <c r="J7" s="362"/>
      <c r="K7" s="362" t="s">
        <v>156</v>
      </c>
      <c r="L7" s="361" t="s">
        <v>153</v>
      </c>
      <c r="M7" s="362"/>
      <c r="N7" s="362"/>
      <c r="O7" s="3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1" customFormat="1" ht="24" customHeight="1" spans="1:256">
      <c r="A8" s="358" t="s">
        <v>157</v>
      </c>
      <c r="B8" s="89">
        <f t="shared" si="0"/>
        <v>74</v>
      </c>
      <c r="C8" s="89">
        <v>78</v>
      </c>
      <c r="D8" s="89">
        <f t="shared" si="2"/>
        <v>82</v>
      </c>
      <c r="E8" s="89">
        <f t="shared" ref="E8:G8" si="4">D8+6</f>
        <v>88</v>
      </c>
      <c r="F8" s="89">
        <f t="shared" si="4"/>
        <v>94</v>
      </c>
      <c r="G8" s="89">
        <f t="shared" si="4"/>
        <v>100</v>
      </c>
      <c r="H8" s="359"/>
      <c r="I8" s="364"/>
      <c r="J8" s="362"/>
      <c r="K8" s="362" t="s">
        <v>152</v>
      </c>
      <c r="L8" s="361" t="s">
        <v>153</v>
      </c>
      <c r="M8" s="362"/>
      <c r="N8" s="362"/>
      <c r="O8" s="3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1" customFormat="1" ht="24" customHeight="1" spans="1:256">
      <c r="A9" s="358" t="s">
        <v>158</v>
      </c>
      <c r="B9" s="89">
        <f t="shared" si="0"/>
        <v>83</v>
      </c>
      <c r="C9" s="89">
        <v>87</v>
      </c>
      <c r="D9" s="89">
        <f t="shared" si="2"/>
        <v>91</v>
      </c>
      <c r="E9" s="89">
        <f t="shared" ref="E9:G9" si="5">D9+6</f>
        <v>97</v>
      </c>
      <c r="F9" s="89">
        <f t="shared" si="5"/>
        <v>103</v>
      </c>
      <c r="G9" s="89">
        <f t="shared" si="5"/>
        <v>109</v>
      </c>
      <c r="H9" s="359"/>
      <c r="I9" s="364"/>
      <c r="J9" s="362"/>
      <c r="K9" s="362" t="s">
        <v>156</v>
      </c>
      <c r="L9" s="362" t="s">
        <v>156</v>
      </c>
      <c r="M9" s="362"/>
      <c r="N9" s="362"/>
      <c r="O9" s="3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1" customFormat="1" ht="24" customHeight="1" spans="1:256">
      <c r="A10" s="358" t="s">
        <v>159</v>
      </c>
      <c r="B10" s="89">
        <f>C10-1.5</f>
        <v>41.3</v>
      </c>
      <c r="C10" s="89">
        <v>42.8</v>
      </c>
      <c r="D10" s="89">
        <f t="shared" ref="D10:G10" si="6">C10+2.2</f>
        <v>45</v>
      </c>
      <c r="E10" s="89">
        <f t="shared" si="6"/>
        <v>47.2</v>
      </c>
      <c r="F10" s="89">
        <f t="shared" si="6"/>
        <v>49.4</v>
      </c>
      <c r="G10" s="89">
        <f t="shared" si="6"/>
        <v>51.6</v>
      </c>
      <c r="H10" s="359"/>
      <c r="I10" s="364"/>
      <c r="J10" s="362"/>
      <c r="K10" s="362" t="s">
        <v>160</v>
      </c>
      <c r="L10" s="362" t="s">
        <v>161</v>
      </c>
      <c r="M10" s="362"/>
      <c r="N10" s="362"/>
      <c r="O10" s="3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1" customFormat="1" ht="24" customHeight="1" spans="1:256">
      <c r="A11" s="358" t="s">
        <v>162</v>
      </c>
      <c r="B11" s="89">
        <f>C11-3.4</f>
        <v>37.6</v>
      </c>
      <c r="C11" s="89">
        <v>41</v>
      </c>
      <c r="D11" s="89">
        <f t="shared" ref="D11:G11" si="7">C11+3.4</f>
        <v>44.4</v>
      </c>
      <c r="E11" s="89">
        <f t="shared" si="7"/>
        <v>47.8</v>
      </c>
      <c r="F11" s="89">
        <f t="shared" si="7"/>
        <v>51.2</v>
      </c>
      <c r="G11" s="89">
        <f t="shared" si="7"/>
        <v>54.6</v>
      </c>
      <c r="H11" s="359"/>
      <c r="I11" s="364"/>
      <c r="J11" s="362"/>
      <c r="K11" s="362" t="s">
        <v>163</v>
      </c>
      <c r="L11" s="362" t="s">
        <v>161</v>
      </c>
      <c r="M11" s="362"/>
      <c r="N11" s="362"/>
      <c r="O11" s="3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1" customFormat="1" ht="24" customHeight="1" spans="1:256">
      <c r="A12" s="358" t="s">
        <v>164</v>
      </c>
      <c r="B12" s="89">
        <f>C12-0.8</f>
        <v>17.9</v>
      </c>
      <c r="C12" s="89">
        <v>18.7</v>
      </c>
      <c r="D12" s="89">
        <f>C12+0.8</f>
        <v>19.5</v>
      </c>
      <c r="E12" s="89">
        <f t="shared" ref="E12:G12" si="8">D12+1.2</f>
        <v>20.7</v>
      </c>
      <c r="F12" s="89">
        <f t="shared" si="8"/>
        <v>21.9</v>
      </c>
      <c r="G12" s="89">
        <f t="shared" si="8"/>
        <v>23.1</v>
      </c>
      <c r="H12" s="366"/>
      <c r="I12" s="364"/>
      <c r="J12" s="362"/>
      <c r="K12" s="362" t="s">
        <v>165</v>
      </c>
      <c r="L12" s="362" t="s">
        <v>161</v>
      </c>
      <c r="M12" s="362"/>
      <c r="N12" s="362"/>
      <c r="O12" s="3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1" customFormat="1" ht="24" customHeight="1" spans="1:256">
      <c r="A13" s="358" t="s">
        <v>166</v>
      </c>
      <c r="B13" s="89">
        <f>C13-0.65</f>
        <v>15.4</v>
      </c>
      <c r="C13" s="89">
        <v>16.05</v>
      </c>
      <c r="D13" s="89">
        <f>C13+0.65</f>
        <v>16.7</v>
      </c>
      <c r="E13" s="89">
        <f t="shared" ref="E13:G13" si="9">D13+0.9</f>
        <v>17.6</v>
      </c>
      <c r="F13" s="89">
        <f t="shared" si="9"/>
        <v>18.5</v>
      </c>
      <c r="G13" s="89">
        <f t="shared" si="9"/>
        <v>19.4</v>
      </c>
      <c r="H13" s="366"/>
      <c r="I13" s="364"/>
      <c r="J13" s="362"/>
      <c r="K13" s="362" t="s">
        <v>167</v>
      </c>
      <c r="L13" s="362" t="s">
        <v>156</v>
      </c>
      <c r="M13" s="362"/>
      <c r="N13" s="362"/>
      <c r="O13" s="3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1" customFormat="1" ht="24" customHeight="1" spans="1:256">
      <c r="A14" s="358" t="s">
        <v>168</v>
      </c>
      <c r="B14" s="98">
        <f>C14-0.2</f>
        <v>8.1</v>
      </c>
      <c r="C14" s="98">
        <v>8.3</v>
      </c>
      <c r="D14" s="98">
        <f>C14+0.2</f>
        <v>8.5</v>
      </c>
      <c r="E14" s="98">
        <f t="shared" ref="E14:G14" si="10">D14+0.4</f>
        <v>8.9</v>
      </c>
      <c r="F14" s="98">
        <f t="shared" si="10"/>
        <v>9.3</v>
      </c>
      <c r="G14" s="98">
        <f t="shared" si="10"/>
        <v>9.7</v>
      </c>
      <c r="H14" s="366"/>
      <c r="I14" s="364"/>
      <c r="J14" s="362"/>
      <c r="K14" s="362" t="s">
        <v>169</v>
      </c>
      <c r="L14" s="362" t="s">
        <v>170</v>
      </c>
      <c r="M14" s="362"/>
      <c r="N14" s="362"/>
      <c r="O14" s="3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1" customFormat="1" ht="24" customHeight="1" spans="1:256">
      <c r="A15" s="367" t="s">
        <v>171</v>
      </c>
      <c r="B15" s="89">
        <f>C15-1.5</f>
        <v>36</v>
      </c>
      <c r="C15" s="89">
        <v>37.5</v>
      </c>
      <c r="D15" s="89">
        <f t="shared" ref="D15:G15" si="11">C15+1.5</f>
        <v>39</v>
      </c>
      <c r="E15" s="89">
        <f t="shared" si="11"/>
        <v>40.5</v>
      </c>
      <c r="F15" s="89">
        <f t="shared" si="11"/>
        <v>42</v>
      </c>
      <c r="G15" s="89">
        <f t="shared" si="11"/>
        <v>43.5</v>
      </c>
      <c r="H15" s="366"/>
      <c r="I15" s="364"/>
      <c r="J15" s="362"/>
      <c r="K15" s="362" t="s">
        <v>167</v>
      </c>
      <c r="L15" s="362" t="s">
        <v>172</v>
      </c>
      <c r="M15" s="362"/>
      <c r="N15" s="362"/>
      <c r="O15" s="3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1" customFormat="1" ht="24" customHeight="1" spans="1:256">
      <c r="A16" s="367" t="s">
        <v>173</v>
      </c>
      <c r="B16" s="89">
        <f>C16-1.5</f>
        <v>39</v>
      </c>
      <c r="C16" s="89">
        <v>40.5</v>
      </c>
      <c r="D16" s="89">
        <f t="shared" ref="D16:G16" si="12">C16+1.5</f>
        <v>42</v>
      </c>
      <c r="E16" s="89">
        <f t="shared" si="12"/>
        <v>43.5</v>
      </c>
      <c r="F16" s="89">
        <f t="shared" si="12"/>
        <v>45</v>
      </c>
      <c r="G16" s="89">
        <f t="shared" si="12"/>
        <v>46.5</v>
      </c>
      <c r="H16" s="366"/>
      <c r="I16" s="364"/>
      <c r="J16" s="362"/>
      <c r="K16" s="362" t="s">
        <v>167</v>
      </c>
      <c r="L16" s="362" t="s">
        <v>172</v>
      </c>
      <c r="M16" s="362"/>
      <c r="N16" s="362"/>
      <c r="O16" s="3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1" customFormat="1" ht="24" customHeight="1" spans="1:256">
      <c r="A17" s="367" t="s">
        <v>174</v>
      </c>
      <c r="B17" s="89">
        <v>4.5</v>
      </c>
      <c r="C17" s="89">
        <v>4.5</v>
      </c>
      <c r="D17" s="89">
        <v>4.5</v>
      </c>
      <c r="E17" s="89">
        <v>4.5</v>
      </c>
      <c r="F17" s="89">
        <v>4.5</v>
      </c>
      <c r="G17" s="89">
        <v>4.5</v>
      </c>
      <c r="H17" s="366"/>
      <c r="I17" s="364"/>
      <c r="J17" s="362"/>
      <c r="K17" s="362" t="s">
        <v>156</v>
      </c>
      <c r="L17" s="362" t="s">
        <v>156</v>
      </c>
      <c r="M17" s="362"/>
      <c r="N17" s="362"/>
      <c r="O17" s="3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1" customFormat="1" ht="24" customHeight="1" spans="1:256">
      <c r="A18" s="367" t="s">
        <v>175</v>
      </c>
      <c r="B18" s="89">
        <v>4.5</v>
      </c>
      <c r="C18" s="89">
        <v>4.5</v>
      </c>
      <c r="D18" s="89">
        <v>4.5</v>
      </c>
      <c r="E18" s="89">
        <v>4.5</v>
      </c>
      <c r="F18" s="89">
        <v>4.5</v>
      </c>
      <c r="G18" s="89">
        <v>4.5</v>
      </c>
      <c r="H18" s="366"/>
      <c r="I18" s="364"/>
      <c r="J18" s="362"/>
      <c r="K18" s="362" t="s">
        <v>156</v>
      </c>
      <c r="L18" s="362" t="s">
        <v>156</v>
      </c>
      <c r="M18" s="362"/>
      <c r="N18" s="362"/>
      <c r="O18" s="3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1" customFormat="1" ht="24" customHeight="1" spans="1:256">
      <c r="A19" s="103"/>
      <c r="B19" s="104"/>
      <c r="C19" s="105"/>
      <c r="D19" s="105"/>
      <c r="E19" s="106"/>
      <c r="F19" s="105"/>
      <c r="G19" s="107"/>
      <c r="H19" s="366"/>
      <c r="I19" s="364"/>
      <c r="J19" s="362"/>
      <c r="K19" s="362"/>
      <c r="L19" s="362"/>
      <c r="M19" s="362"/>
      <c r="N19" s="362"/>
      <c r="O19" s="3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1" customFormat="1" ht="24" customHeight="1" spans="1:256">
      <c r="A20" s="112"/>
      <c r="B20" s="113"/>
      <c r="C20" s="113"/>
      <c r="D20" s="113"/>
      <c r="E20" s="113"/>
      <c r="F20" s="115"/>
      <c r="H20" s="343"/>
      <c r="K20" s="344"/>
      <c r="M20" s="344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1" customFormat="1" spans="1:256">
      <c r="A21" s="116" t="s">
        <v>176</v>
      </c>
      <c r="B21" s="116"/>
      <c r="C21" s="117"/>
      <c r="H21" s="343"/>
      <c r="K21" s="344"/>
      <c r="M21" s="344"/>
      <c r="O21" s="69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1" customFormat="1" spans="1:256">
      <c r="C22" s="63"/>
      <c r="E22" s="118" t="s">
        <v>177</v>
      </c>
      <c r="F22" s="245">
        <v>45928</v>
      </c>
      <c r="H22" s="343"/>
      <c r="I22" s="118" t="s">
        <v>178</v>
      </c>
      <c r="J22" s="118" t="s">
        <v>131</v>
      </c>
      <c r="K22" s="344"/>
      <c r="M22" s="368" t="s">
        <v>179</v>
      </c>
      <c r="N22" s="116" t="s">
        <v>134</v>
      </c>
      <c r="O22" s="6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23" t="s">
        <v>180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7.25" customHeight="1" spans="1:11">
      <c r="A2" s="247" t="s">
        <v>53</v>
      </c>
      <c r="B2" s="248" t="s">
        <v>54</v>
      </c>
      <c r="C2" s="248"/>
      <c r="D2" s="249" t="s">
        <v>55</v>
      </c>
      <c r="E2" s="249"/>
      <c r="F2" s="248"/>
      <c r="G2" s="248"/>
      <c r="H2" s="250" t="s">
        <v>56</v>
      </c>
      <c r="I2" s="251" t="s">
        <v>57</v>
      </c>
      <c r="J2" s="251"/>
      <c r="K2" s="252"/>
    </row>
    <row r="3" customHeight="1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1">
      <c r="A4" s="259" t="s">
        <v>61</v>
      </c>
      <c r="B4" s="260" t="s">
        <v>181</v>
      </c>
      <c r="C4" s="261"/>
      <c r="D4" s="259" t="s">
        <v>63</v>
      </c>
      <c r="E4" s="262"/>
      <c r="F4" s="263">
        <v>45884</v>
      </c>
      <c r="G4" s="264"/>
      <c r="H4" s="259" t="s">
        <v>64</v>
      </c>
      <c r="I4" s="262"/>
      <c r="J4" s="260" t="s">
        <v>65</v>
      </c>
      <c r="K4" s="261" t="s">
        <v>66</v>
      </c>
    </row>
    <row r="5" customHeight="1" spans="1:11">
      <c r="A5" s="265" t="s">
        <v>67</v>
      </c>
      <c r="B5" s="260" t="s">
        <v>138</v>
      </c>
      <c r="C5" s="261"/>
      <c r="D5" s="259" t="s">
        <v>69</v>
      </c>
      <c r="E5" s="262"/>
      <c r="F5" s="263">
        <v>45863</v>
      </c>
      <c r="G5" s="264"/>
      <c r="H5" s="259" t="s">
        <v>70</v>
      </c>
      <c r="I5" s="262"/>
      <c r="J5" s="260" t="s">
        <v>65</v>
      </c>
      <c r="K5" s="261" t="s">
        <v>66</v>
      </c>
    </row>
    <row r="6" customHeight="1" spans="1:11">
      <c r="A6" s="259" t="s">
        <v>71</v>
      </c>
      <c r="B6" s="266" t="s">
        <v>182</v>
      </c>
      <c r="C6" s="261">
        <v>9</v>
      </c>
      <c r="D6" s="265" t="s">
        <v>72</v>
      </c>
      <c r="E6" s="267"/>
      <c r="F6" s="263">
        <v>45868</v>
      </c>
      <c r="G6" s="264"/>
      <c r="H6" s="259" t="s">
        <v>73</v>
      </c>
      <c r="I6" s="262"/>
      <c r="J6" s="260" t="s">
        <v>65</v>
      </c>
      <c r="K6" s="261" t="s">
        <v>66</v>
      </c>
    </row>
    <row r="7" customHeight="1" spans="1:11">
      <c r="A7" s="259" t="s">
        <v>74</v>
      </c>
      <c r="B7" s="268">
        <v>3260</v>
      </c>
      <c r="C7" s="269"/>
      <c r="D7" s="265" t="s">
        <v>75</v>
      </c>
      <c r="E7" s="270"/>
      <c r="F7" s="263">
        <v>45870</v>
      </c>
      <c r="G7" s="264"/>
      <c r="H7" s="259" t="s">
        <v>76</v>
      </c>
      <c r="I7" s="262"/>
      <c r="J7" s="260" t="s">
        <v>65</v>
      </c>
      <c r="K7" s="261" t="s">
        <v>66</v>
      </c>
    </row>
    <row r="8" customHeight="1" spans="1:11">
      <c r="A8" s="271" t="s">
        <v>77</v>
      </c>
      <c r="B8" s="272"/>
      <c r="C8" s="273"/>
      <c r="D8" s="274" t="s">
        <v>79</v>
      </c>
      <c r="E8" s="275"/>
      <c r="F8" s="276">
        <v>45874</v>
      </c>
      <c r="G8" s="277"/>
      <c r="H8" s="274" t="s">
        <v>80</v>
      </c>
      <c r="I8" s="275"/>
      <c r="J8" s="278" t="s">
        <v>65</v>
      </c>
      <c r="K8" s="279" t="s">
        <v>66</v>
      </c>
    </row>
    <row r="9" customHeight="1" spans="1:11">
      <c r="A9" s="280" t="s">
        <v>183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1">
      <c r="A10" s="281" t="s">
        <v>83</v>
      </c>
      <c r="B10" s="282" t="s">
        <v>84</v>
      </c>
      <c r="C10" s="283" t="s">
        <v>85</v>
      </c>
      <c r="D10" s="284"/>
      <c r="E10" s="285" t="s">
        <v>88</v>
      </c>
      <c r="F10" s="282" t="s">
        <v>84</v>
      </c>
      <c r="G10" s="283" t="s">
        <v>85</v>
      </c>
      <c r="H10" s="282"/>
      <c r="I10" s="285" t="s">
        <v>86</v>
      </c>
      <c r="J10" s="282" t="s">
        <v>84</v>
      </c>
      <c r="K10" s="286" t="s">
        <v>85</v>
      </c>
    </row>
    <row r="11" customHeight="1" spans="1:11">
      <c r="A11" s="265" t="s">
        <v>89</v>
      </c>
      <c r="B11" s="287" t="s">
        <v>84</v>
      </c>
      <c r="C11" s="260" t="s">
        <v>85</v>
      </c>
      <c r="D11" s="270"/>
      <c r="E11" s="267" t="s">
        <v>91</v>
      </c>
      <c r="F11" s="287" t="s">
        <v>84</v>
      </c>
      <c r="G11" s="260" t="s">
        <v>85</v>
      </c>
      <c r="H11" s="287"/>
      <c r="I11" s="267" t="s">
        <v>96</v>
      </c>
      <c r="J11" s="287" t="s">
        <v>84</v>
      </c>
      <c r="K11" s="261" t="s">
        <v>85</v>
      </c>
    </row>
    <row r="12" customHeight="1" spans="1:11">
      <c r="A12" s="274" t="s">
        <v>117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1">
      <c r="A13" s="289" t="s">
        <v>184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customHeight="1" spans="1:11">
      <c r="A16" s="301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185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customHeight="1" spans="1:11">
      <c r="A20" s="301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2" t="s">
        <v>114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24" t="s">
        <v>115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139" t="s">
        <v>116</v>
      </c>
      <c r="B23" s="140"/>
      <c r="C23" s="260" t="s">
        <v>65</v>
      </c>
      <c r="D23" s="260" t="s">
        <v>66</v>
      </c>
      <c r="E23" s="137"/>
      <c r="F23" s="137"/>
      <c r="G23" s="137"/>
      <c r="H23" s="137"/>
      <c r="I23" s="137"/>
      <c r="J23" s="137"/>
      <c r="K23" s="138"/>
    </row>
    <row r="24" customHeight="1" spans="1:11">
      <c r="A24" s="303" t="s">
        <v>186</v>
      </c>
      <c r="B24" s="133"/>
      <c r="C24" s="133"/>
      <c r="D24" s="133"/>
      <c r="E24" s="133"/>
      <c r="F24" s="133"/>
      <c r="G24" s="133"/>
      <c r="H24" s="133"/>
      <c r="I24" s="133"/>
      <c r="J24" s="133"/>
      <c r="K24" s="304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customHeight="1" spans="1:11">
      <c r="A26" s="280" t="s">
        <v>123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3" t="s">
        <v>124</v>
      </c>
      <c r="B27" s="283" t="s">
        <v>94</v>
      </c>
      <c r="C27" s="283" t="s">
        <v>95</v>
      </c>
      <c r="D27" s="283" t="s">
        <v>87</v>
      </c>
      <c r="E27" s="254" t="s">
        <v>125</v>
      </c>
      <c r="F27" s="283" t="s">
        <v>94</v>
      </c>
      <c r="G27" s="283" t="s">
        <v>95</v>
      </c>
      <c r="H27" s="283" t="s">
        <v>87</v>
      </c>
      <c r="I27" s="254" t="s">
        <v>126</v>
      </c>
      <c r="J27" s="283" t="s">
        <v>94</v>
      </c>
      <c r="K27" s="286" t="s">
        <v>95</v>
      </c>
    </row>
    <row r="28" customHeight="1" spans="1:11">
      <c r="A28" s="308" t="s">
        <v>86</v>
      </c>
      <c r="B28" s="260" t="s">
        <v>94</v>
      </c>
      <c r="C28" s="260" t="s">
        <v>95</v>
      </c>
      <c r="D28" s="260" t="s">
        <v>87</v>
      </c>
      <c r="E28" s="309" t="s">
        <v>93</v>
      </c>
      <c r="F28" s="260" t="s">
        <v>94</v>
      </c>
      <c r="G28" s="260" t="s">
        <v>95</v>
      </c>
      <c r="H28" s="260" t="s">
        <v>87</v>
      </c>
      <c r="I28" s="309" t="s">
        <v>104</v>
      </c>
      <c r="J28" s="260" t="s">
        <v>94</v>
      </c>
      <c r="K28" s="261" t="s">
        <v>95</v>
      </c>
    </row>
    <row r="29" customHeight="1" spans="1:11">
      <c r="A29" s="259" t="s">
        <v>97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customHeight="1" spans="1:11">
      <c r="A31" s="315" t="s">
        <v>187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ht="21" customHeight="1" spans="1:1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ht="21" customHeight="1" spans="1:1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7.25" customHeight="1" spans="1:11">
      <c r="A43" s="312" t="s">
        <v>122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customHeight="1" spans="1:11">
      <c r="A44" s="315" t="s">
        <v>188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2" t="s">
        <v>117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ht="18" customHeight="1" spans="1:1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21" customHeight="1" spans="1:11">
      <c r="A48" s="325" t="s">
        <v>128</v>
      </c>
      <c r="B48" s="326" t="s">
        <v>129</v>
      </c>
      <c r="C48" s="326"/>
      <c r="D48" s="327" t="s">
        <v>130</v>
      </c>
      <c r="E48" s="328"/>
      <c r="F48" s="327" t="s">
        <v>132</v>
      </c>
      <c r="G48" s="329"/>
      <c r="H48" s="330" t="s">
        <v>133</v>
      </c>
      <c r="I48" s="330"/>
      <c r="J48" s="326"/>
      <c r="K48" s="331"/>
    </row>
    <row r="49" customHeight="1" spans="1:11">
      <c r="A49" s="332" t="s">
        <v>135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ht="21" customHeight="1" spans="1:11">
      <c r="A52" s="325" t="s">
        <v>128</v>
      </c>
      <c r="B52" s="326" t="s">
        <v>129</v>
      </c>
      <c r="C52" s="326"/>
      <c r="D52" s="327" t="s">
        <v>130</v>
      </c>
      <c r="E52" s="327"/>
      <c r="F52" s="327" t="s">
        <v>132</v>
      </c>
      <c r="G52" s="327"/>
      <c r="H52" s="330" t="s">
        <v>133</v>
      </c>
      <c r="I52" s="330"/>
      <c r="J52" s="341"/>
      <c r="K52" s="34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1" customWidth="1"/>
    <col min="2" max="2" width="8.5" style="61" customWidth="1"/>
    <col min="3" max="3" width="8.5" style="63" customWidth="1"/>
    <col min="4" max="7" width="8.5" style="61" customWidth="1"/>
    <col min="8" max="8" width="2.75" style="61" customWidth="1"/>
    <col min="9" max="9" width="9.15833333333333" style="61" customWidth="1"/>
    <col min="10" max="14" width="9.75" style="61" customWidth="1"/>
    <col min="15" max="15" width="9.75" style="64" customWidth="1"/>
    <col min="16" max="253" width="9" style="61"/>
    <col min="254" max="16384" width="9" style="65"/>
  </cols>
  <sheetData>
    <row r="1" s="61" customFormat="1" ht="29" customHeight="1" spans="1:256">
      <c r="A1" s="66" t="s">
        <v>137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9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1" customFormat="1" ht="20" customHeight="1" spans="1:256">
      <c r="A2" s="199" t="s">
        <v>61</v>
      </c>
      <c r="B2" s="200"/>
      <c r="C2" s="201"/>
      <c r="D2" s="202" t="s">
        <v>67</v>
      </c>
      <c r="E2" s="203"/>
      <c r="F2" s="203"/>
      <c r="G2" s="203"/>
      <c r="H2" s="204"/>
      <c r="I2" s="205" t="s">
        <v>56</v>
      </c>
      <c r="J2" s="206" t="s">
        <v>57</v>
      </c>
      <c r="K2" s="206"/>
      <c r="L2" s="206"/>
      <c r="M2" s="206"/>
      <c r="N2" s="207"/>
      <c r="O2" s="208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1" customFormat="1" ht="15" spans="1:256">
      <c r="A3" s="209" t="s">
        <v>139</v>
      </c>
      <c r="B3" s="79" t="s">
        <v>140</v>
      </c>
      <c r="C3" s="80"/>
      <c r="D3" s="79"/>
      <c r="E3" s="79"/>
      <c r="F3" s="79"/>
      <c r="G3" s="79"/>
      <c r="H3" s="210"/>
      <c r="I3" s="84" t="s">
        <v>141</v>
      </c>
      <c r="J3" s="84"/>
      <c r="K3" s="84"/>
      <c r="L3" s="84"/>
      <c r="M3" s="84"/>
      <c r="N3" s="211"/>
      <c r="O3" s="212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1" customFormat="1" ht="16.5" spans="1:256">
      <c r="A4" s="209"/>
      <c r="B4" s="213" t="s">
        <v>189</v>
      </c>
      <c r="C4" s="213" t="s">
        <v>190</v>
      </c>
      <c r="D4" s="213" t="s">
        <v>191</v>
      </c>
      <c r="E4" s="213" t="s">
        <v>192</v>
      </c>
      <c r="F4" s="213" t="s">
        <v>193</v>
      </c>
      <c r="G4" s="213" t="s">
        <v>194</v>
      </c>
      <c r="H4" s="210"/>
      <c r="I4" s="214" t="s">
        <v>195</v>
      </c>
      <c r="J4" s="215" t="s">
        <v>190</v>
      </c>
      <c r="K4" s="215" t="s">
        <v>191</v>
      </c>
      <c r="L4" s="215" t="s">
        <v>192</v>
      </c>
      <c r="M4" s="215" t="s">
        <v>193</v>
      </c>
      <c r="N4" s="215" t="s">
        <v>194</v>
      </c>
      <c r="O4" s="216" t="s">
        <v>150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1" customFormat="1" ht="20" customHeight="1" spans="1:256">
      <c r="A5" s="209"/>
      <c r="B5" s="213"/>
      <c r="C5" s="213"/>
      <c r="D5" s="213"/>
      <c r="E5" s="213"/>
      <c r="F5" s="213"/>
      <c r="G5" s="213"/>
      <c r="H5" s="217"/>
      <c r="I5" s="218"/>
      <c r="J5" s="219"/>
      <c r="K5" s="220"/>
      <c r="L5" s="220"/>
      <c r="M5" s="220"/>
      <c r="N5" s="220"/>
      <c r="O5" s="221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1" customFormat="1" ht="20" customHeight="1" spans="1:256">
      <c r="A6" s="222"/>
      <c r="B6" s="223"/>
      <c r="C6" s="223"/>
      <c r="D6" s="224"/>
      <c r="E6" s="223"/>
      <c r="F6" s="223"/>
      <c r="G6" s="223"/>
      <c r="H6" s="217"/>
      <c r="I6" s="225"/>
      <c r="J6" s="225"/>
      <c r="K6" s="226"/>
      <c r="L6" s="225"/>
      <c r="M6" s="225"/>
      <c r="N6" s="225"/>
      <c r="O6" s="227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1" customFormat="1" ht="20" customHeight="1" spans="1:256">
      <c r="A7" s="228"/>
      <c r="B7" s="229"/>
      <c r="C7" s="229"/>
      <c r="D7" s="230"/>
      <c r="E7" s="229"/>
      <c r="F7" s="229"/>
      <c r="G7" s="229"/>
      <c r="H7" s="217"/>
      <c r="I7" s="231"/>
      <c r="J7" s="231"/>
      <c r="K7" s="231"/>
      <c r="L7" s="231"/>
      <c r="M7" s="231"/>
      <c r="N7" s="231"/>
      <c r="O7" s="232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1" customFormat="1" ht="20" customHeight="1" spans="1:256">
      <c r="A8" s="228"/>
      <c r="B8" s="229"/>
      <c r="C8" s="229"/>
      <c r="D8" s="230"/>
      <c r="E8" s="229"/>
      <c r="F8" s="229"/>
      <c r="G8" s="229"/>
      <c r="H8" s="217"/>
      <c r="I8" s="231"/>
      <c r="J8" s="231"/>
      <c r="K8" s="231"/>
      <c r="L8" s="231"/>
      <c r="M8" s="231"/>
      <c r="N8" s="231"/>
      <c r="O8" s="232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1" customFormat="1" ht="20" customHeight="1" spans="1:256">
      <c r="A9" s="228"/>
      <c r="B9" s="229"/>
      <c r="C9" s="229"/>
      <c r="D9" s="230"/>
      <c r="E9" s="229"/>
      <c r="F9" s="229"/>
      <c r="G9" s="229"/>
      <c r="H9" s="217"/>
      <c r="I9" s="231"/>
      <c r="J9" s="231"/>
      <c r="K9" s="231"/>
      <c r="L9" s="231"/>
      <c r="M9" s="231"/>
      <c r="N9" s="231"/>
      <c r="O9" s="232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1" customFormat="1" ht="20" customHeight="1" spans="1:256">
      <c r="A10" s="228"/>
      <c r="B10" s="229"/>
      <c r="C10" s="229"/>
      <c r="D10" s="230"/>
      <c r="E10" s="229"/>
      <c r="F10" s="229"/>
      <c r="G10" s="229"/>
      <c r="H10" s="217"/>
      <c r="I10" s="231"/>
      <c r="J10" s="231"/>
      <c r="K10" s="231"/>
      <c r="L10" s="231"/>
      <c r="M10" s="231"/>
      <c r="N10" s="231"/>
      <c r="O10" s="232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1" customFormat="1" ht="20" customHeight="1" spans="1:256">
      <c r="A11" s="228"/>
      <c r="B11" s="229"/>
      <c r="C11" s="229"/>
      <c r="D11" s="230"/>
      <c r="E11" s="229"/>
      <c r="F11" s="229"/>
      <c r="G11" s="229"/>
      <c r="H11" s="217"/>
      <c r="I11" s="231"/>
      <c r="J11" s="231"/>
      <c r="K11" s="231"/>
      <c r="L11" s="231"/>
      <c r="M11" s="231"/>
      <c r="N11" s="231"/>
      <c r="O11" s="232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1" customFormat="1" ht="20" customHeight="1" spans="1:256">
      <c r="A12" s="228"/>
      <c r="B12" s="229"/>
      <c r="C12" s="229"/>
      <c r="D12" s="230"/>
      <c r="E12" s="229"/>
      <c r="F12" s="229"/>
      <c r="G12" s="229"/>
      <c r="H12" s="217"/>
      <c r="I12" s="231"/>
      <c r="J12" s="231"/>
      <c r="K12" s="231"/>
      <c r="L12" s="231"/>
      <c r="M12" s="231"/>
      <c r="N12" s="231"/>
      <c r="O12" s="232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1" customFormat="1" ht="20" customHeight="1" spans="1:256">
      <c r="A13" s="228"/>
      <c r="B13" s="229"/>
      <c r="C13" s="229"/>
      <c r="D13" s="230"/>
      <c r="E13" s="229"/>
      <c r="F13" s="229"/>
      <c r="G13" s="229"/>
      <c r="H13" s="217"/>
      <c r="I13" s="231"/>
      <c r="J13" s="231"/>
      <c r="K13" s="231"/>
      <c r="L13" s="231"/>
      <c r="M13" s="231"/>
      <c r="N13" s="231"/>
      <c r="O13" s="232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1" customFormat="1" ht="20" customHeight="1" spans="1:256">
      <c r="A14" s="228"/>
      <c r="B14" s="229"/>
      <c r="C14" s="229"/>
      <c r="D14" s="230"/>
      <c r="E14" s="229"/>
      <c r="F14" s="229"/>
      <c r="G14" s="229"/>
      <c r="H14" s="217"/>
      <c r="I14" s="231"/>
      <c r="J14" s="231"/>
      <c r="K14" s="231"/>
      <c r="L14" s="231"/>
      <c r="M14" s="231"/>
      <c r="N14" s="231"/>
      <c r="O14" s="232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1" customFormat="1" ht="20" customHeight="1" spans="1:256">
      <c r="A15" s="228"/>
      <c r="B15" s="229"/>
      <c r="C15" s="229"/>
      <c r="D15" s="233"/>
      <c r="E15" s="229"/>
      <c r="F15" s="229"/>
      <c r="G15" s="229"/>
      <c r="H15" s="217"/>
      <c r="I15" s="231"/>
      <c r="J15" s="231"/>
      <c r="K15" s="231"/>
      <c r="L15" s="231"/>
      <c r="M15" s="231"/>
      <c r="N15" s="231"/>
      <c r="O15" s="232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1" customFormat="1" ht="20" customHeight="1" spans="1:256">
      <c r="A16" s="228"/>
      <c r="B16" s="229"/>
      <c r="C16" s="229"/>
      <c r="D16" s="233"/>
      <c r="E16" s="229"/>
      <c r="F16" s="229"/>
      <c r="G16" s="229"/>
      <c r="H16" s="217"/>
      <c r="I16" s="231"/>
      <c r="J16" s="231"/>
      <c r="K16" s="231"/>
      <c r="L16" s="231"/>
      <c r="M16" s="231"/>
      <c r="N16" s="231"/>
      <c r="O16" s="232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1" customFormat="1" ht="20" customHeight="1" spans="1:256">
      <c r="A17" s="228"/>
      <c r="B17" s="229"/>
      <c r="C17" s="229"/>
      <c r="D17" s="233"/>
      <c r="E17" s="229"/>
      <c r="F17" s="229"/>
      <c r="G17" s="229"/>
      <c r="H17" s="217"/>
      <c r="I17" s="231"/>
      <c r="J17" s="231"/>
      <c r="K17" s="231"/>
      <c r="L17" s="231"/>
      <c r="M17" s="231"/>
      <c r="N17" s="231"/>
      <c r="O17" s="232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1" customFormat="1" ht="20" customHeight="1" spans="1:256">
      <c r="A18" s="228"/>
      <c r="B18" s="229"/>
      <c r="C18" s="229"/>
      <c r="D18" s="230"/>
      <c r="E18" s="229"/>
      <c r="F18" s="229"/>
      <c r="G18" s="229"/>
      <c r="H18" s="217"/>
      <c r="I18" s="231"/>
      <c r="J18" s="231"/>
      <c r="K18" s="231"/>
      <c r="L18" s="231"/>
      <c r="M18" s="231"/>
      <c r="N18" s="231"/>
      <c r="O18" s="23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1" customFormat="1" ht="20" customHeight="1" spans="1:256">
      <c r="A19" s="234"/>
      <c r="B19" s="235"/>
      <c r="C19" s="235"/>
      <c r="D19" s="235"/>
      <c r="E19" s="235"/>
      <c r="F19" s="235"/>
      <c r="G19" s="235"/>
      <c r="H19" s="217"/>
      <c r="I19" s="231"/>
      <c r="J19" s="231"/>
      <c r="K19" s="231"/>
      <c r="L19" s="231"/>
      <c r="M19" s="231"/>
      <c r="N19" s="231"/>
      <c r="O19" s="232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1" customFormat="1" ht="20" customHeight="1" spans="1:256">
      <c r="A20" s="236"/>
      <c r="B20" s="237"/>
      <c r="C20" s="237"/>
      <c r="D20" s="237"/>
      <c r="E20" s="237"/>
      <c r="F20" s="237"/>
      <c r="G20" s="237"/>
      <c r="H20" s="217"/>
      <c r="I20" s="231"/>
      <c r="J20" s="231"/>
      <c r="K20" s="231"/>
      <c r="L20" s="231"/>
      <c r="M20" s="231"/>
      <c r="N20" s="231"/>
      <c r="O20" s="232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1" customFormat="1" ht="20" customHeight="1" spans="1:256">
      <c r="A21" s="238"/>
      <c r="B21" s="239"/>
      <c r="C21" s="239"/>
      <c r="D21" s="240"/>
      <c r="E21" s="239"/>
      <c r="F21" s="239"/>
      <c r="G21" s="239"/>
      <c r="H21" s="241"/>
      <c r="I21" s="242"/>
      <c r="J21" s="242"/>
      <c r="K21" s="243"/>
      <c r="L21" s="242"/>
      <c r="M21" s="242"/>
      <c r="N21" s="243"/>
      <c r="O21" s="244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1" customFormat="1" ht="17.25" spans="1:256">
      <c r="A22" s="112"/>
      <c r="B22" s="113"/>
      <c r="C22" s="113"/>
      <c r="D22" s="114"/>
      <c r="E22" s="113"/>
      <c r="F22" s="113"/>
      <c r="G22" s="115"/>
      <c r="O22" s="6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="61" customFormat="1" spans="1:256">
      <c r="A23" s="116" t="s">
        <v>176</v>
      </c>
      <c r="B23" s="116"/>
      <c r="C23" s="117"/>
      <c r="O23" s="6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="61" customFormat="1" spans="1:256">
      <c r="C24" s="63"/>
      <c r="I24" s="118" t="s">
        <v>177</v>
      </c>
      <c r="J24" s="245"/>
      <c r="K24" s="118" t="s">
        <v>178</v>
      </c>
      <c r="L24" s="118"/>
      <c r="M24" s="118" t="s">
        <v>179</v>
      </c>
      <c r="O24" s="6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" workbookViewId="0">
      <selection activeCell="M9" sqref="M9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2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3.25" spans="1:11">
      <c r="A1" s="123" t="s">
        <v>196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8" customHeight="1" spans="1:11">
      <c r="A2" s="124" t="s">
        <v>53</v>
      </c>
      <c r="B2" s="125" t="s">
        <v>54</v>
      </c>
      <c r="C2" s="125"/>
      <c r="D2" s="126" t="s">
        <v>61</v>
      </c>
      <c r="E2" s="127" t="str">
        <f>首期!B4</f>
        <v>QAUUAO85566</v>
      </c>
      <c r="F2" s="128" t="s">
        <v>197</v>
      </c>
      <c r="G2" s="129" t="str">
        <f>首期!B5</f>
        <v>儿童卫衣</v>
      </c>
      <c r="H2" s="129"/>
      <c r="I2" s="130" t="s">
        <v>56</v>
      </c>
      <c r="J2" s="129" t="s">
        <v>57</v>
      </c>
      <c r="K2" s="131"/>
    </row>
    <row r="3" ht="18" customHeight="1" spans="1:11">
      <c r="A3" s="132" t="s">
        <v>74</v>
      </c>
      <c r="B3" s="133">
        <v>890</v>
      </c>
      <c r="C3" s="133"/>
      <c r="D3" s="134" t="s">
        <v>198</v>
      </c>
      <c r="E3" s="135">
        <v>45976</v>
      </c>
      <c r="F3" s="136"/>
      <c r="G3" s="136"/>
      <c r="H3" s="137" t="s">
        <v>199</v>
      </c>
      <c r="I3" s="137"/>
      <c r="J3" s="137"/>
      <c r="K3" s="138"/>
    </row>
    <row r="4" ht="18" customHeight="1" spans="1:11">
      <c r="A4" s="139" t="s">
        <v>71</v>
      </c>
      <c r="B4" s="133">
        <v>2</v>
      </c>
      <c r="C4" s="133">
        <v>6</v>
      </c>
      <c r="D4" s="140" t="s">
        <v>200</v>
      </c>
      <c r="E4" s="136" t="s">
        <v>201</v>
      </c>
      <c r="F4" s="136"/>
      <c r="G4" s="136"/>
      <c r="H4" s="140" t="s">
        <v>202</v>
      </c>
      <c r="I4" s="140"/>
      <c r="J4" s="141" t="s">
        <v>65</v>
      </c>
      <c r="K4" s="142" t="s">
        <v>66</v>
      </c>
    </row>
    <row r="5" ht="18" customHeight="1" spans="1:11">
      <c r="A5" s="139" t="s">
        <v>203</v>
      </c>
      <c r="B5" s="133">
        <v>1</v>
      </c>
      <c r="C5" s="133"/>
      <c r="D5" s="134" t="s">
        <v>204</v>
      </c>
      <c r="E5" s="134"/>
      <c r="F5" s="134"/>
      <c r="G5" s="134"/>
      <c r="H5" s="140" t="s">
        <v>205</v>
      </c>
      <c r="I5" s="140"/>
      <c r="J5" s="141" t="s">
        <v>65</v>
      </c>
      <c r="K5" s="142" t="s">
        <v>66</v>
      </c>
    </row>
    <row r="6" ht="18" customHeight="1" spans="1:11">
      <c r="A6" s="143" t="s">
        <v>206</v>
      </c>
      <c r="B6" s="144">
        <v>80</v>
      </c>
      <c r="C6" s="144"/>
      <c r="D6" s="145" t="s">
        <v>207</v>
      </c>
      <c r="E6" s="146"/>
      <c r="F6" s="147">
        <v>890</v>
      </c>
      <c r="G6" s="145"/>
      <c r="H6" s="148" t="s">
        <v>208</v>
      </c>
      <c r="I6" s="148"/>
      <c r="J6" s="147" t="s">
        <v>65</v>
      </c>
      <c r="K6" s="149" t="s">
        <v>66</v>
      </c>
    </row>
    <row r="7" ht="18" customHeight="1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ht="18" customHeight="1" spans="1:11">
      <c r="A8" s="153" t="s">
        <v>209</v>
      </c>
      <c r="B8" s="154" t="s">
        <v>210</v>
      </c>
      <c r="C8" s="154" t="s">
        <v>211</v>
      </c>
      <c r="D8" s="154" t="s">
        <v>212</v>
      </c>
      <c r="E8" s="154" t="s">
        <v>213</v>
      </c>
      <c r="F8" s="154" t="s">
        <v>214</v>
      </c>
      <c r="G8" s="155" t="s">
        <v>215</v>
      </c>
      <c r="H8" s="156"/>
      <c r="I8" s="156"/>
      <c r="J8" s="156"/>
      <c r="K8" s="157"/>
    </row>
    <row r="9" ht="18" customHeight="1" spans="1:11">
      <c r="A9" s="139" t="s">
        <v>216</v>
      </c>
      <c r="B9" s="140"/>
      <c r="C9" s="141" t="s">
        <v>65</v>
      </c>
      <c r="D9" s="141" t="s">
        <v>66</v>
      </c>
      <c r="E9" s="134" t="s">
        <v>217</v>
      </c>
      <c r="F9" s="158" t="s">
        <v>136</v>
      </c>
      <c r="G9" s="159"/>
      <c r="H9" s="160"/>
      <c r="I9" s="160"/>
      <c r="J9" s="160"/>
      <c r="K9" s="161"/>
    </row>
    <row r="10" ht="18" customHeight="1" spans="1:11">
      <c r="A10" s="139" t="s">
        <v>218</v>
      </c>
      <c r="B10" s="140"/>
      <c r="C10" s="141" t="s">
        <v>65</v>
      </c>
      <c r="D10" s="141" t="s">
        <v>66</v>
      </c>
      <c r="E10" s="134" t="s">
        <v>219</v>
      </c>
      <c r="F10" s="158" t="s">
        <v>220</v>
      </c>
      <c r="G10" s="159" t="s">
        <v>221</v>
      </c>
      <c r="H10" s="160"/>
      <c r="I10" s="160"/>
      <c r="J10" s="160"/>
      <c r="K10" s="161"/>
    </row>
    <row r="11" ht="18" customHeight="1" spans="1:11">
      <c r="A11" s="162" t="s">
        <v>183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</row>
    <row r="12" ht="18" customHeight="1" spans="1:11">
      <c r="A12" s="132" t="s">
        <v>88</v>
      </c>
      <c r="B12" s="141" t="s">
        <v>84</v>
      </c>
      <c r="C12" s="141" t="s">
        <v>85</v>
      </c>
      <c r="D12" s="158"/>
      <c r="E12" s="134" t="s">
        <v>86</v>
      </c>
      <c r="F12" s="141" t="s">
        <v>84</v>
      </c>
      <c r="G12" s="141" t="s">
        <v>85</v>
      </c>
      <c r="H12" s="141"/>
      <c r="I12" s="134" t="s">
        <v>222</v>
      </c>
      <c r="J12" s="141" t="s">
        <v>84</v>
      </c>
      <c r="K12" s="142" t="s">
        <v>85</v>
      </c>
    </row>
    <row r="13" ht="18" customHeight="1" spans="1:11">
      <c r="A13" s="132" t="s">
        <v>91</v>
      </c>
      <c r="B13" s="141" t="s">
        <v>84</v>
      </c>
      <c r="C13" s="141" t="s">
        <v>85</v>
      </c>
      <c r="D13" s="158"/>
      <c r="E13" s="134" t="s">
        <v>96</v>
      </c>
      <c r="F13" s="141" t="s">
        <v>84</v>
      </c>
      <c r="G13" s="141" t="s">
        <v>85</v>
      </c>
      <c r="H13" s="141"/>
      <c r="I13" s="134" t="s">
        <v>223</v>
      </c>
      <c r="J13" s="141" t="s">
        <v>84</v>
      </c>
      <c r="K13" s="142" t="s">
        <v>85</v>
      </c>
    </row>
    <row r="14" ht="18" customHeight="1" spans="1:11">
      <c r="A14" s="143" t="s">
        <v>224</v>
      </c>
      <c r="B14" s="147" t="s">
        <v>84</v>
      </c>
      <c r="C14" s="147" t="s">
        <v>85</v>
      </c>
      <c r="D14" s="146"/>
      <c r="E14" s="145" t="s">
        <v>225</v>
      </c>
      <c r="F14" s="147" t="s">
        <v>84</v>
      </c>
      <c r="G14" s="147" t="s">
        <v>85</v>
      </c>
      <c r="H14" s="147"/>
      <c r="I14" s="145" t="s">
        <v>226</v>
      </c>
      <c r="J14" s="147" t="s">
        <v>84</v>
      </c>
      <c r="K14" s="149" t="s">
        <v>85</v>
      </c>
    </row>
    <row r="15" ht="18" customHeight="1" spans="1:11">
      <c r="A15" s="150"/>
      <c r="B15" s="165"/>
      <c r="C15" s="165"/>
      <c r="D15" s="151"/>
      <c r="E15" s="150"/>
      <c r="F15" s="165"/>
      <c r="G15" s="165"/>
      <c r="H15" s="165"/>
      <c r="I15" s="150"/>
      <c r="J15" s="165"/>
      <c r="K15" s="165"/>
    </row>
    <row r="16" s="120" customFormat="1" ht="18" customHeight="1" spans="1:11">
      <c r="A16" s="124" t="s">
        <v>227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ht="18" customHeight="1" spans="1:11">
      <c r="A17" s="139" t="s">
        <v>228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67"/>
    </row>
    <row r="18" ht="18" customHeight="1" spans="1:11">
      <c r="A18" s="139" t="s">
        <v>229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67"/>
    </row>
    <row r="19" ht="22" customHeight="1" spans="1:11">
      <c r="A19" s="168"/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71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71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1"/>
    </row>
    <row r="23" ht="22" customHeight="1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74"/>
    </row>
    <row r="24" ht="18" customHeight="1" spans="1:11">
      <c r="A24" s="139" t="s">
        <v>116</v>
      </c>
      <c r="B24" s="140"/>
      <c r="C24" s="141" t="s">
        <v>65</v>
      </c>
      <c r="D24" s="141" t="s">
        <v>66</v>
      </c>
      <c r="E24" s="137"/>
      <c r="F24" s="137"/>
      <c r="G24" s="137"/>
      <c r="H24" s="137"/>
      <c r="I24" s="137"/>
      <c r="J24" s="137"/>
      <c r="K24" s="138"/>
    </row>
    <row r="25" ht="18" customHeight="1" spans="1:11">
      <c r="A25" s="175" t="s">
        <v>230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7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231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ht="23" customHeight="1" spans="1:11">
      <c r="A28" s="180" t="s">
        <v>232</v>
      </c>
      <c r="B28" s="181"/>
      <c r="C28" s="181"/>
      <c r="D28" s="181"/>
      <c r="E28" s="181"/>
      <c r="F28" s="181"/>
      <c r="G28" s="181"/>
      <c r="H28" s="181"/>
      <c r="I28" s="181"/>
      <c r="J28" s="181">
        <v>1</v>
      </c>
      <c r="K28" s="182"/>
    </row>
    <row r="29" ht="23" customHeight="1" spans="1:11">
      <c r="A29" s="180" t="s">
        <v>233</v>
      </c>
      <c r="B29" s="181"/>
      <c r="C29" s="181"/>
      <c r="D29" s="181"/>
      <c r="E29" s="181"/>
      <c r="F29" s="181"/>
      <c r="G29" s="181"/>
      <c r="H29" s="181"/>
      <c r="I29" s="181"/>
      <c r="J29" s="181">
        <v>1</v>
      </c>
      <c r="K29" s="183"/>
    </row>
    <row r="30" ht="23" customHeight="1" spans="1:11">
      <c r="A30" s="180" t="s">
        <v>234</v>
      </c>
      <c r="B30" s="181"/>
      <c r="C30" s="181"/>
      <c r="D30" s="181"/>
      <c r="E30" s="181"/>
      <c r="F30" s="181"/>
      <c r="G30" s="181"/>
      <c r="H30" s="181"/>
      <c r="I30" s="181"/>
      <c r="J30" s="181">
        <v>1</v>
      </c>
      <c r="K30" s="183"/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1"/>
      <c r="K31" s="183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1"/>
      <c r="K32" s="183"/>
    </row>
    <row r="33" ht="23" customHeight="1" spans="1:13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3"/>
    </row>
    <row r="34" ht="23" customHeight="1" spans="1:13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1"/>
    </row>
    <row r="35" ht="23" customHeight="1" spans="1:13">
      <c r="A35" s="186"/>
      <c r="B35" s="170"/>
      <c r="C35" s="170"/>
      <c r="D35" s="170"/>
      <c r="E35" s="170"/>
      <c r="F35" s="170"/>
      <c r="G35" s="170"/>
      <c r="H35" s="170"/>
      <c r="I35" s="170"/>
      <c r="J35" s="170"/>
      <c r="K35" s="171"/>
    </row>
    <row r="36" ht="23" customHeight="1" spans="1:1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3">
      <c r="A37" s="190" t="s">
        <v>235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="121" customFormat="1" ht="18.75" customHeight="1" spans="1:13">
      <c r="A38" s="139" t="s">
        <v>236</v>
      </c>
      <c r="B38" s="140"/>
      <c r="C38" s="140"/>
      <c r="D38" s="137" t="s">
        <v>237</v>
      </c>
      <c r="E38" s="137"/>
      <c r="F38" s="193" t="s">
        <v>238</v>
      </c>
      <c r="G38" s="194"/>
      <c r="H38" s="140" t="s">
        <v>239</v>
      </c>
      <c r="I38" s="140"/>
      <c r="J38" s="140" t="s">
        <v>240</v>
      </c>
      <c r="K38" s="167"/>
    </row>
    <row r="39" ht="18.75" customHeight="1" spans="1:13">
      <c r="A39" s="139" t="s">
        <v>117</v>
      </c>
      <c r="B39" s="140" t="s">
        <v>241</v>
      </c>
      <c r="C39" s="140"/>
      <c r="D39" s="140"/>
      <c r="E39" s="140"/>
      <c r="F39" s="140"/>
      <c r="G39" s="140"/>
      <c r="H39" s="140"/>
      <c r="I39" s="140"/>
      <c r="J39" s="140"/>
      <c r="K39" s="167"/>
      <c r="M39" s="121"/>
    </row>
    <row r="40" ht="24" customHeight="1" spans="1:13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67"/>
    </row>
    <row r="41" ht="24" customHeight="1" spans="1:13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67"/>
    </row>
    <row r="42" ht="32.1" customHeight="1" spans="1:13">
      <c r="A42" s="143" t="s">
        <v>128</v>
      </c>
      <c r="B42" s="195" t="s">
        <v>242</v>
      </c>
      <c r="C42" s="195"/>
      <c r="D42" s="145" t="s">
        <v>243</v>
      </c>
      <c r="E42" s="146" t="s">
        <v>131</v>
      </c>
      <c r="F42" s="145" t="s">
        <v>132</v>
      </c>
      <c r="G42" s="196">
        <v>45971</v>
      </c>
      <c r="H42" s="197" t="s">
        <v>133</v>
      </c>
      <c r="I42" s="197"/>
      <c r="J42" s="195" t="s">
        <v>134</v>
      </c>
      <c r="K42" s="198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workbookViewId="0">
      <selection activeCell="A9" sqref="$A9:$XFD9"/>
    </sheetView>
  </sheetViews>
  <sheetFormatPr defaultColWidth="9" defaultRowHeight="14.25"/>
  <cols>
    <col min="1" max="1" width="13.625" style="61" customWidth="1"/>
    <col min="2" max="2" width="8.5" style="61" customWidth="1"/>
    <col min="3" max="3" width="8.5" style="63" customWidth="1"/>
    <col min="4" max="7" width="8.5" style="61" customWidth="1"/>
    <col min="8" max="8" width="2.75" style="61" customWidth="1"/>
    <col min="9" max="13" width="13.625" style="61" customWidth="1"/>
    <col min="14" max="14" width="13.625" style="64" customWidth="1"/>
    <col min="15" max="252" width="9" style="61"/>
    <col min="253" max="16384" width="9" style="65"/>
  </cols>
  <sheetData>
    <row r="1" s="61" customFormat="1" ht="29" customHeight="1" spans="1:255">
      <c r="A1" s="66" t="s">
        <v>137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9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</row>
    <row r="2" s="61" customFormat="1" ht="20" customHeight="1" spans="1:255">
      <c r="A2" s="70" t="s">
        <v>61</v>
      </c>
      <c r="B2" s="71" t="str">
        <f>首期!B4</f>
        <v>QAUUAO85566</v>
      </c>
      <c r="C2" s="72"/>
      <c r="D2" s="73" t="s">
        <v>138</v>
      </c>
      <c r="E2" s="73"/>
      <c r="F2" s="73"/>
      <c r="G2" s="74"/>
      <c r="H2" s="75"/>
      <c r="I2" s="70" t="s">
        <v>56</v>
      </c>
      <c r="J2" s="76"/>
      <c r="K2" s="76"/>
      <c r="L2" s="76"/>
      <c r="M2" s="76"/>
      <c r="N2" s="77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</row>
    <row r="3" s="61" customFormat="1" ht="16.5" spans="1:255">
      <c r="A3" s="78" t="s">
        <v>139</v>
      </c>
      <c r="B3" s="79" t="s">
        <v>140</v>
      </c>
      <c r="C3" s="80"/>
      <c r="D3" s="79"/>
      <c r="E3" s="79"/>
      <c r="F3" s="79"/>
      <c r="G3" s="81"/>
      <c r="H3" s="82"/>
      <c r="I3" s="83" t="s">
        <v>141</v>
      </c>
      <c r="J3" s="84"/>
      <c r="K3" s="84"/>
      <c r="L3" s="84"/>
      <c r="M3" s="84"/>
      <c r="N3" s="8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</row>
    <row r="4" s="61" customFormat="1" spans="1:255">
      <c r="A4" s="78"/>
      <c r="B4" s="86"/>
      <c r="C4" s="86"/>
      <c r="D4" s="86"/>
      <c r="E4" s="86"/>
      <c r="F4" s="86"/>
      <c r="G4" s="87"/>
      <c r="H4" s="82"/>
      <c r="I4" s="88" t="s">
        <v>142</v>
      </c>
      <c r="J4" s="89" t="s">
        <v>143</v>
      </c>
      <c r="K4" s="89" t="s">
        <v>144</v>
      </c>
      <c r="L4" s="89" t="s">
        <v>145</v>
      </c>
      <c r="M4" s="89" t="s">
        <v>146</v>
      </c>
      <c r="N4" s="90" t="s">
        <v>147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</row>
    <row r="5" s="61" customFormat="1" spans="1:255">
      <c r="A5" s="78"/>
      <c r="B5" s="89" t="s">
        <v>142</v>
      </c>
      <c r="C5" s="89" t="s">
        <v>143</v>
      </c>
      <c r="D5" s="89" t="s">
        <v>144</v>
      </c>
      <c r="E5" s="89" t="s">
        <v>145</v>
      </c>
      <c r="F5" s="89" t="s">
        <v>146</v>
      </c>
      <c r="G5" s="91" t="s">
        <v>147</v>
      </c>
      <c r="H5" s="82"/>
      <c r="I5" s="92" t="s">
        <v>110</v>
      </c>
      <c r="J5" s="93" t="s">
        <v>111</v>
      </c>
      <c r="K5" s="93" t="s">
        <v>111</v>
      </c>
      <c r="L5" s="93" t="s">
        <v>110</v>
      </c>
      <c r="M5" s="93" t="s">
        <v>110</v>
      </c>
      <c r="N5" s="94" t="s">
        <v>111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</row>
    <row r="6" s="62" customFormat="1" ht="25" customHeight="1" spans="1:255">
      <c r="A6" s="95" t="s">
        <v>151</v>
      </c>
      <c r="B6" s="89">
        <f>C6-4</f>
        <v>43</v>
      </c>
      <c r="C6" s="89">
        <v>47</v>
      </c>
      <c r="D6" s="89">
        <f t="shared" ref="D6:G6" si="0">C6+4</f>
        <v>51</v>
      </c>
      <c r="E6" s="89">
        <f t="shared" si="0"/>
        <v>55</v>
      </c>
      <c r="F6" s="89">
        <f t="shared" si="0"/>
        <v>59</v>
      </c>
      <c r="G6" s="91">
        <f t="shared" si="0"/>
        <v>63</v>
      </c>
      <c r="H6" s="96"/>
      <c r="I6" s="92" t="s">
        <v>244</v>
      </c>
      <c r="J6" s="93" t="s">
        <v>245</v>
      </c>
      <c r="K6" s="93" t="s">
        <v>246</v>
      </c>
      <c r="L6" s="93" t="s">
        <v>247</v>
      </c>
      <c r="M6" s="93" t="s">
        <v>248</v>
      </c>
      <c r="N6" s="94" t="s">
        <v>249</v>
      </c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</row>
    <row r="7" s="62" customFormat="1" ht="25" customHeight="1" spans="1:255">
      <c r="A7" s="95" t="s">
        <v>155</v>
      </c>
      <c r="B7" s="89">
        <f>C7-4</f>
        <v>83</v>
      </c>
      <c r="C7" s="89">
        <v>87</v>
      </c>
      <c r="D7" s="89">
        <f>C7+4</f>
        <v>91</v>
      </c>
      <c r="E7" s="89">
        <f t="shared" ref="E7:G7" si="1">D7+6</f>
        <v>97</v>
      </c>
      <c r="F7" s="89">
        <f t="shared" si="1"/>
        <v>103</v>
      </c>
      <c r="G7" s="91">
        <f t="shared" si="1"/>
        <v>109</v>
      </c>
      <c r="H7" s="96"/>
      <c r="I7" s="92" t="s">
        <v>250</v>
      </c>
      <c r="J7" s="93" t="s">
        <v>251</v>
      </c>
      <c r="K7" s="93" t="s">
        <v>252</v>
      </c>
      <c r="L7" s="93" t="s">
        <v>250</v>
      </c>
      <c r="M7" s="93" t="s">
        <v>253</v>
      </c>
      <c r="N7" s="94" t="s">
        <v>250</v>
      </c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</row>
    <row r="8" s="62" customFormat="1" ht="25" customHeight="1" spans="1:255">
      <c r="A8" s="95" t="s">
        <v>157</v>
      </c>
      <c r="B8" s="89">
        <f>C8-4</f>
        <v>74</v>
      </c>
      <c r="C8" s="89">
        <v>78</v>
      </c>
      <c r="D8" s="89">
        <f>C8+4</f>
        <v>82</v>
      </c>
      <c r="E8" s="89">
        <f t="shared" ref="E8:G8" si="2">D8+6</f>
        <v>88</v>
      </c>
      <c r="F8" s="89">
        <f t="shared" si="2"/>
        <v>94</v>
      </c>
      <c r="G8" s="91">
        <f t="shared" si="2"/>
        <v>100</v>
      </c>
      <c r="H8" s="96"/>
      <c r="I8" s="92" t="s">
        <v>254</v>
      </c>
      <c r="J8" s="93" t="s">
        <v>255</v>
      </c>
      <c r="K8" s="93" t="s">
        <v>256</v>
      </c>
      <c r="L8" s="93" t="s">
        <v>257</v>
      </c>
      <c r="M8" s="93" t="s">
        <v>258</v>
      </c>
      <c r="N8" s="94" t="s">
        <v>259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</row>
    <row r="9" s="62" customFormat="1" ht="25" customHeight="1" spans="1:255">
      <c r="A9" s="95" t="s">
        <v>159</v>
      </c>
      <c r="B9" s="89">
        <f>C9-1.5</f>
        <v>41.3</v>
      </c>
      <c r="C9" s="89">
        <v>42.8</v>
      </c>
      <c r="D9" s="89">
        <f t="shared" ref="D9:G9" si="3">C9+2.2</f>
        <v>45</v>
      </c>
      <c r="E9" s="89">
        <f t="shared" si="3"/>
        <v>47.2</v>
      </c>
      <c r="F9" s="89">
        <f t="shared" si="3"/>
        <v>49.4</v>
      </c>
      <c r="G9" s="91">
        <f t="shared" si="3"/>
        <v>51.6</v>
      </c>
      <c r="H9" s="96"/>
      <c r="I9" s="92" t="s">
        <v>260</v>
      </c>
      <c r="J9" s="93" t="s">
        <v>261</v>
      </c>
      <c r="K9" s="93" t="s">
        <v>252</v>
      </c>
      <c r="L9" s="93" t="s">
        <v>262</v>
      </c>
      <c r="M9" s="93" t="s">
        <v>262</v>
      </c>
      <c r="N9" s="94" t="s">
        <v>263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</row>
    <row r="10" s="62" customFormat="1" ht="25" customHeight="1" spans="1:255">
      <c r="A10" s="95" t="s">
        <v>162</v>
      </c>
      <c r="B10" s="89">
        <f>C10-3.4</f>
        <v>37.6</v>
      </c>
      <c r="C10" s="89">
        <v>41</v>
      </c>
      <c r="D10" s="89">
        <f t="shared" ref="D10:G10" si="4">C10+3.4</f>
        <v>44.4</v>
      </c>
      <c r="E10" s="89">
        <f t="shared" si="4"/>
        <v>47.8</v>
      </c>
      <c r="F10" s="89">
        <f t="shared" si="4"/>
        <v>51.2</v>
      </c>
      <c r="G10" s="91">
        <f t="shared" si="4"/>
        <v>54.6</v>
      </c>
      <c r="H10" s="96"/>
      <c r="I10" s="92" t="s">
        <v>264</v>
      </c>
      <c r="J10" s="93" t="s">
        <v>265</v>
      </c>
      <c r="K10" s="93" t="s">
        <v>266</v>
      </c>
      <c r="L10" s="93" t="s">
        <v>267</v>
      </c>
      <c r="M10" s="93" t="s">
        <v>268</v>
      </c>
      <c r="N10" s="94" t="s">
        <v>266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</row>
    <row r="11" s="62" customFormat="1" ht="25" customHeight="1" spans="1:255">
      <c r="A11" s="95" t="s">
        <v>164</v>
      </c>
      <c r="B11" s="89">
        <f>C11-0.8</f>
        <v>17.9</v>
      </c>
      <c r="C11" s="89">
        <v>18.7</v>
      </c>
      <c r="D11" s="89">
        <f>C11+0.8</f>
        <v>19.5</v>
      </c>
      <c r="E11" s="89">
        <f t="shared" ref="E11:G11" si="5">D11+1.2</f>
        <v>20.7</v>
      </c>
      <c r="F11" s="89">
        <f t="shared" si="5"/>
        <v>21.9</v>
      </c>
      <c r="G11" s="91">
        <f t="shared" si="5"/>
        <v>23.1</v>
      </c>
      <c r="H11" s="96"/>
      <c r="I11" s="92" t="s">
        <v>269</v>
      </c>
      <c r="J11" s="93" t="s">
        <v>270</v>
      </c>
      <c r="K11" s="93" t="s">
        <v>267</v>
      </c>
      <c r="L11" s="93" t="s">
        <v>258</v>
      </c>
      <c r="M11" s="93" t="s">
        <v>258</v>
      </c>
      <c r="N11" s="94" t="s">
        <v>258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</row>
    <row r="12" s="62" customFormat="1" ht="25" customHeight="1" spans="1:255">
      <c r="A12" s="95" t="s">
        <v>166</v>
      </c>
      <c r="B12" s="89">
        <f>C12-0.65</f>
        <v>15.4</v>
      </c>
      <c r="C12" s="89">
        <v>16.05</v>
      </c>
      <c r="D12" s="89">
        <f>C12+0.65</f>
        <v>16.7</v>
      </c>
      <c r="E12" s="89">
        <f t="shared" ref="E12:G12" si="6">D12+0.9</f>
        <v>17.6</v>
      </c>
      <c r="F12" s="89">
        <f t="shared" si="6"/>
        <v>18.5</v>
      </c>
      <c r="G12" s="91">
        <f t="shared" si="6"/>
        <v>19.4</v>
      </c>
      <c r="H12" s="96"/>
      <c r="I12" s="92" t="s">
        <v>258</v>
      </c>
      <c r="J12" s="93" t="s">
        <v>258</v>
      </c>
      <c r="K12" s="93" t="s">
        <v>258</v>
      </c>
      <c r="L12" s="93" t="s">
        <v>258</v>
      </c>
      <c r="M12" s="93" t="s">
        <v>258</v>
      </c>
      <c r="N12" s="94" t="s">
        <v>258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</row>
    <row r="13" s="62" customFormat="1" ht="25" customHeight="1" spans="1:255">
      <c r="A13" s="95" t="s">
        <v>168</v>
      </c>
      <c r="B13" s="98">
        <f>C13-0.2</f>
        <v>8.1</v>
      </c>
      <c r="C13" s="98">
        <v>8.3</v>
      </c>
      <c r="D13" s="98">
        <f>C13+0.2</f>
        <v>8.5</v>
      </c>
      <c r="E13" s="98">
        <f t="shared" ref="E13:G13" si="7">D13+0.4</f>
        <v>8.9</v>
      </c>
      <c r="F13" s="98">
        <f t="shared" si="7"/>
        <v>9.3</v>
      </c>
      <c r="G13" s="99">
        <f t="shared" si="7"/>
        <v>9.7</v>
      </c>
      <c r="H13" s="96"/>
      <c r="I13" s="92" t="s">
        <v>271</v>
      </c>
      <c r="J13" s="93" t="s">
        <v>258</v>
      </c>
      <c r="K13" s="93" t="s">
        <v>258</v>
      </c>
      <c r="L13" s="93" t="s">
        <v>262</v>
      </c>
      <c r="M13" s="93" t="s">
        <v>267</v>
      </c>
      <c r="N13" s="94" t="s">
        <v>268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</row>
    <row r="14" s="62" customFormat="1" ht="25" customHeight="1" spans="1:255">
      <c r="A14" s="100" t="s">
        <v>171</v>
      </c>
      <c r="B14" s="89">
        <f>C14-1.5</f>
        <v>36</v>
      </c>
      <c r="C14" s="89">
        <v>37.5</v>
      </c>
      <c r="D14" s="89">
        <f t="shared" ref="D14:G14" si="8">C14+1.5</f>
        <v>39</v>
      </c>
      <c r="E14" s="89">
        <f t="shared" si="8"/>
        <v>40.5</v>
      </c>
      <c r="F14" s="89">
        <f t="shared" si="8"/>
        <v>42</v>
      </c>
      <c r="G14" s="91">
        <f t="shared" si="8"/>
        <v>43.5</v>
      </c>
      <c r="H14" s="96"/>
      <c r="I14" s="92" t="s">
        <v>272</v>
      </c>
      <c r="J14" s="93" t="s">
        <v>273</v>
      </c>
      <c r="K14" s="93" t="s">
        <v>274</v>
      </c>
      <c r="L14" s="93" t="s">
        <v>275</v>
      </c>
      <c r="M14" s="93" t="s">
        <v>275</v>
      </c>
      <c r="N14" s="94" t="s">
        <v>258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</row>
    <row r="15" s="62" customFormat="1" ht="25" customHeight="1" spans="1:255">
      <c r="A15" s="100" t="s">
        <v>173</v>
      </c>
      <c r="B15" s="89">
        <f>C15-1.5</f>
        <v>39</v>
      </c>
      <c r="C15" s="89">
        <v>40.5</v>
      </c>
      <c r="D15" s="89">
        <f t="shared" ref="D15:G15" si="9">C15+1.5</f>
        <v>42</v>
      </c>
      <c r="E15" s="89">
        <f t="shared" si="9"/>
        <v>43.5</v>
      </c>
      <c r="F15" s="89">
        <f t="shared" si="9"/>
        <v>45</v>
      </c>
      <c r="G15" s="91">
        <f t="shared" si="9"/>
        <v>46.5</v>
      </c>
      <c r="H15" s="96"/>
      <c r="I15" s="92" t="s">
        <v>258</v>
      </c>
      <c r="J15" s="93" t="s">
        <v>276</v>
      </c>
      <c r="K15" s="93" t="s">
        <v>258</v>
      </c>
      <c r="L15" s="101" t="s">
        <v>258</v>
      </c>
      <c r="M15" s="93" t="s">
        <v>274</v>
      </c>
      <c r="N15" s="94" t="s">
        <v>258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</row>
    <row r="16" s="62" customFormat="1" ht="25" customHeight="1" spans="1:255">
      <c r="A16" s="100" t="s">
        <v>174</v>
      </c>
      <c r="B16" s="89">
        <v>4.5</v>
      </c>
      <c r="C16" s="89">
        <v>4.5</v>
      </c>
      <c r="D16" s="89">
        <v>4.5</v>
      </c>
      <c r="E16" s="89">
        <v>4.5</v>
      </c>
      <c r="F16" s="89">
        <v>4.5</v>
      </c>
      <c r="G16" s="91">
        <v>4.5</v>
      </c>
      <c r="H16" s="96"/>
      <c r="I16" s="92" t="s">
        <v>258</v>
      </c>
      <c r="J16" s="93" t="s">
        <v>258</v>
      </c>
      <c r="K16" s="93" t="s">
        <v>258</v>
      </c>
      <c r="L16" s="93" t="s">
        <v>258</v>
      </c>
      <c r="M16" s="93" t="s">
        <v>258</v>
      </c>
      <c r="N16" s="94" t="s">
        <v>258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</row>
    <row r="17" s="62" customFormat="1" ht="25" customHeight="1" spans="1:255">
      <c r="A17" s="100" t="s">
        <v>175</v>
      </c>
      <c r="B17" s="89">
        <v>4.5</v>
      </c>
      <c r="C17" s="89">
        <v>4.5</v>
      </c>
      <c r="D17" s="89">
        <v>4.5</v>
      </c>
      <c r="E17" s="89">
        <v>4.5</v>
      </c>
      <c r="F17" s="89">
        <v>4.5</v>
      </c>
      <c r="G17" s="91">
        <v>4.5</v>
      </c>
      <c r="H17" s="102"/>
      <c r="I17" s="92" t="s">
        <v>258</v>
      </c>
      <c r="J17" s="93" t="s">
        <v>258</v>
      </c>
      <c r="K17" s="93" t="s">
        <v>258</v>
      </c>
      <c r="L17" s="93" t="s">
        <v>258</v>
      </c>
      <c r="M17" s="93" t="s">
        <v>258</v>
      </c>
      <c r="N17" s="94" t="s">
        <v>258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</row>
    <row r="18" s="62" customFormat="1" ht="25" customHeight="1" spans="1:255">
      <c r="A18" s="103"/>
      <c r="B18" s="104"/>
      <c r="C18" s="105"/>
      <c r="D18" s="105"/>
      <c r="E18" s="106"/>
      <c r="F18" s="105"/>
      <c r="G18" s="107"/>
      <c r="H18" s="108"/>
      <c r="I18" s="109"/>
      <c r="J18" s="110"/>
      <c r="K18" s="110"/>
      <c r="L18" s="110"/>
      <c r="M18" s="110"/>
      <c r="N18" s="111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</row>
    <row r="19" s="61" customFormat="1" ht="20" customHeight="1" spans="1:255">
      <c r="A19" s="112"/>
      <c r="B19" s="113"/>
      <c r="C19" s="113"/>
      <c r="D19" s="114"/>
      <c r="E19" s="114"/>
      <c r="F19" s="114"/>
      <c r="G19" s="115"/>
      <c r="N19" s="69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</row>
    <row r="20" s="61" customFormat="1" ht="20" customHeight="1" spans="1:255">
      <c r="A20" s="116" t="s">
        <v>277</v>
      </c>
      <c r="B20" s="116"/>
      <c r="C20" s="117"/>
      <c r="N20" s="69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</row>
    <row r="21" s="61" customFormat="1" ht="20" customHeight="1" spans="1:255">
      <c r="C21" s="63"/>
      <c r="I21" s="118" t="s">
        <v>177</v>
      </c>
      <c r="J21" s="119">
        <v>45971</v>
      </c>
      <c r="K21" s="118" t="s">
        <v>131</v>
      </c>
      <c r="L21" s="118" t="s">
        <v>179</v>
      </c>
      <c r="M21" s="69" t="s">
        <v>134</v>
      </c>
      <c r="N21" s="69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8"/>
      <c r="O3" s="8"/>
    </row>
    <row r="4" ht="39" customHeight="1" spans="1:15">
      <c r="A4" s="11">
        <v>1</v>
      </c>
      <c r="B4" s="23" t="s">
        <v>295</v>
      </c>
      <c r="C4" s="23" t="s">
        <v>296</v>
      </c>
      <c r="D4" s="23" t="s">
        <v>110</v>
      </c>
      <c r="E4" s="24" t="s">
        <v>62</v>
      </c>
      <c r="F4" s="23" t="s">
        <v>297</v>
      </c>
      <c r="G4" s="27" t="s">
        <v>65</v>
      </c>
      <c r="H4" s="27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25" customHeight="1" spans="1:15">
      <c r="A5" s="11">
        <v>2</v>
      </c>
      <c r="B5" s="23" t="s">
        <v>298</v>
      </c>
      <c r="C5" s="23" t="s">
        <v>296</v>
      </c>
      <c r="D5" s="23" t="s">
        <v>111</v>
      </c>
      <c r="E5" s="24" t="s">
        <v>62</v>
      </c>
      <c r="F5" s="23" t="s">
        <v>297</v>
      </c>
      <c r="G5" s="27" t="s">
        <v>65</v>
      </c>
      <c r="H5" s="27" t="s">
        <v>65</v>
      </c>
      <c r="I5" s="14">
        <v>2</v>
      </c>
      <c r="J5" s="14">
        <v>0</v>
      </c>
      <c r="K5" s="14">
        <v>1</v>
      </c>
      <c r="L5" s="14">
        <v>0</v>
      </c>
      <c r="M5" s="14">
        <v>0</v>
      </c>
      <c r="N5" s="14">
        <v>3</v>
      </c>
      <c r="O5" s="11"/>
    </row>
    <row r="6" ht="25" customHeight="1" spans="1:15">
      <c r="A6" s="11"/>
      <c r="B6" s="29"/>
      <c r="C6" s="29"/>
      <c r="D6" s="29"/>
      <c r="E6" s="29"/>
      <c r="F6" s="29"/>
      <c r="G6" s="11"/>
      <c r="H6" s="11"/>
      <c r="I6" s="60"/>
      <c r="J6" s="60"/>
      <c r="K6" s="60"/>
      <c r="L6" s="60"/>
      <c r="M6" s="11"/>
      <c r="N6" s="11"/>
      <c r="O6" s="11"/>
    </row>
    <row r="7" ht="25" customHeight="1" spans="1:15">
      <c r="A7" s="11"/>
      <c r="B7" s="29"/>
      <c r="C7" s="29"/>
      <c r="D7" s="29"/>
      <c r="E7" s="29"/>
      <c r="F7" s="29"/>
      <c r="G7" s="11"/>
      <c r="H7" s="11"/>
      <c r="I7" s="60"/>
      <c r="J7" s="60"/>
      <c r="K7" s="60"/>
      <c r="L7" s="60"/>
      <c r="M7" s="11"/>
      <c r="N7" s="11"/>
      <c r="O7" s="12"/>
    </row>
    <row r="8" s="2" customFormat="1" ht="34" customHeight="1" spans="1:15">
      <c r="A8" s="16" t="s">
        <v>299</v>
      </c>
      <c r="B8" s="17"/>
      <c r="C8" s="17"/>
      <c r="D8" s="18"/>
      <c r="E8" s="19"/>
      <c r="F8" s="35"/>
      <c r="G8" s="35"/>
      <c r="H8" s="35"/>
      <c r="I8" s="30"/>
      <c r="J8" s="16" t="s">
        <v>300</v>
      </c>
      <c r="K8" s="17"/>
      <c r="L8" s="17"/>
      <c r="M8" s="18"/>
      <c r="N8" s="17"/>
      <c r="O8" s="20"/>
    </row>
    <row r="9" ht="66" customHeight="1" spans="1:15">
      <c r="A9" s="21" t="s">
        <v>301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2025-11-18T08:02:17Z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