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externalReferences>
    <externalReference r:id="rId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<sst xmlns="http://schemas.openxmlformats.org/spreadsheetml/2006/main" count="43" uniqueCount="33">
  <si>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TOREAD服装跳档规范</t>
  </si>
  <si>
    <t>单位：cm</t>
  </si>
  <si>
    <t>产品代码：</t>
  </si>
  <si>
    <t>款号：</t>
  </si>
  <si>
    <t>TAMMAO82600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</si>
  <si>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</si>
  <si>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</si>
  <si>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</si>
  <si>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</si>
  <si>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</si>
  <si>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</si>
  <si>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</si>
  <si>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</si>
  <si>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</si>
  <si>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</si>
  <si>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</si>
  <si>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</si>
  <si>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</si>
  <si>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</si>
  <si>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</si>
  <si>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</si>
  <si>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裤外侧长（参考值）</t>
  </si>
  <si>
    <t>内裆长</t>
  </si>
  <si>
    <t>腰围 平量</t>
  </si>
  <si>
    <t>74</t>
  </si>
  <si>
    <t>臀围</t>
  </si>
  <si>
    <t>96</t>
  </si>
  <si>
    <t>腿围/2</t>
  </si>
  <si>
    <t>膝围/2</t>
  </si>
  <si>
    <t>脚口/2</t>
  </si>
  <si>
    <t>前裆长 含腰</t>
  </si>
  <si>
    <t>后裆长 含腰</t>
  </si>
  <si>
    <t>前门襟长（不含腰）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</si>
</sst>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8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4" fillId="0" borderId="0" xfId="49" applyFont="1" applyAlignment="1">
      <alignment horizontal="center"/>
    </xf>
    <xf numFmtId="14" fontId="3" fillId="0" borderId="0" xfId="49" applyNumberFormat="1" applyFont="1" applyAlignment="1">
      <alignment horizontal="right"/>
    </xf>
    <xf numFmtId="0" fontId="3" fillId="0" borderId="0" xfId="49" applyFont="1" applyAlignment="1">
      <alignment horizontal="right"/>
    </xf>
    <xf numFmtId="0" fontId="3" fillId="0" borderId="1" xfId="49" applyFont="1" applyBorder="1" applyAlignment="1">
      <alignment horizontal="center"/>
    </xf>
    <xf numFmtId="0" fontId="3" fillId="0" borderId="2" xfId="49" applyFont="1" applyBorder="1" applyAlignment="1">
      <alignment horizontal="center"/>
    </xf>
    <xf numFmtId="0" fontId="4" fillId="0" borderId="2" xfId="49" applyFont="1" applyBorder="1" applyAlignment="1">
      <alignment horizontal="center"/>
    </xf>
    <xf numFmtId="0" fontId="3" fillId="0" borderId="2" xfId="50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 applyAlignment="1">
      <alignment horizontal="left"/>
    </xf>
    <xf numFmtId="0" fontId="3" fillId="0" borderId="5" xfId="49" applyFont="1" applyBorder="1" applyAlignment="1">
      <alignment horizontal="center"/>
    </xf>
    <xf numFmtId="176" fontId="5" fillId="0" borderId="2" xfId="49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5" xfId="49" applyFont="1" applyFill="1" applyBorder="1" applyAlignment="1">
      <alignment horizontal="center"/>
    </xf>
    <xf numFmtId="176" fontId="5" fillId="0" borderId="2" xfId="49" applyNumberFormat="1" applyFont="1" applyFill="1" applyBorder="1" applyAlignment="1">
      <alignment horizontal="center"/>
    </xf>
    <xf numFmtId="49" fontId="4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_110509_2006-09-28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read\AppData\Local\Temp\2fd64a6a-3158-4f33-9d81-70aee2d7860f_&#24050;&#19978;&#32447;.zip.60f\&#24050;&#19978;&#32447;\TAMMAO82600&#22899;&#24335;&#21151;&#33021;&#38271;&#35044;(1)\TAMMAO82600&#22899;&#24335;&#38271;&#35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5">
          <cell r="E5" t="str">
            <v>女式长裤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M23" sqref="M23"/>
    </sheetView>
  </sheetViews>
  <sheetFormatPr defaultColWidth="9.02654867256637" defaultRowHeight="13.5"/>
  <cols>
    <col min="4" max="4" width="9.02654867256637" style="1"/>
    <col min="9" max="13" width="13.5486725663717" customWidth="1"/>
  </cols>
  <sheetData>
    <row r="1" ht="25.5" spans="1:13">
      <c r="A1" s="2" t="s">
        <v>0</v>
      </c>
      <c r="B1" s="2"/>
      <c r="C1" s="2"/>
      <c r="D1" s="3"/>
      <c r="E1" s="2"/>
      <c r="F1" s="2"/>
      <c r="G1" s="2"/>
      <c r="H1" s="4"/>
    </row>
    <row r="2" ht="14.6" spans="1:13">
      <c r="A2" s="4" t="s">
        <v>1</v>
      </c>
      <c r="B2" s="4"/>
      <c r="C2" s="4"/>
      <c r="D2" s="5"/>
      <c r="E2" s="4"/>
      <c r="F2" s="4"/>
      <c r="G2" s="6"/>
      <c r="H2" s="7"/>
    </row>
    <row r="3" ht="14.6" spans="1:13">
      <c r="A3" s="8" t="s">
        <v>2</v>
      </c>
      <c r="B3" s="9" t="str">
        <f>[1]封面!E5</f>
        <v>女式长裤</v>
      </c>
      <c r="C3" s="9"/>
      <c r="D3" s="10"/>
      <c r="E3" s="9"/>
      <c r="F3" s="11" t="s">
        <v>3</v>
      </c>
      <c r="G3" s="9" t="s">
        <v>4</v>
      </c>
      <c r="H3" s="9"/>
    </row>
    <row r="4" ht="14.6" spans="1:13">
      <c r="A4" s="8" t="s">
        <v>5</v>
      </c>
      <c r="B4" s="12" t="s">
        <v>6</v>
      </c>
      <c r="C4" s="9" t="s">
        <v>7</v>
      </c>
      <c r="D4" s="10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7</v>
      </c>
      <c r="J4" s="10" t="s">
        <v>8</v>
      </c>
      <c r="K4" s="9" t="s">
        <v>9</v>
      </c>
      <c r="L4" s="9" t="s">
        <v>10</v>
      </c>
      <c r="M4" s="9" t="s">
        <v>11</v>
      </c>
    </row>
    <row r="5" ht="14.6" spans="1:13">
      <c r="A5" s="13" t="s">
        <v>13</v>
      </c>
      <c r="B5" s="12" t="s">
        <v>14</v>
      </c>
      <c r="C5" s="9" t="s">
        <v>15</v>
      </c>
      <c r="D5" s="10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15</v>
      </c>
      <c r="J5" s="10" t="s">
        <v>16</v>
      </c>
      <c r="K5" s="9" t="s">
        <v>17</v>
      </c>
      <c r="L5" s="9" t="s">
        <v>18</v>
      </c>
      <c r="M5" s="9" t="s">
        <v>19</v>
      </c>
    </row>
    <row r="6" ht="14.6" spans="1:13">
      <c r="A6" s="14" t="s">
        <v>21</v>
      </c>
      <c r="B6" s="15">
        <f>C6-1.9</f>
        <v>97.2</v>
      </c>
      <c r="C6" s="15">
        <f>D6-1.9</f>
        <v>99.1</v>
      </c>
      <c r="D6" s="16">
        <v>101</v>
      </c>
      <c r="E6" s="15">
        <f t="shared" ref="E6:H6" si="0">D6+1.9</f>
        <v>102.9</v>
      </c>
      <c r="F6" s="15">
        <f t="shared" si="0"/>
        <v>104.8</v>
      </c>
      <c r="G6" s="15">
        <f t="shared" si="0"/>
        <v>106.7</v>
      </c>
      <c r="H6" s="15">
        <f t="shared" si="0"/>
        <v>108.6</v>
      </c>
      <c r="I6" s="17"/>
      <c r="J6" s="17"/>
      <c r="K6" s="17"/>
      <c r="L6" s="17"/>
      <c r="M6" s="17">
        <v>-0.5</v>
      </c>
    </row>
    <row r="7" ht="14.6" spans="1:13">
      <c r="A7" s="18" t="s">
        <v>22</v>
      </c>
      <c r="B7" s="19">
        <f>C7-1.4</f>
        <v>71.2</v>
      </c>
      <c r="C7" s="19">
        <f>D7-1.4</f>
        <v>72.6</v>
      </c>
      <c r="D7" s="16">
        <v>74</v>
      </c>
      <c r="E7" s="19">
        <f t="shared" ref="E7:H7" si="1">D7+1.4</f>
        <v>75.4</v>
      </c>
      <c r="F7" s="19">
        <f t="shared" si="1"/>
        <v>76.8</v>
      </c>
      <c r="G7" s="19">
        <f t="shared" si="1"/>
        <v>78.2</v>
      </c>
      <c r="H7" s="19">
        <f t="shared" si="1"/>
        <v>79.6</v>
      </c>
      <c r="I7" s="17"/>
      <c r="J7" s="17"/>
      <c r="K7" s="17"/>
      <c r="L7" s="17"/>
      <c r="M7" s="17">
        <v>0</v>
      </c>
    </row>
    <row r="8" ht="14.6" spans="1:13">
      <c r="A8" s="18" t="s">
        <v>23</v>
      </c>
      <c r="B8" s="19">
        <f>C8-4</f>
        <v>66</v>
      </c>
      <c r="C8" s="19">
        <f>D8-4</f>
        <v>70</v>
      </c>
      <c r="D8" s="20" t="s">
        <v>24</v>
      </c>
      <c r="E8" s="19">
        <f>D8+4</f>
        <v>78</v>
      </c>
      <c r="F8" s="19">
        <f>E8+5</f>
        <v>83</v>
      </c>
      <c r="G8" s="19">
        <f>F8+6</f>
        <v>89</v>
      </c>
      <c r="H8" s="19">
        <f>G8+6</f>
        <v>95</v>
      </c>
      <c r="I8" s="17"/>
      <c r="J8" s="17"/>
      <c r="K8" s="17"/>
      <c r="L8" s="17"/>
      <c r="M8" s="17">
        <v>-1</v>
      </c>
    </row>
    <row r="9" ht="14.6" spans="1:13">
      <c r="A9" s="18" t="s">
        <v>25</v>
      </c>
      <c r="B9" s="19">
        <f>C9-3.6</f>
        <v>88.8</v>
      </c>
      <c r="C9" s="19">
        <f>D9-3.6</f>
        <v>92.4</v>
      </c>
      <c r="D9" s="20" t="s">
        <v>26</v>
      </c>
      <c r="E9" s="19">
        <f t="shared" ref="E9:H9" si="2">D9+4</f>
        <v>100</v>
      </c>
      <c r="F9" s="19">
        <f t="shared" si="2"/>
        <v>104</v>
      </c>
      <c r="G9" s="19">
        <f t="shared" si="2"/>
        <v>108</v>
      </c>
      <c r="H9" s="19">
        <f t="shared" si="2"/>
        <v>112</v>
      </c>
      <c r="I9" s="17"/>
      <c r="J9" s="17"/>
      <c r="K9" s="17"/>
      <c r="L9" s="17"/>
      <c r="M9" s="17">
        <v>0</v>
      </c>
    </row>
    <row r="10" ht="14.6" spans="1:13">
      <c r="A10" s="18" t="s">
        <v>27</v>
      </c>
      <c r="B10" s="21">
        <f>C10-2.3/2</f>
        <v>28</v>
      </c>
      <c r="C10" s="21">
        <f>D10-2.3/2</f>
        <v>29.15</v>
      </c>
      <c r="D10" s="22">
        <v>30.3</v>
      </c>
      <c r="E10" s="21">
        <f t="shared" ref="E10:H10" si="3">D10+2.6/2</f>
        <v>31.6</v>
      </c>
      <c r="F10" s="21">
        <f t="shared" si="3"/>
        <v>32.9</v>
      </c>
      <c r="G10" s="21">
        <f t="shared" si="3"/>
        <v>34.2</v>
      </c>
      <c r="H10" s="21">
        <f t="shared" si="3"/>
        <v>35.5</v>
      </c>
      <c r="I10" s="17"/>
      <c r="J10" s="17"/>
      <c r="K10" s="17"/>
      <c r="L10" s="17"/>
      <c r="M10" s="17">
        <v>-0.4</v>
      </c>
    </row>
    <row r="11" ht="14.6" spans="1:13">
      <c r="A11" s="18" t="s">
        <v>28</v>
      </c>
      <c r="B11" s="21">
        <f>C11-0.7</f>
        <v>22.1</v>
      </c>
      <c r="C11" s="21">
        <f>D11-0.7</f>
        <v>22.8</v>
      </c>
      <c r="D11" s="22">
        <v>23.5</v>
      </c>
      <c r="E11" s="21">
        <f>D11+0.7</f>
        <v>24.2</v>
      </c>
      <c r="F11" s="21">
        <f>E11+0.7</f>
        <v>24.9</v>
      </c>
      <c r="G11" s="21">
        <f>F11+0.9</f>
        <v>25.8</v>
      </c>
      <c r="H11" s="21">
        <f>G11+0.9</f>
        <v>26.7</v>
      </c>
      <c r="I11" s="17"/>
      <c r="J11" s="17"/>
      <c r="K11" s="17"/>
      <c r="L11" s="17"/>
      <c r="M11" s="17">
        <v>0</v>
      </c>
    </row>
    <row r="12" ht="14.6" spans="1:13">
      <c r="A12" s="18" t="s">
        <v>29</v>
      </c>
      <c r="B12" s="19">
        <f>C12-0.5</f>
        <v>22.5</v>
      </c>
      <c r="C12" s="19">
        <f>D12-0.5</f>
        <v>23</v>
      </c>
      <c r="D12" s="16">
        <v>23.5</v>
      </c>
      <c r="E12" s="19">
        <f>D12+0.5</f>
        <v>24</v>
      </c>
      <c r="F12" s="19">
        <f>E12+0.5</f>
        <v>24.5</v>
      </c>
      <c r="G12" s="19">
        <f>F12+0.7</f>
        <v>25.2</v>
      </c>
      <c r="H12" s="19">
        <f>G12+0.7</f>
        <v>25.9</v>
      </c>
      <c r="I12" s="17"/>
      <c r="J12" s="17"/>
      <c r="K12" s="17"/>
      <c r="L12" s="17"/>
      <c r="M12" s="17">
        <v>0</v>
      </c>
    </row>
    <row r="13" ht="14.6" spans="1:13">
      <c r="A13" s="18" t="s">
        <v>30</v>
      </c>
      <c r="B13" s="19">
        <f>C13-0.7</f>
        <v>26.7</v>
      </c>
      <c r="C13" s="19">
        <f>D13-0.6</f>
        <v>27.4</v>
      </c>
      <c r="D13" s="16">
        <v>28</v>
      </c>
      <c r="E13" s="19">
        <f>D13+0.6</f>
        <v>28.6</v>
      </c>
      <c r="F13" s="19">
        <f>E13+0.7</f>
        <v>29.3</v>
      </c>
      <c r="G13" s="19">
        <f>F13+0.6</f>
        <v>29.9</v>
      </c>
      <c r="H13" s="19">
        <f>G13+0.7</f>
        <v>30.6</v>
      </c>
      <c r="I13" s="17"/>
      <c r="J13" s="17"/>
      <c r="K13" s="17"/>
      <c r="L13" s="17"/>
      <c r="M13" s="17">
        <v>0</v>
      </c>
    </row>
    <row r="14" ht="14.6" spans="1:13">
      <c r="A14" s="18" t="s">
        <v>31</v>
      </c>
      <c r="B14" s="19">
        <f>C14-0.9</f>
        <v>36.7</v>
      </c>
      <c r="C14" s="19">
        <f>D14-0.9</f>
        <v>37.6</v>
      </c>
      <c r="D14" s="16">
        <v>38.5</v>
      </c>
      <c r="E14" s="19">
        <f t="shared" ref="E14:H14" si="4">D14+1.1</f>
        <v>39.6</v>
      </c>
      <c r="F14" s="19">
        <f t="shared" si="4"/>
        <v>40.7</v>
      </c>
      <c r="G14" s="19">
        <f t="shared" si="4"/>
        <v>41.8</v>
      </c>
      <c r="H14" s="19">
        <f t="shared" si="4"/>
        <v>42.9</v>
      </c>
      <c r="I14" s="17"/>
      <c r="J14" s="17"/>
      <c r="K14" s="17"/>
      <c r="L14" s="17"/>
      <c r="M14" s="17">
        <v>0.2</v>
      </c>
    </row>
    <row r="15" ht="14.6" spans="1:13">
      <c r="A15" s="18" t="s">
        <v>32</v>
      </c>
      <c r="B15" s="19">
        <f>D15-0.5</f>
        <v>13.5</v>
      </c>
      <c r="C15" s="19">
        <f t="shared" ref="C15:H15" si="5">B15</f>
        <v>13.5</v>
      </c>
      <c r="D15" s="16">
        <v>14</v>
      </c>
      <c r="E15" s="19">
        <f t="shared" si="5"/>
        <v>14</v>
      </c>
      <c r="F15" s="19">
        <f>D15+1.5</f>
        <v>15.5</v>
      </c>
      <c r="G15" s="19">
        <f t="shared" si="5"/>
        <v>15.5</v>
      </c>
      <c r="H15" s="19">
        <f t="shared" si="5"/>
        <v>15.5</v>
      </c>
      <c r="I15" s="17"/>
      <c r="J15" s="17"/>
      <c r="K15" s="17"/>
      <c r="L15" s="17"/>
      <c r="M15" s="17">
        <v>-1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2025-11-16T02:22:36Z</dcterms:created>
  <dcterms:modified xsi:type="dcterms:W3CDTF">2025-11-16T02:25:16Z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9F2A24F1434D47938E76A3E0AEFE0A38_11</vt:lpwstr>
  </property>
  <property fmtid="{D5CDD505-2E9C-101B-9397-08002B2CF9AE}" pid="3" name="KSOProductBuildVer">
    <vt:lpwstr>2052-12.1.0.23542</vt:lpwstr>
  </property>
</Properties>
</file>