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<sst xmlns="http://schemas.openxmlformats.org/spreadsheetml/2006/main" count="65" uniqueCount="53">
  <si>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TOREAD服装跳档规范</t>
  </si>
  <si>
    <t>单位：cm</t>
  </si>
  <si>
    <t>产品代码：</t>
  </si>
  <si>
    <t>款号：</t>
  </si>
  <si>
    <t xml:space="preserve">                码号</t>
  </si>
  <si>
    <t>S</t>
  </si>
  <si>
    <t>M</t>
  </si>
  <si>
    <t>L</t>
  </si>
  <si>
    <t>XL</t>
  </si>
  <si>
    <t>XXL</t>
  </si>
  <si>
    <t>XXXL</t>
  </si>
  <si>
    <t>XXXXL</t>
  </si>
  <si>
    <t xml:space="preserve">    号型</t>
  </si>
  <si>
    <t>165/80B</t>
  </si>
  <si>
    <t>170/84B</t>
  </si>
  <si>
    <t>175/88B</t>
  </si>
  <si>
    <t>180/92B</t>
  </si>
  <si>
    <t>185/96B</t>
  </si>
  <si>
    <t>190/100B</t>
  </si>
  <si>
    <t>195/104B</t>
  </si>
  <si>
    <t>裤外侧长（参考值）</t>
  </si>
  <si>
    <t>+0.8-0.4</t>
  </si>
  <si>
    <t>内裆长</t>
  </si>
  <si>
    <t>+1+0.5</t>
  </si>
  <si>
    <t>腰围 平量</t>
  </si>
  <si>
    <t>+1+2</t>
  </si>
  <si>
    <t>臀围</t>
  </si>
  <si>
    <t>-0-0</t>
  </si>
  <si>
    <t>腿围/2</t>
  </si>
  <si>
    <t>+1.4+0.9</t>
  </si>
  <si>
    <t>膝围/2</t>
  </si>
  <si>
    <t>23</t>
  </si>
  <si>
    <t>+0.3-0.2</t>
  </si>
  <si>
    <t>脚口/2</t>
  </si>
  <si>
    <t>+0.5+1</t>
  </si>
  <si>
    <t>前裆长 含腰</t>
  </si>
  <si>
    <t>+0.4+1</t>
  </si>
  <si>
    <t>后裆长 含腰</t>
  </si>
  <si>
    <t>+1+0.4</t>
  </si>
  <si>
    <t>前门襟长 不含腰</t>
  </si>
  <si>
    <t>0.3+0</t>
  </si>
  <si>
    <t>前插袋</t>
  </si>
  <si>
    <t>0+0</t>
  </si>
  <si>
    <t>后腰头高</t>
  </si>
  <si>
    <t>+0.2_0</t>
  </si>
  <si>
    <t>前口袋拉链偏紧导致袋唇起浪</t>
  </si>
  <si>
    <t>前袋唇压双面胶有不到边现象</t>
  </si>
  <si>
    <t>小浪车线能拉断</t>
  </si>
  <si>
    <t>侧缝压双线起豆角</t>
  </si>
  <si>
    <t>脚口压双线溶皱</t>
  </si>
  <si>
    <t>侧缝拼袋口位置吃纵</t>
  </si>
  <si>
    <t>腰围尺寸欠稳定</t>
  </si>
  <si>
    <t>后浪压双线起豆角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</si>
</sst>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8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49" applyFont="1" applyAlignment="1">
      <alignment horizontal="center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4" fillId="0" borderId="0" xfId="49" applyFont="1" applyAlignment="1">
      <alignment horizontal="center"/>
    </xf>
    <xf numFmtId="14" fontId="3" fillId="2" borderId="0" xfId="49" applyNumberFormat="1" applyFont="1" applyFill="1" applyAlignment="1">
      <alignment horizontal="center"/>
    </xf>
    <xf numFmtId="0" fontId="3" fillId="2" borderId="0" xfId="49" applyFont="1" applyFill="1" applyAlignment="1">
      <alignment horizontal="center"/>
    </xf>
    <xf numFmtId="0" fontId="3" fillId="0" borderId="1" xfId="49" applyFont="1" applyBorder="1" applyAlignment="1">
      <alignment horizontal="center"/>
    </xf>
    <xf numFmtId="0" fontId="3" fillId="0" borderId="2" xfId="49" applyFont="1" applyBorder="1" applyAlignment="1">
      <alignment horizontal="center"/>
    </xf>
    <xf numFmtId="0" fontId="4" fillId="0" borderId="2" xfId="49" applyFont="1" applyBorder="1" applyAlignment="1">
      <alignment horizontal="center"/>
    </xf>
    <xf numFmtId="0" fontId="3" fillId="0" borderId="2" xfId="50" applyFont="1" applyBorder="1" applyAlignment="1">
      <alignment horizontal="center"/>
    </xf>
    <xf numFmtId="0" fontId="3" fillId="0" borderId="3" xfId="49" applyFont="1" applyBorder="1" applyAlignment="1">
      <alignment horizontal="center"/>
    </xf>
    <xf numFmtId="0" fontId="3" fillId="0" borderId="4" xfId="49" applyFont="1" applyBorder="1" applyAlignment="1">
      <alignment horizontal="left"/>
    </xf>
    <xf numFmtId="0" fontId="3" fillId="0" borderId="5" xfId="49" applyFont="1" applyBorder="1" applyAlignment="1">
      <alignment horizontal="center"/>
    </xf>
    <xf numFmtId="176" fontId="5" fillId="0" borderId="2" xfId="49" applyNumberFormat="1" applyFont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Border="1">
      <alignment vertical="center"/>
    </xf>
    <xf numFmtId="0" fontId="4" fillId="3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  <cellStyle name="常规 38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04215"/>
          <a:ext cx="647700" cy="37084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4b31979c6dbb2c17c337188ed950df6_6086ed081e81c5332193bbc97e888b6f_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  <sheetName val="产前样意见"/>
    </sheetNames>
    <sheetDataSet>
      <sheetData sheetId="0">
        <row r="5">
          <cell r="E5" t="str">
            <v>男式长裤</v>
          </cell>
        </row>
        <row r="6">
          <cell r="E6" t="str">
            <v>TAMMBO81710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workbookViewId="0">
      <selection activeCell="A26" sqref="A26"/>
    </sheetView>
  </sheetViews>
  <sheetFormatPr defaultColWidth="9.02654867256637" defaultRowHeight="13.5"/>
  <cols>
    <col min="4" max="4" width="9.02654867256637" style="1"/>
    <col min="9" max="14" width="13.5486725663717" customWidth="1"/>
  </cols>
  <sheetData>
    <row r="1" ht="25.5" spans="1:14">
      <c r="A1" s="2" t="s">
        <v>0</v>
      </c>
      <c r="B1" s="2"/>
      <c r="C1" s="2"/>
      <c r="D1" s="3"/>
      <c r="E1" s="2"/>
      <c r="F1" s="2"/>
      <c r="G1" s="2"/>
      <c r="H1" s="4"/>
    </row>
    <row r="2" ht="14.6" spans="1:14">
      <c r="A2" s="4" t="s">
        <v>1</v>
      </c>
      <c r="B2" s="4"/>
      <c r="C2" s="4"/>
      <c r="D2" s="5"/>
      <c r="E2" s="4"/>
      <c r="F2" s="4"/>
      <c r="G2" s="6"/>
      <c r="H2" s="7"/>
    </row>
    <row r="3" ht="14.6" spans="1:14">
      <c r="A3" s="8" t="s">
        <v>2</v>
      </c>
      <c r="B3" s="9" t="str">
        <f>[1]封面!E5</f>
        <v>男式长裤</v>
      </c>
      <c r="C3" s="9"/>
      <c r="D3" s="10"/>
      <c r="E3" s="9"/>
      <c r="F3" s="11" t="s">
        <v>3</v>
      </c>
      <c r="G3" s="9" t="str">
        <f>[1]封面!E6</f>
        <v>TAMMBO81710</v>
      </c>
      <c r="H3" s="9"/>
    </row>
    <row r="4" ht="14.6" spans="1:14">
      <c r="A4" s="8" t="s">
        <v>4</v>
      </c>
      <c r="B4" s="12" t="s">
        <v>5</v>
      </c>
      <c r="C4" s="9" t="s">
        <v>6</v>
      </c>
      <c r="D4" s="10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12" t="s">
        <v>5</v>
      </c>
      <c r="J4" s="9" t="s">
        <v>6</v>
      </c>
      <c r="K4" s="10" t="s">
        <v>7</v>
      </c>
      <c r="L4" s="9" t="s">
        <v>8</v>
      </c>
      <c r="M4" s="9" t="s">
        <v>9</v>
      </c>
      <c r="N4" s="9" t="s">
        <v>10</v>
      </c>
    </row>
    <row r="5" ht="14.6" spans="1:14">
      <c r="A5" s="13" t="s">
        <v>12</v>
      </c>
      <c r="B5" s="12" t="s">
        <v>13</v>
      </c>
      <c r="C5" s="9" t="s">
        <v>14</v>
      </c>
      <c r="D5" s="10" t="s">
        <v>15</v>
      </c>
      <c r="E5" s="9" t="s">
        <v>16</v>
      </c>
      <c r="F5" s="9" t="s">
        <v>17</v>
      </c>
      <c r="G5" s="9" t="s">
        <v>18</v>
      </c>
      <c r="H5" s="9" t="s">
        <v>19</v>
      </c>
      <c r="I5" s="12" t="s">
        <v>13</v>
      </c>
      <c r="J5" s="9" t="s">
        <v>14</v>
      </c>
      <c r="K5" s="10" t="s">
        <v>15</v>
      </c>
      <c r="L5" s="9" t="s">
        <v>16</v>
      </c>
      <c r="M5" s="9" t="s">
        <v>17</v>
      </c>
      <c r="N5" s="9" t="s">
        <v>18</v>
      </c>
    </row>
    <row r="6" ht="14.6" spans="1:14">
      <c r="A6" s="14" t="s">
        <v>20</v>
      </c>
      <c r="B6" s="15">
        <f>C6-2.1</f>
        <v>98.3</v>
      </c>
      <c r="C6" s="15">
        <f>D6-2.1</f>
        <v>100.4</v>
      </c>
      <c r="D6" s="16">
        <v>102.5</v>
      </c>
      <c r="E6" s="15">
        <f t="shared" ref="E6:H6" si="0">D6+2.1</f>
        <v>104.6</v>
      </c>
      <c r="F6" s="15">
        <f t="shared" si="0"/>
        <v>106.7</v>
      </c>
      <c r="G6" s="15">
        <f t="shared" si="0"/>
        <v>108.8</v>
      </c>
      <c r="H6" s="15">
        <f t="shared" si="0"/>
        <v>110.9</v>
      </c>
      <c r="I6" s="17"/>
      <c r="J6" s="17"/>
      <c r="K6" s="17"/>
      <c r="L6" s="17" t="s">
        <v>21</v>
      </c>
      <c r="M6" s="17"/>
      <c r="N6" s="17"/>
    </row>
    <row r="7" ht="14.6" spans="1:14">
      <c r="A7" s="14" t="s">
        <v>22</v>
      </c>
      <c r="B7" s="15">
        <f>C7-1.5</f>
        <v>71</v>
      </c>
      <c r="C7" s="15">
        <f>D7-1.5</f>
        <v>72.5</v>
      </c>
      <c r="D7" s="16">
        <v>74</v>
      </c>
      <c r="E7" s="15">
        <f t="shared" ref="E7:H7" si="1">D7+1.5</f>
        <v>75.5</v>
      </c>
      <c r="F7" s="15">
        <f t="shared" si="1"/>
        <v>77</v>
      </c>
      <c r="G7" s="15">
        <f t="shared" si="1"/>
        <v>78.5</v>
      </c>
      <c r="H7" s="15">
        <f t="shared" si="1"/>
        <v>80</v>
      </c>
      <c r="I7" s="17"/>
      <c r="J7" s="17"/>
      <c r="K7" s="17"/>
      <c r="L7" s="17" t="s">
        <v>23</v>
      </c>
      <c r="M7" s="17"/>
      <c r="N7" s="17"/>
    </row>
    <row r="8" ht="14.6" spans="1:14">
      <c r="A8" s="14" t="s">
        <v>24</v>
      </c>
      <c r="B8" s="15">
        <f>C8-4</f>
        <v>77</v>
      </c>
      <c r="C8" s="15">
        <f>D8-4</f>
        <v>81</v>
      </c>
      <c r="D8" s="16">
        <v>85</v>
      </c>
      <c r="E8" s="15">
        <f>D8+4</f>
        <v>89</v>
      </c>
      <c r="F8" s="15">
        <f>E8+5</f>
        <v>94</v>
      </c>
      <c r="G8" s="15">
        <f>F8+6</f>
        <v>100</v>
      </c>
      <c r="H8" s="15">
        <f>G8+6</f>
        <v>106</v>
      </c>
      <c r="I8" s="17"/>
      <c r="J8" s="17"/>
      <c r="K8" s="17"/>
      <c r="L8" s="17" t="s">
        <v>25</v>
      </c>
      <c r="M8" s="17"/>
      <c r="N8" s="17"/>
    </row>
    <row r="9" ht="14.6" spans="1:14">
      <c r="A9" s="14" t="s">
        <v>26</v>
      </c>
      <c r="B9" s="15">
        <f>C9-3.6</f>
        <v>98.8</v>
      </c>
      <c r="C9" s="15">
        <f>D9-3.6</f>
        <v>102.4</v>
      </c>
      <c r="D9" s="16">
        <v>106</v>
      </c>
      <c r="E9" s="15">
        <f>D9+4</f>
        <v>110</v>
      </c>
      <c r="F9" s="15">
        <f t="shared" ref="F9:H9" si="2">E9+4</f>
        <v>114</v>
      </c>
      <c r="G9" s="15">
        <f t="shared" si="2"/>
        <v>118</v>
      </c>
      <c r="H9" s="15">
        <f t="shared" si="2"/>
        <v>122</v>
      </c>
      <c r="I9" s="17"/>
      <c r="J9" s="17"/>
      <c r="K9" s="17"/>
      <c r="L9" s="17" t="s">
        <v>27</v>
      </c>
      <c r="M9" s="17"/>
      <c r="N9" s="17"/>
    </row>
    <row r="10" ht="14.6" spans="1:14">
      <c r="A10" s="14" t="s">
        <v>28</v>
      </c>
      <c r="B10" s="15">
        <f>C10-2.3/2</f>
        <v>30.5</v>
      </c>
      <c r="C10" s="15">
        <f>D10-2.3/2</f>
        <v>31.65</v>
      </c>
      <c r="D10" s="16">
        <v>32.8</v>
      </c>
      <c r="E10" s="15">
        <f t="shared" ref="E10:H10" si="3">D10+2.6/2</f>
        <v>34.1</v>
      </c>
      <c r="F10" s="15">
        <f t="shared" si="3"/>
        <v>35.4</v>
      </c>
      <c r="G10" s="15">
        <f t="shared" si="3"/>
        <v>36.7</v>
      </c>
      <c r="H10" s="15">
        <f t="shared" si="3"/>
        <v>38</v>
      </c>
      <c r="I10" s="17"/>
      <c r="J10" s="17"/>
      <c r="K10" s="17"/>
      <c r="L10" s="17" t="s">
        <v>29</v>
      </c>
      <c r="M10" s="17"/>
      <c r="N10" s="17"/>
    </row>
    <row r="11" ht="14.6" spans="1:14">
      <c r="A11" s="14" t="s">
        <v>30</v>
      </c>
      <c r="B11" s="15">
        <f>C11-0.7</f>
        <v>21.6</v>
      </c>
      <c r="C11" s="15">
        <f>D11-0.7</f>
        <v>22.3</v>
      </c>
      <c r="D11" s="16" t="s">
        <v>31</v>
      </c>
      <c r="E11" s="15">
        <f>D11+0.7</f>
        <v>23.7</v>
      </c>
      <c r="F11" s="15">
        <f>E11+0.7</f>
        <v>24.4</v>
      </c>
      <c r="G11" s="15">
        <f>F11+0.9</f>
        <v>25.3</v>
      </c>
      <c r="H11" s="15">
        <f>G11+0.9</f>
        <v>26.2</v>
      </c>
      <c r="I11" s="17"/>
      <c r="J11" s="17"/>
      <c r="K11" s="17"/>
      <c r="L11" s="17" t="s">
        <v>32</v>
      </c>
      <c r="M11" s="17"/>
      <c r="N11" s="17"/>
    </row>
    <row r="12" ht="14.6" spans="1:14">
      <c r="A12" s="14" t="s">
        <v>33</v>
      </c>
      <c r="B12" s="15">
        <f>C12-0.5</f>
        <v>17.5</v>
      </c>
      <c r="C12" s="15">
        <f>D12-0.5</f>
        <v>18</v>
      </c>
      <c r="D12" s="16">
        <v>18.5</v>
      </c>
      <c r="E12" s="15">
        <f>D12+0.5</f>
        <v>19</v>
      </c>
      <c r="F12" s="15">
        <f>E12+0.5</f>
        <v>19.5</v>
      </c>
      <c r="G12" s="15">
        <f>F12+0.7</f>
        <v>20.2</v>
      </c>
      <c r="H12" s="15">
        <f>G12+0.7</f>
        <v>20.9</v>
      </c>
      <c r="I12" s="17"/>
      <c r="J12" s="17"/>
      <c r="K12" s="17"/>
      <c r="L12" s="17" t="s">
        <v>34</v>
      </c>
      <c r="M12" s="17"/>
      <c r="N12" s="17"/>
    </row>
    <row r="13" ht="14.6" spans="1:14">
      <c r="A13" s="14" t="s">
        <v>35</v>
      </c>
      <c r="B13" s="15">
        <f>C13-0.7</f>
        <v>26.7</v>
      </c>
      <c r="C13" s="15">
        <f>D13-0.6</f>
        <v>27.4</v>
      </c>
      <c r="D13" s="18">
        <v>28</v>
      </c>
      <c r="E13" s="15">
        <f>D13+0.6</f>
        <v>28.6</v>
      </c>
      <c r="F13" s="15">
        <f>E13+0.7</f>
        <v>29.3</v>
      </c>
      <c r="G13" s="15">
        <f>F13+0.6</f>
        <v>29.9</v>
      </c>
      <c r="H13" s="15">
        <f>G13+0.7</f>
        <v>30.6</v>
      </c>
      <c r="I13" s="17"/>
      <c r="J13" s="17"/>
      <c r="K13" s="17"/>
      <c r="L13" s="17" t="s">
        <v>36</v>
      </c>
      <c r="M13" s="17"/>
      <c r="N13" s="17"/>
    </row>
    <row r="14" ht="14.6" spans="1:14">
      <c r="A14" s="14" t="s">
        <v>37</v>
      </c>
      <c r="B14" s="15">
        <f>C14-0.9</f>
        <v>42.2</v>
      </c>
      <c r="C14" s="15">
        <f>D14-0.9</f>
        <v>43.1</v>
      </c>
      <c r="D14" s="18">
        <v>44</v>
      </c>
      <c r="E14" s="15">
        <f t="shared" ref="E14:H14" si="4">D14+1.1</f>
        <v>45.1</v>
      </c>
      <c r="F14" s="15">
        <f t="shared" si="4"/>
        <v>46.2</v>
      </c>
      <c r="G14" s="15">
        <f t="shared" si="4"/>
        <v>47.3</v>
      </c>
      <c r="H14" s="15">
        <f t="shared" si="4"/>
        <v>48.4</v>
      </c>
      <c r="I14" s="17"/>
      <c r="J14" s="17"/>
      <c r="K14" s="17"/>
      <c r="L14" s="17" t="s">
        <v>38</v>
      </c>
      <c r="M14" s="17"/>
      <c r="N14" s="17"/>
    </row>
    <row r="15" ht="14.6" spans="1:14">
      <c r="A15" s="14" t="s">
        <v>39</v>
      </c>
      <c r="B15" s="15">
        <f>D15-0.5</f>
        <v>14</v>
      </c>
      <c r="C15" s="15">
        <f t="shared" ref="C15:H15" si="5">B15</f>
        <v>14</v>
      </c>
      <c r="D15" s="16">
        <v>14.5</v>
      </c>
      <c r="E15" s="15">
        <f t="shared" si="5"/>
        <v>14.5</v>
      </c>
      <c r="F15" s="15">
        <f>D15+1.5</f>
        <v>16</v>
      </c>
      <c r="G15" s="15">
        <f t="shared" si="5"/>
        <v>16</v>
      </c>
      <c r="H15" s="15">
        <f t="shared" si="5"/>
        <v>16</v>
      </c>
      <c r="I15" s="17"/>
      <c r="J15" s="17"/>
      <c r="K15" s="17"/>
      <c r="L15" s="17" t="s">
        <v>40</v>
      </c>
      <c r="M15" s="17"/>
      <c r="N15" s="17"/>
    </row>
    <row r="16" ht="14.6" spans="1:14">
      <c r="A16" s="14" t="s">
        <v>41</v>
      </c>
      <c r="B16" s="15">
        <f>D16-0.5</f>
        <v>16.5</v>
      </c>
      <c r="C16" s="15">
        <f t="shared" ref="C16:H16" si="6">B16</f>
        <v>16.5</v>
      </c>
      <c r="D16" s="16">
        <v>17</v>
      </c>
      <c r="E16" s="15">
        <f t="shared" si="6"/>
        <v>17</v>
      </c>
      <c r="F16" s="15">
        <f>D16+1.5</f>
        <v>18.5</v>
      </c>
      <c r="G16" s="15">
        <f t="shared" si="6"/>
        <v>18.5</v>
      </c>
      <c r="H16" s="15">
        <f t="shared" si="6"/>
        <v>18.5</v>
      </c>
      <c r="I16" s="17"/>
      <c r="J16" s="17"/>
      <c r="K16" s="17"/>
      <c r="L16" s="17" t="s">
        <v>42</v>
      </c>
      <c r="M16" s="17"/>
      <c r="N16" s="17"/>
    </row>
    <row r="17" ht="14.6" spans="1:14">
      <c r="A17" s="14" t="s">
        <v>43</v>
      </c>
      <c r="B17" s="15">
        <f>C17</f>
        <v>4.5</v>
      </c>
      <c r="C17" s="15">
        <f>D17</f>
        <v>4.5</v>
      </c>
      <c r="D17" s="16">
        <v>4.5</v>
      </c>
      <c r="E17" s="15">
        <f t="shared" ref="E17:H17" si="7">D17</f>
        <v>4.5</v>
      </c>
      <c r="F17" s="15">
        <f t="shared" si="7"/>
        <v>4.5</v>
      </c>
      <c r="G17" s="15">
        <f t="shared" si="7"/>
        <v>4.5</v>
      </c>
      <c r="H17" s="15">
        <f t="shared" si="7"/>
        <v>4.5</v>
      </c>
      <c r="I17" s="17"/>
      <c r="J17" s="17"/>
      <c r="K17" s="17"/>
      <c r="L17" s="17" t="s">
        <v>44</v>
      </c>
      <c r="M17" s="17"/>
      <c r="N17" s="17"/>
    </row>
    <row r="19" spans="1:14">
      <c r="A19" t="s">
        <v>45</v>
      </c>
    </row>
    <row r="20" spans="1:14">
      <c r="A20" t="s">
        <v>46</v>
      </c>
    </row>
    <row r="21" spans="1:14">
      <c r="A21" t="s">
        <v>47</v>
      </c>
    </row>
    <row r="22" spans="1:14">
      <c r="A22" t="s">
        <v>48</v>
      </c>
    </row>
    <row r="23" spans="1:14">
      <c r="A23" t="s">
        <v>49</v>
      </c>
    </row>
    <row r="24" spans="1:14">
      <c r="A24" t="s">
        <v>50</v>
      </c>
    </row>
    <row r="25" spans="1:14">
      <c r="A25" t="s">
        <v>51</v>
      </c>
    </row>
    <row r="26" spans="1:14">
      <c r="A26" t="s">
        <v>52</v>
      </c>
    </row>
  </sheetData>
  <mergeCells count="4">
    <mergeCell ref="A1:G1"/>
    <mergeCell ref="G2:H2"/>
    <mergeCell ref="B3:E3"/>
    <mergeCell ref="G3:H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2025-11-14T02:17:13Z</dcterms:created>
  <dcterms:modified xsi:type="dcterms:W3CDTF">2025-11-14T02:38:19Z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581BDFF4242F42CF85A5CD9B088CE9EF_11</vt:lpwstr>
  </property>
  <property fmtid="{D5CDD505-2E9C-101B-9397-08002B2CF9AE}" pid="3" name="KSOProductBuildVer">
    <vt:lpwstr>2052-12.1.0.23542</vt:lpwstr>
  </property>
</Properties>
</file>