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<sst xmlns="http://schemas.openxmlformats.org/spreadsheetml/2006/main" count="946" uniqueCount="361">
  <si>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</si>
  <si>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</si>
  <si>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</si>
  <si>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</si>
  <si>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</si>
  <si>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</si>
  <si>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</si>
  <si>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</si>
  <si>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</si>
  <si>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</si>
  <si>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</si>
  <si>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</si>
  <si>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</si>
  <si>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</si>
  <si>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</si>
  <si>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</si>
  <si>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</si>
  <si>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</si>
  <si>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</si>
  <si>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</si>
  <si>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</si>
  <si>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</si>
  <si>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</si>
  <si>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</si>
  <si>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</si>
  <si>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</si>
  <si>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</si>
  <si>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</si>
  <si>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</si>
  <si>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</si>
  <si>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</si>
  <si>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</si>
  <si>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</si>
  <si>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</si>
  <si>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</si>
  <si>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</si>
  <si>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</si>
  <si>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</si>
  <si>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</si>
  <si>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</si>
  <si>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</si>
  <si>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</si>
  <si>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</si>
  <si>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</si>
  <si>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</si>
  <si>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</si>
  <si>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</si>
  <si>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</si>
  <si>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</si>
  <si>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</si>
  <si>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</si>
  <si>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</si>
  <si>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</si>
  <si>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</si>
  <si>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</si>
  <si>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</si>
  <si>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</si>
  <si>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</si>
  <si>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</si>
  <si>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</si>
  <si>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</si>
  <si>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</si>
  <si>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QAMMBO85696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</si>
  <si>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</si>
  <si>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</si>
  <si>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</si>
  <si>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</si>
  <si>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</si>
  <si>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</si>
  <si>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</si>
  <si>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</si>
  <si>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</si>
  <si>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</si>
  <si>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</si>
  <si>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</si>
  <si>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</si>
  <si>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</si>
  <si>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</si>
  <si>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</si>
  <si>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</si>
  <si>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</si>
  <si>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</si>
  <si>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</si>
  <si>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</si>
  <si>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</si>
  <si>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</si>
  <si>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</si>
  <si>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</si>
  <si>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</si>
  <si>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</si>
  <si>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</si>
  <si>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</si>
  <si>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</si>
  <si>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</si>
  <si>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</si>
  <si>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</si>
  <si>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</si>
  <si>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</si>
  <si>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</si>
  <si>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</si>
  <si>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</si>
  <si>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</si>
  <si>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</si>
  <si>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</si>
  <si>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</si>
  <si>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</si>
  <si>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</si>
  <si>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</si>
  <si>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</si>
  <si>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</si>
  <si>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山岚绿</t>
  </si>
  <si>
    <t>云母灰</t>
  </si>
  <si>
    <t>青黛蓝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</si>
  <si>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</si>
  <si>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</si>
  <si>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青黛蓝4件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</si>
  <si>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</si>
  <si>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</si>
  <si>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</si>
  <si>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</si>
  <si>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</si>
  <si>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1.腰头线有大小，腰头后中接线处不在正中。</t>
  </si>
  <si>
    <t>2.袋口起豆角，侧拼三角位左右不对称</t>
  </si>
  <si>
    <t>3.网布处，大烫骨位没倒好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</si>
  <si>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</si>
  <si>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</si>
  <si>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</si>
  <si>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</si>
  <si>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</si>
  <si>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</si>
  <si>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</si>
  <si>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</si>
  <si>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</si>
  <si>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</si>
  <si>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</si>
  <si>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</si>
  <si>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</si>
  <si>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</si>
  <si>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</si>
  <si>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</si>
  <si>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</si>
  <si>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</si>
  <si>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</si>
  <si>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</si>
  <si>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</si>
  <si>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</si>
  <si>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</si>
  <si>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</si>
  <si>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</si>
  <si>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</si>
  <si>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</si>
  <si>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140，</t>
  </si>
  <si>
    <t>裤外侧长</t>
  </si>
  <si>
    <t>±1</t>
  </si>
  <si>
    <t>-0.5</t>
  </si>
  <si>
    <t>+0</t>
  </si>
  <si>
    <t>全松紧腰围 平量</t>
  </si>
  <si>
    <t>+1</t>
  </si>
  <si>
    <t>臀围</t>
  </si>
  <si>
    <t>-1</t>
  </si>
  <si>
    <t>腿围/2</t>
  </si>
  <si>
    <t>±0.5</t>
  </si>
  <si>
    <t>+0.5</t>
  </si>
  <si>
    <t>膝围/2</t>
  </si>
  <si>
    <t>脚口/2拉量</t>
  </si>
  <si>
    <t>±0.3</t>
  </si>
  <si>
    <t>脚口/2平量</t>
  </si>
  <si>
    <t>前裆长</t>
  </si>
  <si>
    <t>+0.3</t>
  </si>
  <si>
    <t>+0.8</t>
  </si>
  <si>
    <t>后裆长</t>
  </si>
  <si>
    <t>+1.2</t>
  </si>
  <si>
    <t>前插袋</t>
  </si>
  <si>
    <t>腰头松紧宽</t>
  </si>
  <si>
    <t>大货首件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</si>
  <si>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</si>
  <si>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</si>
  <si>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</si>
  <si>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</si>
  <si>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</si>
  <si>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</si>
  <si>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</si>
  <si>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</si>
  <si>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</si>
  <si>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</si>
  <si>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</si>
  <si>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</si>
  <si>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</si>
  <si>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</si>
  <si>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</si>
  <si>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</si>
  <si>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</si>
  <si>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QAMMBM83242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</si>
  <si>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</si>
  <si>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</si>
  <si>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</si>
  <si>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</si>
  <si>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</si>
  <si>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</si>
  <si>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</si>
  <si>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</si>
  <si>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</si>
  <si>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</si>
  <si>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</si>
  <si>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</si>
  <si>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</si>
  <si>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</si>
  <si>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</si>
  <si>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</si>
  <si>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</si>
  <si>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</si>
  <si>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</si>
  <si>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</si>
  <si>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</si>
  <si>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</si>
  <si>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</si>
  <si>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</si>
  <si>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</si>
  <si>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</si>
  <si>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</si>
  <si>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</si>
  <si>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</si>
  <si>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</si>
  <si>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</si>
  <si>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</si>
  <si>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</si>
  <si>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</si>
  <si>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</si>
  <si>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</si>
  <si>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</si>
  <si>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1、主唛不正中，打枣歪斜。</t>
  </si>
  <si>
    <t>2、冚脚过骨处不顺直，侧边反光条有针洞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</si>
  <si>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</si>
  <si>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</si>
  <si>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</si>
  <si>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</si>
  <si>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</si>
  <si>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</si>
  <si>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</si>
  <si>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</si>
  <si>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走货2100件，抽查125件，发现4件不良品，已按照以上提出的问题点改正，可以出货</t>
  </si>
  <si>
    <t>服装QC部门</t>
  </si>
  <si>
    <t>检验人</t>
  </si>
  <si>
    <t>+1 +1 +1.2</t>
  </si>
  <si>
    <t>+1.5 +1 +1.3</t>
  </si>
  <si>
    <t>+1 +0.8 +0.5</t>
  </si>
  <si>
    <t>+1 +1.2 +0.8</t>
  </si>
  <si>
    <t>+0.7 +1 +1.2</t>
  </si>
  <si>
    <t>+1 +0.8 +1</t>
  </si>
  <si>
    <t>+0.5 +0.3 +0</t>
  </si>
  <si>
    <t>+0.8 +1 +0</t>
  </si>
  <si>
    <t>+0 +1 +0</t>
  </si>
  <si>
    <t>+1 +1 +1</t>
  </si>
  <si>
    <t>+0 +0 +0</t>
  </si>
  <si>
    <t>+0 +0.5 +0</t>
  </si>
  <si>
    <t>+0 +0.5 +0.5</t>
  </si>
  <si>
    <t>-1 -0.5 -0.5</t>
  </si>
  <si>
    <t>-0.5 +0 -0.3</t>
  </si>
  <si>
    <t>-1 -0.5 +0</t>
  </si>
  <si>
    <t>+0.3 +0.3 +0</t>
  </si>
  <si>
    <t>+0.5 +0.3 +0.4</t>
  </si>
  <si>
    <t>+0.5 +0.5 +0.3</t>
  </si>
  <si>
    <t>+0.5 +0.4 +0</t>
  </si>
  <si>
    <t>+0 +0.5 +0.3</t>
  </si>
  <si>
    <t>+0 +0 +0.2</t>
  </si>
  <si>
    <t>+0 +0.2 +0</t>
  </si>
  <si>
    <t>+0.2 +0.3 +0.2</t>
  </si>
  <si>
    <t>+0.2 +0.3 +0</t>
  </si>
  <si>
    <t>-0.2 +0 +0</t>
  </si>
  <si>
    <t>+0 +0.2 -0.2</t>
  </si>
  <si>
    <t>+0 +0 +0.3</t>
  </si>
  <si>
    <t>+0 +0.3 +0</t>
  </si>
  <si>
    <t>+0 +0.2 +0.3</t>
  </si>
  <si>
    <t>+0 -0.2 -0.3</t>
  </si>
  <si>
    <t>+0 -0.2 -0.2</t>
  </si>
  <si>
    <t>+0 -0.2 +0.2</t>
  </si>
  <si>
    <t>-0.5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</si>
  <si>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</si>
  <si>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</si>
  <si>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</si>
  <si>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</si>
  <si>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</si>
  <si>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</si>
  <si>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</si>
  <si>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</si>
  <si>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</si>
  <si>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</si>
  <si>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</si>
  <si>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</si>
  <si>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</si>
  <si>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</si>
  <si>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</si>
  <si>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</si>
  <si>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09674</t>
  </si>
  <si>
    <t>75D涤纶四面弹-FW08450添加凉感</t>
  </si>
  <si>
    <t>纽悦</t>
  </si>
  <si>
    <t>08812</t>
  </si>
  <si>
    <t>25SS暗夜黑</t>
  </si>
  <si>
    <t>08810</t>
  </si>
  <si>
    <t>22SS云母灰</t>
  </si>
  <si>
    <t>09681</t>
  </si>
  <si>
    <t>制表时间：2025/11/2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</si>
  <si>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</si>
  <si>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</si>
  <si>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</si>
  <si>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</si>
  <si>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</si>
  <si>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</si>
  <si>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</si>
  <si>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</si>
  <si>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</si>
  <si>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</si>
  <si>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</si>
  <si>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</si>
  <si>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</si>
  <si>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</si>
  <si>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</si>
  <si>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</si>
  <si>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</si>
  <si>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</si>
  <si>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</si>
  <si>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</si>
  <si>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</si>
  <si>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</si>
  <si>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</si>
  <si>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 xml:space="preserve">TOREAD反光膜烫标（5CM） </t>
  </si>
  <si>
    <t>川海</t>
  </si>
  <si>
    <t>木盾刻字膜烫标（宽2CM）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</si>
  <si>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</si>
  <si>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</si>
  <si>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</si>
  <si>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</si>
  <si>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</si>
  <si>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</si>
  <si>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</si>
  <si>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</si>
  <si>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</si>
  <si>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</si>
  <si>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</si>
  <si>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</si>
  <si>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</si>
  <si>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</si>
  <si>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</si>
  <si>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</si>
  <si>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</si>
  <si>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</si>
  <si>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</si>
  <si>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</si>
  <si>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</si>
  <si>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</si>
  <si>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左前+右后烫标</t>
  </si>
  <si>
    <t>无脱落开裂</t>
  </si>
  <si>
    <t>制表时间：2025/11/8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</si>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</sst>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8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7" fillId="9" borderId="77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60" fillId="0" borderId="78" applyNumberFormat="0" applyFill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80" applyNumberFormat="0" applyAlignment="0" applyProtection="0">
      <alignment vertical="center"/>
    </xf>
    <xf numFmtId="0" fontId="63" fillId="11" borderId="81" applyNumberFormat="0" applyAlignment="0" applyProtection="0">
      <alignment vertical="center"/>
    </xf>
    <xf numFmtId="0" fontId="64" fillId="11" borderId="80" applyNumberFormat="0" applyAlignment="0" applyProtection="0">
      <alignment vertical="center"/>
    </xf>
    <xf numFmtId="0" fontId="65" fillId="12" borderId="82" applyNumberFormat="0" applyAlignment="0" applyProtection="0">
      <alignment vertical="center"/>
    </xf>
    <xf numFmtId="0" fontId="66" fillId="0" borderId="83" applyNumberFormat="0" applyFill="0" applyAlignment="0" applyProtection="0">
      <alignment vertical="center"/>
    </xf>
    <xf numFmtId="0" fontId="67" fillId="0" borderId="84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20" fillId="0" borderId="0"/>
    <xf numFmtId="0" fontId="1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0" borderId="0">
      <alignment vertical="center"/>
    </xf>
    <xf numFmtId="0" fontId="20" fillId="0" borderId="0"/>
    <xf numFmtId="0" fontId="17" fillId="0" borderId="0">
      <alignment vertical="center"/>
    </xf>
    <xf numFmtId="0" fontId="73" fillId="0" borderId="0"/>
    <xf numFmtId="0" fontId="20" fillId="0" borderId="0">
      <alignment vertical="center"/>
    </xf>
    <xf numFmtId="0" fontId="17" fillId="0" borderId="0">
      <alignment vertical="center"/>
    </xf>
    <xf numFmtId="0" fontId="20" fillId="0" borderId="0"/>
    <xf numFmtId="0" fontId="74" fillId="0" borderId="0">
      <alignment horizontal="center" vertical="center"/>
    </xf>
  </cellStyleXfs>
  <cellXfs count="4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8" xfId="6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left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5" fillId="0" borderId="15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6" fillId="0" borderId="16" xfId="53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8" fillId="0" borderId="16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6" xfId="49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/>
    </xf>
    <xf numFmtId="178" fontId="34" fillId="0" borderId="16" xfId="0" applyNumberFormat="1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6" fillId="0" borderId="17" xfId="0" applyNumberFormat="1" applyFont="1" applyFill="1" applyBorder="1" applyAlignment="1">
      <alignment shrinkToFit="1"/>
    </xf>
    <xf numFmtId="0" fontId="33" fillId="0" borderId="18" xfId="0" applyNumberFormat="1" applyFont="1" applyFill="1" applyBorder="1" applyAlignment="1">
      <alignment horizontal="center" vertical="center"/>
    </xf>
    <xf numFmtId="0" fontId="37" fillId="0" borderId="18" xfId="0" applyFont="1" applyFill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7" fillId="0" borderId="0" xfId="53" applyFont="1" applyFill="1" applyAlignment="1"/>
    <xf numFmtId="0" fontId="26" fillId="0" borderId="0" xfId="53" applyFont="1" applyFill="1" applyAlignment="1"/>
    <xf numFmtId="14" fontId="2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8" fillId="0" borderId="20" xfId="52" applyFont="1" applyBorder="1" applyAlignment="1">
      <alignment horizontal="center" vertical="top"/>
    </xf>
    <xf numFmtId="0" fontId="39" fillId="0" borderId="2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39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vertical="center"/>
    </xf>
    <xf numFmtId="0" fontId="39" fillId="0" borderId="22" xfId="52" applyFont="1" applyFill="1" applyBorder="1" applyAlignment="1">
      <alignment vertical="center"/>
    </xf>
    <xf numFmtId="0" fontId="23" fillId="0" borderId="23" xfId="52" applyFont="1" applyBorder="1" applyAlignment="1">
      <alignment horizontal="left" vertical="center"/>
    </xf>
    <xf numFmtId="0" fontId="23" fillId="0" borderId="24" xfId="52" applyFont="1" applyBorder="1" applyAlignment="1">
      <alignment horizontal="left" vertical="center"/>
    </xf>
    <xf numFmtId="0" fontId="39" fillId="0" borderId="22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center" vertical="center"/>
    </xf>
    <xf numFmtId="0" fontId="27" fillId="0" borderId="25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vertical="center"/>
    </xf>
    <xf numFmtId="58" fontId="27" fillId="0" borderId="23" xfId="52" applyNumberFormat="1" applyFont="1" applyFill="1" applyBorder="1" applyAlignment="1">
      <alignment horizontal="center" vertical="center"/>
    </xf>
    <xf numFmtId="0" fontId="27" fillId="0" borderId="23" xfId="52" applyFont="1" applyFill="1" applyBorder="1" applyAlignment="1">
      <alignment horizontal="center" vertical="center"/>
    </xf>
    <xf numFmtId="0" fontId="39" fillId="0" borderId="23" xfId="52" applyFont="1" applyFill="1" applyBorder="1" applyAlignment="1">
      <alignment horizontal="center" vertical="center"/>
    </xf>
    <xf numFmtId="0" fontId="39" fillId="0" borderId="24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3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39" fillId="0" borderId="30" xfId="52" applyFont="1" applyFill="1" applyBorder="1" applyAlignment="1">
      <alignment vertical="center"/>
    </xf>
    <xf numFmtId="0" fontId="39" fillId="0" borderId="31" xfId="52" applyFont="1" applyFill="1" applyBorder="1" applyAlignment="1">
      <alignment vertical="center"/>
    </xf>
    <xf numFmtId="0" fontId="39" fillId="0" borderId="32" xfId="52" applyFont="1" applyFill="1" applyBorder="1" applyAlignment="1">
      <alignment vertical="center"/>
    </xf>
    <xf numFmtId="0" fontId="27" fillId="0" borderId="23" xfId="52" applyFont="1" applyFill="1" applyBorder="1" applyAlignment="1">
      <alignment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4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vertical="center"/>
    </xf>
    <xf numFmtId="0" fontId="27" fillId="0" borderId="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39" fillId="0" borderId="24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 wrapText="1"/>
    </xf>
    <xf numFmtId="0" fontId="27" fillId="0" borderId="23" xfId="52" applyFont="1" applyFill="1" applyBorder="1" applyAlignment="1">
      <alignment horizontal="left" vertical="center" wrapText="1"/>
    </xf>
    <xf numFmtId="0" fontId="27" fillId="0" borderId="24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20" fillId="0" borderId="28" xfId="52" applyFill="1" applyBorder="1" applyAlignment="1">
      <alignment horizontal="center" vertical="center"/>
    </xf>
    <xf numFmtId="0" fontId="20" fillId="0" borderId="29" xfId="52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 wrapText="1"/>
    </xf>
    <xf numFmtId="0" fontId="20" fillId="0" borderId="35" xfId="52" applyFont="1" applyFill="1" applyBorder="1" applyAlignment="1">
      <alignment horizontal="center" vertical="center"/>
    </xf>
    <xf numFmtId="0" fontId="10" fillId="0" borderId="35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right" vertical="center"/>
    </xf>
    <xf numFmtId="0" fontId="27" fillId="0" borderId="34" xfId="52" applyFont="1" applyFill="1" applyBorder="1" applyAlignment="1">
      <alignment horizontal="right" vertical="center"/>
    </xf>
    <xf numFmtId="0" fontId="27" fillId="0" borderId="39" xfId="52" applyFont="1" applyFill="1" applyBorder="1" applyAlignment="1">
      <alignment horizontal="right" vertical="center"/>
    </xf>
    <xf numFmtId="0" fontId="27" fillId="0" borderId="40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center" vertical="center"/>
    </xf>
    <xf numFmtId="58" fontId="27" fillId="0" borderId="28" xfId="52" applyNumberFormat="1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42" fillId="0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58" fontId="30" fillId="0" borderId="0" xfId="53" applyNumberFormat="1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0" fillId="0" borderId="41" xfId="52" applyFont="1" applyBorder="1" applyAlignment="1">
      <alignment horizontal="left" vertical="center"/>
    </xf>
    <xf numFmtId="0" fontId="23" fillId="0" borderId="42" xfId="52" applyFont="1" applyBorder="1" applyAlignment="1">
      <alignment horizontal="center" vertical="center"/>
    </xf>
    <xf numFmtId="0" fontId="10" fillId="0" borderId="42" xfId="52" applyFont="1" applyBorder="1" applyAlignment="1">
      <alignment horizontal="center" vertical="center"/>
    </xf>
    <xf numFmtId="0" fontId="40" fillId="0" borderId="42" xfId="52" applyFont="1" applyBorder="1" applyAlignment="1">
      <alignment horizontal="left" vertical="center"/>
    </xf>
    <xf numFmtId="0" fontId="20" fillId="0" borderId="42" xfId="52" applyFont="1" applyBorder="1" applyAlignment="1">
      <alignment horizontal="center" vertical="center"/>
    </xf>
    <xf numFmtId="0" fontId="20" fillId="0" borderId="43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40" fillId="0" borderId="22" xfId="52" applyFont="1" applyBorder="1" applyAlignment="1">
      <alignment horizontal="center" vertical="center"/>
    </xf>
    <xf numFmtId="0" fontId="40" fillId="0" borderId="25" xfId="52" applyFont="1" applyBorder="1" applyAlignment="1">
      <alignment horizontal="center" vertical="center"/>
    </xf>
    <xf numFmtId="0" fontId="10" fillId="0" borderId="21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10" fillId="0" borderId="25" xfId="52" applyFont="1" applyBorder="1" applyAlignment="1">
      <alignment horizontal="center" vertical="center"/>
    </xf>
    <xf numFmtId="0" fontId="40" fillId="0" borderId="26" xfId="52" applyFont="1" applyBorder="1" applyAlignment="1">
      <alignment horizontal="left" vertical="center"/>
    </xf>
    <xf numFmtId="0" fontId="40" fillId="0" borderId="23" xfId="52" applyFont="1" applyBorder="1" applyAlignment="1">
      <alignment horizontal="left" vertical="center"/>
    </xf>
    <xf numFmtId="14" fontId="23" fillId="0" borderId="23" xfId="52" applyNumberFormat="1" applyFont="1" applyBorder="1" applyAlignment="1">
      <alignment horizontal="center" vertical="center"/>
    </xf>
    <xf numFmtId="14" fontId="23" fillId="0" borderId="24" xfId="52" applyNumberFormat="1" applyFont="1" applyBorder="1" applyAlignment="1">
      <alignment horizontal="center" vertical="center"/>
    </xf>
    <xf numFmtId="0" fontId="40" fillId="0" borderId="26" xfId="52" applyFont="1" applyBorder="1" applyAlignment="1">
      <alignment vertical="center"/>
    </xf>
    <xf numFmtId="0" fontId="23" fillId="0" borderId="23" xfId="52" applyNumberFormat="1" applyFont="1" applyBorder="1" applyAlignment="1">
      <alignment horizontal="center" vertical="center"/>
    </xf>
    <xf numFmtId="0" fontId="23" fillId="0" borderId="24" xfId="52" applyFont="1" applyBorder="1" applyAlignment="1">
      <alignment horizontal="center" vertical="center"/>
    </xf>
    <xf numFmtId="0" fontId="40" fillId="0" borderId="23" xfId="52" applyFont="1" applyBorder="1" applyAlignment="1">
      <alignment vertical="center"/>
    </xf>
    <xf numFmtId="0" fontId="23" fillId="0" borderId="44" xfId="52" applyFont="1" applyBorder="1" applyAlignment="1">
      <alignment horizontal="center" vertical="center"/>
    </xf>
    <xf numFmtId="0" fontId="23" fillId="0" borderId="45" xfId="52" applyFont="1" applyBorder="1" applyAlignment="1">
      <alignment horizontal="center" vertical="center"/>
    </xf>
    <xf numFmtId="0" fontId="20" fillId="0" borderId="23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3" fillId="0" borderId="46" xfId="52" applyFont="1" applyBorder="1" applyAlignment="1">
      <alignment horizontal="center" vertical="center"/>
    </xf>
    <xf numFmtId="0" fontId="23" fillId="0" borderId="40" xfId="52" applyFont="1" applyBorder="1" applyAlignment="1">
      <alignment horizontal="center" vertical="center"/>
    </xf>
    <xf numFmtId="0" fontId="40" fillId="0" borderId="27" xfId="52" applyFont="1" applyBorder="1" applyAlignment="1">
      <alignment horizontal="left" vertical="center"/>
    </xf>
    <xf numFmtId="0" fontId="40" fillId="0" borderId="28" xfId="52" applyFont="1" applyBorder="1" applyAlignment="1">
      <alignment horizontal="left" vertical="center"/>
    </xf>
    <xf numFmtId="14" fontId="23" fillId="0" borderId="28" xfId="52" applyNumberFormat="1" applyFont="1" applyBorder="1" applyAlignment="1">
      <alignment horizontal="center" vertical="center"/>
    </xf>
    <xf numFmtId="14" fontId="23" fillId="0" borderId="29" xfId="52" applyNumberFormat="1" applyFont="1" applyBorder="1" applyAlignment="1">
      <alignment horizontal="center" vertical="center"/>
    </xf>
    <xf numFmtId="0" fontId="23" fillId="0" borderId="28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40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20" fillId="0" borderId="22" xfId="52" applyFont="1" applyBorder="1" applyAlignment="1">
      <alignment vertical="center"/>
    </xf>
    <xf numFmtId="0" fontId="40" fillId="0" borderId="22" xfId="52" applyFont="1" applyBorder="1" applyAlignment="1">
      <alignment vertical="center"/>
    </xf>
    <xf numFmtId="0" fontId="23" fillId="0" borderId="25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40" fillId="0" borderId="29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 wrapText="1"/>
    </xf>
    <xf numFmtId="0" fontId="27" fillId="0" borderId="31" xfId="52" applyFont="1" applyBorder="1" applyAlignment="1">
      <alignment horizontal="left" vertical="center" wrapText="1"/>
    </xf>
    <xf numFmtId="0" fontId="27" fillId="0" borderId="47" xfId="52" applyFont="1" applyBorder="1" applyAlignment="1">
      <alignment horizontal="left" vertical="center" wrapText="1"/>
    </xf>
    <xf numFmtId="0" fontId="39" fillId="0" borderId="22" xfId="52" applyFont="1" applyBorder="1" applyAlignment="1">
      <alignment horizontal="left" vertical="center"/>
    </xf>
    <xf numFmtId="0" fontId="39" fillId="0" borderId="25" xfId="52" applyFont="1" applyBorder="1" applyAlignment="1">
      <alignment horizontal="left" vertical="center"/>
    </xf>
    <xf numFmtId="0" fontId="27" fillId="0" borderId="36" xfId="52" applyFont="1" applyBorder="1" applyAlignment="1">
      <alignment horizontal="left" vertical="center"/>
    </xf>
    <xf numFmtId="0" fontId="27" fillId="0" borderId="34" xfId="52" applyFont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 wrapText="1"/>
    </xf>
    <xf numFmtId="0" fontId="27" fillId="0" borderId="22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8" xfId="52" applyFont="1" applyBorder="1" applyAlignment="1">
      <alignment horizontal="center" vertical="center"/>
    </xf>
    <xf numFmtId="0" fontId="40" fillId="0" borderId="29" xfId="52" applyFont="1" applyBorder="1" applyAlignment="1">
      <alignment horizontal="center" vertical="center"/>
    </xf>
    <xf numFmtId="0" fontId="40" fillId="0" borderId="26" xfId="52" applyFont="1" applyBorder="1" applyAlignment="1">
      <alignment horizontal="center" vertical="center"/>
    </xf>
    <xf numFmtId="0" fontId="40" fillId="0" borderId="23" xfId="52" applyFont="1" applyBorder="1" applyAlignment="1">
      <alignment horizontal="center" vertical="center"/>
    </xf>
    <xf numFmtId="0" fontId="39" fillId="0" borderId="23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40" fillId="0" borderId="48" xfId="52" applyFont="1" applyFill="1" applyBorder="1" applyAlignment="1">
      <alignment horizontal="left" vertical="center"/>
    </xf>
    <xf numFmtId="0" fontId="40" fillId="0" borderId="49" xfId="52" applyFont="1" applyFill="1" applyBorder="1" applyAlignment="1">
      <alignment horizontal="left" vertical="center"/>
    </xf>
    <xf numFmtId="0" fontId="40" fillId="0" borderId="40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3" fillId="0" borderId="51" xfId="52" applyFont="1" applyFill="1" applyBorder="1" applyAlignment="1">
      <alignment horizontal="left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40" fillId="0" borderId="34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4" xfId="52" applyFont="1" applyBorder="1" applyAlignment="1">
      <alignment horizontal="center" vertical="center"/>
    </xf>
    <xf numFmtId="0" fontId="10" fillId="0" borderId="54" xfId="52" applyFont="1" applyBorder="1" applyAlignment="1">
      <alignment vertical="center"/>
    </xf>
    <xf numFmtId="58" fontId="20" fillId="0" borderId="54" xfId="52" applyNumberFormat="1" applyFont="1" applyBorder="1" applyAlignment="1">
      <alignment vertical="center"/>
    </xf>
    <xf numFmtId="0" fontId="10" fillId="0" borderId="54" xfId="52" applyFont="1" applyBorder="1" applyAlignment="1">
      <alignment horizontal="center" vertical="center"/>
    </xf>
    <xf numFmtId="0" fontId="23" fillId="0" borderId="55" xfId="52" applyFont="1" applyBorder="1" applyAlignment="1">
      <alignment horizontal="center" vertical="center"/>
    </xf>
    <xf numFmtId="0" fontId="10" fillId="0" borderId="56" xfId="52" applyFont="1" applyFill="1" applyBorder="1" applyAlignment="1">
      <alignment horizontal="left" vertical="center"/>
    </xf>
    <xf numFmtId="0" fontId="10" fillId="0" borderId="54" xfId="52" applyFont="1" applyFill="1" applyBorder="1" applyAlignment="1">
      <alignment horizontal="left" vertical="center"/>
    </xf>
    <xf numFmtId="0" fontId="10" fillId="0" borderId="57" xfId="52" applyFont="1" applyFill="1" applyBorder="1" applyAlignment="1">
      <alignment horizontal="left" vertical="center"/>
    </xf>
    <xf numFmtId="0" fontId="10" fillId="0" borderId="58" xfId="52" applyFont="1" applyFill="1" applyBorder="1" applyAlignment="1">
      <alignment horizontal="center" vertical="center"/>
    </xf>
    <xf numFmtId="0" fontId="10" fillId="0" borderId="59" xfId="52" applyFont="1" applyFill="1" applyBorder="1" applyAlignment="1">
      <alignment horizontal="center" vertical="center"/>
    </xf>
    <xf numFmtId="0" fontId="10" fillId="0" borderId="60" xfId="52" applyFont="1" applyFill="1" applyBorder="1" applyAlignment="1">
      <alignment horizontal="center" vertical="center"/>
    </xf>
    <xf numFmtId="0" fontId="10" fillId="0" borderId="27" xfId="52" applyFont="1" applyFill="1" applyBorder="1" applyAlignment="1">
      <alignment horizontal="center" vertical="center"/>
    </xf>
    <xf numFmtId="0" fontId="10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61" xfId="53" applyFont="1" applyFill="1" applyBorder="1" applyAlignment="1">
      <alignment horizontal="center"/>
    </xf>
    <xf numFmtId="0" fontId="19" fillId="0" borderId="13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19" fillId="0" borderId="6" xfId="53" applyFont="1" applyFill="1" applyBorder="1" applyAlignment="1">
      <alignment horizontal="center"/>
    </xf>
    <xf numFmtId="0" fontId="26" fillId="0" borderId="15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9" fontId="29" fillId="0" borderId="64" xfId="0" applyNumberFormat="1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28" fillId="0" borderId="65" xfId="0" applyFont="1" applyFill="1" applyBorder="1" applyAlignment="1">
      <alignment horizontal="center" vertical="center"/>
    </xf>
    <xf numFmtId="49" fontId="30" fillId="0" borderId="26" xfId="54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19" fillId="0" borderId="23" xfId="53" applyFont="1" applyFill="1" applyBorder="1" applyAlignment="1"/>
    <xf numFmtId="0" fontId="29" fillId="0" borderId="24" xfId="0" applyNumberFormat="1" applyFont="1" applyFill="1" applyBorder="1" applyAlignment="1">
      <alignment horizontal="center" vertical="center"/>
    </xf>
    <xf numFmtId="49" fontId="30" fillId="0" borderId="23" xfId="54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0" fontId="19" fillId="0" borderId="66" xfId="53" applyFont="1" applyFill="1" applyBorder="1" applyAlignment="1">
      <alignment horizontal="center"/>
    </xf>
    <xf numFmtId="49" fontId="19" fillId="0" borderId="27" xfId="53" applyNumberFormat="1" applyFont="1" applyFill="1" applyBorder="1" applyAlignment="1">
      <alignment horizontal="center"/>
    </xf>
    <xf numFmtId="49" fontId="19" fillId="0" borderId="28" xfId="53" applyNumberFormat="1" applyFont="1" applyFill="1" applyBorder="1" applyAlignment="1">
      <alignment horizont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0" fontId="20" fillId="0" borderId="0" xfId="52" applyFont="1" applyBorder="1" applyAlignment="1">
      <alignment horizontal="left" vertical="center"/>
    </xf>
    <xf numFmtId="0" fontId="44" fillId="0" borderId="20" xfId="52" applyFont="1" applyBorder="1" applyAlignment="1">
      <alignment horizontal="center" vertical="top"/>
    </xf>
    <xf numFmtId="0" fontId="40" fillId="0" borderId="67" xfId="52" applyFont="1" applyBorder="1" applyAlignment="1">
      <alignment horizontal="left" vertical="center"/>
    </xf>
    <xf numFmtId="0" fontId="40" fillId="0" borderId="20" xfId="52" applyFont="1" applyBorder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40" fillId="0" borderId="68" xfId="52" applyFont="1" applyBorder="1" applyAlignment="1">
      <alignment horizontal="left" vertical="center"/>
    </xf>
    <xf numFmtId="0" fontId="10" fillId="0" borderId="56" xfId="52" applyFont="1" applyBorder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10" fillId="0" borderId="57" xfId="52" applyFont="1" applyBorder="1" applyAlignment="1">
      <alignment horizontal="left" vertical="center"/>
    </xf>
    <xf numFmtId="0" fontId="40" fillId="0" borderId="58" xfId="52" applyFont="1" applyBorder="1" applyAlignment="1">
      <alignment vertical="center"/>
    </xf>
    <xf numFmtId="0" fontId="20" fillId="0" borderId="59" xfId="52" applyFont="1" applyBorder="1" applyAlignment="1">
      <alignment horizontal="left" vertical="center"/>
    </xf>
    <xf numFmtId="0" fontId="23" fillId="0" borderId="59" xfId="52" applyFont="1" applyBorder="1" applyAlignment="1">
      <alignment horizontal="left" vertical="center"/>
    </xf>
    <xf numFmtId="0" fontId="20" fillId="0" borderId="59" xfId="52" applyFont="1" applyBorder="1" applyAlignment="1">
      <alignment vertical="center"/>
    </xf>
    <xf numFmtId="0" fontId="40" fillId="0" borderId="59" xfId="52" applyFont="1" applyBorder="1" applyAlignment="1">
      <alignment vertical="center"/>
    </xf>
    <xf numFmtId="0" fontId="23" fillId="0" borderId="60" xfId="52" applyFont="1" applyBorder="1" applyAlignment="1">
      <alignment horizontal="left" vertical="center"/>
    </xf>
    <xf numFmtId="0" fontId="40" fillId="0" borderId="58" xfId="52" applyFont="1" applyBorder="1" applyAlignment="1">
      <alignment horizontal="center" vertical="center"/>
    </xf>
    <xf numFmtId="0" fontId="23" fillId="0" borderId="59" xfId="52" applyFont="1" applyBorder="1" applyAlignment="1">
      <alignment horizontal="center" vertical="center"/>
    </xf>
    <xf numFmtId="0" fontId="40" fillId="0" borderId="59" xfId="52" applyFont="1" applyBorder="1" applyAlignment="1">
      <alignment horizontal="center" vertical="center"/>
    </xf>
    <xf numFmtId="0" fontId="20" fillId="0" borderId="59" xfId="52" applyFont="1" applyBorder="1" applyAlignment="1">
      <alignment horizontal="center" vertical="center"/>
    </xf>
    <xf numFmtId="0" fontId="23" fillId="0" borderId="23" xfId="52" applyFont="1" applyBorder="1" applyAlignment="1">
      <alignment horizontal="center" vertical="center"/>
    </xf>
    <xf numFmtId="0" fontId="20" fillId="0" borderId="23" xfId="52" applyFont="1" applyBorder="1" applyAlignment="1">
      <alignment horizontal="center" vertical="center"/>
    </xf>
    <xf numFmtId="0" fontId="40" fillId="0" borderId="0" xfId="52" applyFont="1" applyBorder="1" applyAlignment="1">
      <alignment vertical="center"/>
    </xf>
    <xf numFmtId="0" fontId="40" fillId="0" borderId="48" xfId="52" applyFont="1" applyBorder="1" applyAlignment="1">
      <alignment horizontal="left" vertical="center" wrapText="1"/>
    </xf>
    <xf numFmtId="0" fontId="40" fillId="0" borderId="49" xfId="52" applyFont="1" applyBorder="1" applyAlignment="1">
      <alignment horizontal="left" vertical="center" wrapText="1"/>
    </xf>
    <xf numFmtId="0" fontId="40" fillId="0" borderId="40" xfId="52" applyFont="1" applyBorder="1" applyAlignment="1">
      <alignment horizontal="left" vertical="center" wrapText="1"/>
    </xf>
    <xf numFmtId="0" fontId="40" fillId="0" borderId="69" xfId="52" applyFont="1" applyBorder="1" applyAlignment="1">
      <alignment horizontal="left" vertical="center"/>
    </xf>
    <xf numFmtId="0" fontId="40" fillId="0" borderId="70" xfId="52" applyFont="1" applyBorder="1" applyAlignment="1">
      <alignment horizontal="left" vertical="center"/>
    </xf>
    <xf numFmtId="0" fontId="40" fillId="0" borderId="60" xfId="52" applyFont="1" applyBorder="1" applyAlignment="1">
      <alignment horizontal="left" vertical="center"/>
    </xf>
    <xf numFmtId="0" fontId="45" fillId="0" borderId="7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0" fillId="0" borderId="2" xfId="52" applyFont="1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top" wrapText="1"/>
    </xf>
    <xf numFmtId="9" fontId="23" fillId="0" borderId="2" xfId="52" applyNumberFormat="1" applyFont="1" applyBorder="1" applyAlignment="1">
      <alignment horizontal="center" vertical="center"/>
    </xf>
    <xf numFmtId="0" fontId="47" fillId="0" borderId="35" xfId="52" applyFont="1" applyBorder="1" applyAlignment="1">
      <alignment horizontal="left" vertical="center"/>
    </xf>
    <xf numFmtId="9" fontId="23" fillId="0" borderId="59" xfId="52" applyNumberFormat="1" applyFont="1" applyBorder="1" applyAlignment="1">
      <alignment horizontal="center" vertical="center"/>
    </xf>
    <xf numFmtId="0" fontId="27" fillId="0" borderId="24" xfId="52" applyFont="1" applyBorder="1" applyAlignment="1">
      <alignment horizontal="left" vertical="center"/>
    </xf>
    <xf numFmtId="9" fontId="23" fillId="0" borderId="23" xfId="52" applyNumberFormat="1" applyFont="1" applyBorder="1" applyAlignment="1">
      <alignment horizontal="center" vertical="center"/>
    </xf>
    <xf numFmtId="0" fontId="23" fillId="0" borderId="26" xfId="52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9" fontId="23" fillId="0" borderId="38" xfId="52" applyNumberFormat="1" applyFont="1" applyBorder="1" applyAlignment="1">
      <alignment horizontal="left" vertical="center"/>
    </xf>
    <xf numFmtId="9" fontId="23" fillId="0" borderId="31" xfId="52" applyNumberFormat="1" applyFont="1" applyBorder="1" applyAlignment="1">
      <alignment horizontal="left" vertical="center"/>
    </xf>
    <xf numFmtId="9" fontId="23" fillId="0" borderId="32" xfId="52" applyNumberFormat="1" applyFont="1" applyBorder="1" applyAlignment="1">
      <alignment horizontal="left" vertical="center"/>
    </xf>
    <xf numFmtId="9" fontId="23" fillId="0" borderId="48" xfId="52" applyNumberFormat="1" applyFont="1" applyBorder="1" applyAlignment="1">
      <alignment horizontal="left" vertical="center"/>
    </xf>
    <xf numFmtId="9" fontId="23" fillId="0" borderId="49" xfId="52" applyNumberFormat="1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0" fontId="39" fillId="0" borderId="58" xfId="52" applyFont="1" applyFill="1" applyBorder="1" applyAlignment="1">
      <alignment horizontal="left" vertical="center"/>
    </xf>
    <xf numFmtId="0" fontId="39" fillId="0" borderId="59" xfId="52" applyFont="1" applyFill="1" applyBorder="1" applyAlignment="1">
      <alignment horizontal="left" vertical="center"/>
    </xf>
    <xf numFmtId="0" fontId="39" fillId="0" borderId="60" xfId="52" applyFont="1" applyFill="1" applyBorder="1" applyAlignment="1">
      <alignment horizontal="left" vertical="center"/>
    </xf>
    <xf numFmtId="0" fontId="39" fillId="0" borderId="46" xfId="52" applyFont="1" applyFill="1" applyBorder="1" applyAlignment="1">
      <alignment horizontal="left" vertical="center"/>
    </xf>
    <xf numFmtId="0" fontId="39" fillId="0" borderId="49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10" fillId="0" borderId="41" xfId="52" applyFont="1" applyBorder="1" applyAlignment="1">
      <alignment vertical="center"/>
    </xf>
    <xf numFmtId="0" fontId="48" fillId="0" borderId="54" xfId="52" applyFont="1" applyBorder="1" applyAlignment="1">
      <alignment horizontal="center" vertical="center"/>
    </xf>
    <xf numFmtId="0" fontId="10" fillId="0" borderId="42" xfId="52" applyFont="1" applyBorder="1" applyAlignment="1">
      <alignment vertical="center"/>
    </xf>
    <xf numFmtId="0" fontId="23" fillId="0" borderId="73" xfId="52" applyFont="1" applyBorder="1" applyAlignment="1">
      <alignment vertical="center"/>
    </xf>
    <xf numFmtId="0" fontId="10" fillId="0" borderId="73" xfId="52" applyFont="1" applyBorder="1" applyAlignment="1">
      <alignment vertical="center"/>
    </xf>
    <xf numFmtId="58" fontId="20" fillId="0" borderId="42" xfId="52" applyNumberFormat="1" applyFont="1" applyBorder="1" applyAlignment="1">
      <alignment vertical="center"/>
    </xf>
    <xf numFmtId="0" fontId="10" fillId="0" borderId="37" xfId="52" applyFont="1" applyBorder="1" applyAlignment="1">
      <alignment horizontal="center" vertical="center"/>
    </xf>
    <xf numFmtId="0" fontId="10" fillId="0" borderId="74" xfId="52" applyFont="1" applyBorder="1" applyAlignment="1">
      <alignment horizontal="center" vertical="center"/>
    </xf>
    <xf numFmtId="0" fontId="23" fillId="0" borderId="73" xfId="52" applyFont="1" applyBorder="1" applyAlignment="1">
      <alignment horizontal="center" vertical="center"/>
    </xf>
    <xf numFmtId="0" fontId="23" fillId="0" borderId="68" xfId="52" applyFont="1" applyBorder="1" applyAlignment="1">
      <alignment horizontal="center" vertical="center"/>
    </xf>
    <xf numFmtId="0" fontId="23" fillId="0" borderId="75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68" xfId="52" applyFont="1" applyFill="1" applyBorder="1" applyAlignment="1">
      <alignment horizontal="left" vertical="center"/>
    </xf>
    <xf numFmtId="0" fontId="49" fillId="0" borderId="10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5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0" borderId="76" xfId="0" applyFont="1" applyBorder="1" applyAlignment="1">
      <alignment horizontal="center" vertical="center"/>
    </xf>
    <xf numFmtId="0" fontId="50" fillId="5" borderId="2" xfId="0" applyFont="1" applyFill="1" applyBorder="1"/>
    <xf numFmtId="0" fontId="50" fillId="0" borderId="16" xfId="0" applyFont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0" borderId="19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28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28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28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28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28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62865</xdr:colOff>
      <xdr:row>2</xdr:row>
      <xdr:rowOff>26670</xdr:rowOff>
    </xdr:from>
    <xdr:to>
      <xdr:col>8</xdr:col>
      <xdr:colOff>15240</xdr:colOff>
      <xdr:row>2</xdr:row>
      <xdr:rowOff>315595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6090" y="607695"/>
          <a:ext cx="101917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40005</xdr:colOff>
      <xdr:row>2</xdr:row>
      <xdr:rowOff>365760</xdr:rowOff>
    </xdr:from>
    <xdr:to>
      <xdr:col>7</xdr:col>
      <xdr:colOff>655320</xdr:colOff>
      <xdr:row>4</xdr:row>
      <xdr:rowOff>150495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3230" y="946785"/>
          <a:ext cx="615315" cy="546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4" customWidth="1"/>
    <col min="3" max="3" width="10.125" customWidth="1"/>
  </cols>
  <sheetData>
    <row r="1" ht="21" customHeight="1" spans="1:2">
      <c r="A1" s="435"/>
      <c r="B1" s="436" t="s">
        <v>0</v>
      </c>
    </row>
    <row r="2" spans="1:2">
      <c r="A2" s="12">
        <v>1</v>
      </c>
      <c r="B2" s="437" t="s">
        <v>1</v>
      </c>
    </row>
    <row r="3" spans="1:2">
      <c r="A3" s="12">
        <v>2</v>
      </c>
      <c r="B3" s="437" t="s">
        <v>2</v>
      </c>
    </row>
    <row r="4" spans="1:2">
      <c r="A4" s="12">
        <v>3</v>
      </c>
      <c r="B4" s="437" t="s">
        <v>3</v>
      </c>
    </row>
    <row r="5" spans="1:2">
      <c r="A5" s="12">
        <v>4</v>
      </c>
      <c r="B5" s="437" t="s">
        <v>4</v>
      </c>
    </row>
    <row r="6" spans="1:2">
      <c r="A6" s="12">
        <v>5</v>
      </c>
      <c r="B6" s="437" t="s">
        <v>5</v>
      </c>
    </row>
    <row r="7" spans="1:2">
      <c r="A7" s="12">
        <v>6</v>
      </c>
      <c r="B7" s="437" t="s">
        <v>6</v>
      </c>
    </row>
    <row r="8" s="433" customFormat="1" ht="15" customHeight="1" spans="1:2">
      <c r="A8" s="438">
        <v>7</v>
      </c>
      <c r="B8" s="439" t="s">
        <v>7</v>
      </c>
    </row>
    <row r="9" ht="18.95" customHeight="1" spans="1:2">
      <c r="A9" s="435"/>
      <c r="B9" s="440" t="s">
        <v>8</v>
      </c>
    </row>
    <row r="10" ht="15.95" customHeight="1" spans="1:2">
      <c r="A10" s="12">
        <v>1</v>
      </c>
      <c r="B10" s="441" t="s">
        <v>9</v>
      </c>
    </row>
    <row r="11" spans="1:2">
      <c r="A11" s="12">
        <v>2</v>
      </c>
      <c r="B11" s="437" t="s">
        <v>10</v>
      </c>
    </row>
    <row r="12" spans="1:2">
      <c r="A12" s="12">
        <v>3</v>
      </c>
      <c r="B12" s="439" t="s">
        <v>11</v>
      </c>
    </row>
    <row r="13" spans="1:2">
      <c r="A13" s="12">
        <v>4</v>
      </c>
      <c r="B13" s="437" t="s">
        <v>12</v>
      </c>
    </row>
    <row r="14" spans="1:2">
      <c r="A14" s="12">
        <v>5</v>
      </c>
      <c r="B14" s="437" t="s">
        <v>13</v>
      </c>
    </row>
    <row r="15" spans="1:2">
      <c r="A15" s="12">
        <v>6</v>
      </c>
      <c r="B15" s="437" t="s">
        <v>14</v>
      </c>
    </row>
    <row r="16" spans="1:2">
      <c r="A16" s="12">
        <v>7</v>
      </c>
      <c r="B16" s="437" t="s">
        <v>15</v>
      </c>
    </row>
    <row r="17" spans="1:2">
      <c r="A17" s="12">
        <v>8</v>
      </c>
      <c r="B17" s="437" t="s">
        <v>16</v>
      </c>
    </row>
    <row r="18" spans="1:2">
      <c r="A18" s="12">
        <v>9</v>
      </c>
      <c r="B18" s="437" t="s">
        <v>17</v>
      </c>
    </row>
    <row r="19" spans="1:2">
      <c r="A19" s="12"/>
      <c r="B19" s="437"/>
    </row>
    <row r="20" ht="20.25" spans="1:2">
      <c r="A20" s="435"/>
      <c r="B20" s="436" t="s">
        <v>18</v>
      </c>
    </row>
    <row r="21" spans="1:2">
      <c r="A21" s="12">
        <v>1</v>
      </c>
      <c r="B21" s="442" t="s">
        <v>19</v>
      </c>
    </row>
    <row r="22" spans="1:2">
      <c r="A22" s="12">
        <v>2</v>
      </c>
      <c r="B22" s="437" t="s">
        <v>20</v>
      </c>
    </row>
    <row r="23" spans="1:2">
      <c r="A23" s="12">
        <v>3</v>
      </c>
      <c r="B23" s="437" t="s">
        <v>21</v>
      </c>
    </row>
    <row r="24" spans="1:2">
      <c r="A24" s="12">
        <v>4</v>
      </c>
      <c r="B24" s="437" t="s">
        <v>22</v>
      </c>
    </row>
    <row r="25" spans="1:2">
      <c r="A25" s="12">
        <v>5</v>
      </c>
      <c r="B25" s="437" t="s">
        <v>23</v>
      </c>
    </row>
    <row r="26" spans="1:2">
      <c r="A26" s="12">
        <v>6</v>
      </c>
      <c r="B26" s="437" t="s">
        <v>24</v>
      </c>
    </row>
    <row r="27" spans="1:2">
      <c r="A27" s="12">
        <v>7</v>
      </c>
      <c r="B27" s="437" t="s">
        <v>25</v>
      </c>
    </row>
    <row r="28" spans="1:2">
      <c r="A28" s="12"/>
      <c r="B28" s="437"/>
    </row>
    <row r="29" ht="20.25" spans="1:2">
      <c r="A29" s="435"/>
      <c r="B29" s="436" t="s">
        <v>26</v>
      </c>
    </row>
    <row r="30" spans="1:2">
      <c r="A30" s="12">
        <v>1</v>
      </c>
      <c r="B30" s="442" t="s">
        <v>27</v>
      </c>
    </row>
    <row r="31" spans="1:2">
      <c r="A31" s="12">
        <v>2</v>
      </c>
      <c r="B31" s="437" t="s">
        <v>28</v>
      </c>
    </row>
    <row r="32" spans="1:2">
      <c r="A32" s="12">
        <v>3</v>
      </c>
      <c r="B32" s="437" t="s">
        <v>29</v>
      </c>
    </row>
    <row r="33" ht="28.5" spans="1:2">
      <c r="A33" s="12">
        <v>4</v>
      </c>
      <c r="B33" s="437" t="s">
        <v>30</v>
      </c>
    </row>
    <row r="34" spans="1:2">
      <c r="A34" s="12">
        <v>5</v>
      </c>
      <c r="B34" s="437" t="s">
        <v>31</v>
      </c>
    </row>
    <row r="35" spans="1:2">
      <c r="A35" s="12">
        <v>6</v>
      </c>
      <c r="B35" s="437" t="s">
        <v>32</v>
      </c>
    </row>
    <row r="36" spans="1:2">
      <c r="A36" s="12">
        <v>7</v>
      </c>
      <c r="B36" s="437" t="s">
        <v>33</v>
      </c>
    </row>
    <row r="37" spans="1:2">
      <c r="A37" s="12"/>
      <c r="B37" s="437"/>
    </row>
    <row r="39" spans="1:2">
      <c r="A39" s="443" t="s">
        <v>34</v>
      </c>
      <c r="B39" s="44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C4" sqref="C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305</v>
      </c>
      <c r="H2" s="4"/>
      <c r="I2" s="4" t="s">
        <v>306</v>
      </c>
      <c r="J2" s="4"/>
      <c r="K2" s="6" t="s">
        <v>307</v>
      </c>
      <c r="L2" s="64" t="s">
        <v>308</v>
      </c>
      <c r="M2" s="7" t="s">
        <v>309</v>
      </c>
    </row>
    <row r="3" s="1" customFormat="1" ht="16.5" spans="1:13">
      <c r="A3" s="4"/>
      <c r="B3" s="8"/>
      <c r="C3" s="8"/>
      <c r="D3" s="8"/>
      <c r="E3" s="8"/>
      <c r="F3" s="8"/>
      <c r="G3" s="4" t="s">
        <v>310</v>
      </c>
      <c r="H3" s="4" t="s">
        <v>311</v>
      </c>
      <c r="I3" s="4" t="s">
        <v>310</v>
      </c>
      <c r="J3" s="4" t="s">
        <v>311</v>
      </c>
      <c r="K3" s="9"/>
      <c r="L3" s="65"/>
      <c r="M3" s="10"/>
    </row>
    <row r="4" ht="22" customHeight="1" spans="1:13">
      <c r="A4" s="66">
        <v>1</v>
      </c>
      <c r="B4" s="23" t="s">
        <v>295</v>
      </c>
      <c r="C4" s="445" t="s">
        <v>293</v>
      </c>
      <c r="D4" s="25" t="s">
        <v>294</v>
      </c>
      <c r="E4" s="24" t="s">
        <v>112</v>
      </c>
      <c r="F4" s="26" t="s">
        <v>62</v>
      </c>
      <c r="G4" s="67">
        <v>-0.03</v>
      </c>
      <c r="H4" s="67">
        <v>0</v>
      </c>
      <c r="I4" s="67">
        <v>-0.03</v>
      </c>
      <c r="J4" s="67">
        <v>0</v>
      </c>
      <c r="K4" s="68"/>
      <c r="L4" s="11" t="s">
        <v>94</v>
      </c>
      <c r="M4" s="11" t="s">
        <v>312</v>
      </c>
    </row>
    <row r="5" ht="22" customHeight="1" spans="1:13">
      <c r="A5" s="66">
        <v>2</v>
      </c>
      <c r="B5" s="23" t="s">
        <v>295</v>
      </c>
      <c r="C5" s="445" t="s">
        <v>296</v>
      </c>
      <c r="D5" s="25" t="s">
        <v>294</v>
      </c>
      <c r="E5" s="24" t="s">
        <v>297</v>
      </c>
      <c r="F5" s="26" t="s">
        <v>62</v>
      </c>
      <c r="G5" s="67">
        <v>-0.01</v>
      </c>
      <c r="H5" s="67">
        <v>0</v>
      </c>
      <c r="I5" s="67">
        <v>-0.01</v>
      </c>
      <c r="J5" s="67">
        <v>0</v>
      </c>
      <c r="K5" s="68"/>
      <c r="L5" s="11" t="s">
        <v>94</v>
      </c>
      <c r="M5" s="11" t="s">
        <v>312</v>
      </c>
    </row>
    <row r="6" ht="22" customHeight="1" spans="1:13">
      <c r="A6" s="66">
        <v>3</v>
      </c>
      <c r="B6" s="23" t="s">
        <v>295</v>
      </c>
      <c r="C6" s="445" t="s">
        <v>298</v>
      </c>
      <c r="D6" s="25" t="s">
        <v>294</v>
      </c>
      <c r="E6" s="24" t="s">
        <v>299</v>
      </c>
      <c r="F6" s="26" t="s">
        <v>62</v>
      </c>
      <c r="G6" s="67">
        <v>-0.01</v>
      </c>
      <c r="H6" s="67">
        <v>-0.01</v>
      </c>
      <c r="I6" s="67">
        <v>-0.01</v>
      </c>
      <c r="J6" s="67">
        <v>0</v>
      </c>
      <c r="K6" s="68"/>
      <c r="L6" s="11" t="s">
        <v>94</v>
      </c>
      <c r="M6" s="11" t="s">
        <v>312</v>
      </c>
    </row>
    <row r="7" ht="22" customHeight="1" spans="1:13">
      <c r="A7" s="66">
        <v>4</v>
      </c>
      <c r="B7" s="23" t="s">
        <v>295</v>
      </c>
      <c r="C7" s="445" t="s">
        <v>300</v>
      </c>
      <c r="D7" s="25" t="s">
        <v>294</v>
      </c>
      <c r="E7" s="24" t="s">
        <v>110</v>
      </c>
      <c r="F7" s="26" t="s">
        <v>62</v>
      </c>
      <c r="G7" s="67">
        <v>-0.02</v>
      </c>
      <c r="H7" s="67">
        <v>-0.01</v>
      </c>
      <c r="I7" s="67">
        <v>-0.02</v>
      </c>
      <c r="J7" s="67">
        <v>0</v>
      </c>
      <c r="K7" s="68"/>
      <c r="L7" s="11" t="s">
        <v>94</v>
      </c>
      <c r="M7" s="11" t="s">
        <v>312</v>
      </c>
    </row>
    <row r="8" ht="22" customHeight="1" spans="1:13">
      <c r="A8" s="66"/>
      <c r="B8" s="69"/>
      <c r="C8" s="70"/>
      <c r="D8" s="70"/>
      <c r="E8" s="70"/>
      <c r="F8" s="71"/>
      <c r="G8" s="68"/>
      <c r="H8" s="72"/>
      <c r="I8" s="72"/>
      <c r="J8" s="72"/>
      <c r="K8" s="68"/>
      <c r="L8" s="12"/>
      <c r="M8" s="12"/>
    </row>
    <row r="9" ht="22" customHeight="1" spans="1:13">
      <c r="A9" s="66"/>
      <c r="B9" s="69"/>
      <c r="C9" s="70"/>
      <c r="D9" s="70"/>
      <c r="E9" s="70"/>
      <c r="F9" s="71"/>
      <c r="G9" s="68"/>
      <c r="H9" s="72"/>
      <c r="I9" s="72"/>
      <c r="J9" s="72"/>
      <c r="K9" s="68"/>
      <c r="L9" s="12"/>
      <c r="M9" s="12"/>
    </row>
    <row r="10" s="2" customFormat="1" ht="18.75" spans="1:13">
      <c r="A10" s="15" t="s">
        <v>313</v>
      </c>
      <c r="B10" s="16"/>
      <c r="C10" s="16"/>
      <c r="D10" s="70"/>
      <c r="E10" s="17"/>
      <c r="F10" s="71"/>
      <c r="G10" s="35"/>
      <c r="H10" s="15" t="s">
        <v>302</v>
      </c>
      <c r="I10" s="16"/>
      <c r="J10" s="16"/>
      <c r="K10" s="17"/>
      <c r="L10" s="73"/>
      <c r="M10" s="19"/>
    </row>
    <row r="11" ht="84" customHeight="1" spans="1:13">
      <c r="A11" s="74" t="s">
        <v>314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H19" sqref="H19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1" t="s">
        <v>317</v>
      </c>
      <c r="H2" s="42"/>
      <c r="I2" s="43"/>
      <c r="J2" s="41" t="s">
        <v>318</v>
      </c>
      <c r="K2" s="42"/>
      <c r="L2" s="43"/>
      <c r="M2" s="41" t="s">
        <v>319</v>
      </c>
      <c r="N2" s="42"/>
      <c r="O2" s="43"/>
      <c r="P2" s="41" t="s">
        <v>320</v>
      </c>
      <c r="Q2" s="42"/>
      <c r="R2" s="43"/>
      <c r="S2" s="42" t="s">
        <v>321</v>
      </c>
      <c r="T2" s="42"/>
      <c r="U2" s="43"/>
      <c r="V2" s="37" t="s">
        <v>322</v>
      </c>
      <c r="W2" s="37" t="s">
        <v>292</v>
      </c>
    </row>
    <row r="3" s="1" customFormat="1" ht="16.5" spans="1:23">
      <c r="A3" s="8"/>
      <c r="B3" s="44"/>
      <c r="C3" s="44"/>
      <c r="D3" s="44"/>
      <c r="E3" s="44"/>
      <c r="F3" s="44"/>
      <c r="G3" s="4" t="s">
        <v>323</v>
      </c>
      <c r="H3" s="4" t="s">
        <v>67</v>
      </c>
      <c r="I3" s="4" t="s">
        <v>283</v>
      </c>
      <c r="J3" s="4" t="s">
        <v>323</v>
      </c>
      <c r="K3" s="4" t="s">
        <v>67</v>
      </c>
      <c r="L3" s="4" t="s">
        <v>283</v>
      </c>
      <c r="M3" s="4" t="s">
        <v>323</v>
      </c>
      <c r="N3" s="4" t="s">
        <v>67</v>
      </c>
      <c r="O3" s="4" t="s">
        <v>283</v>
      </c>
      <c r="P3" s="4" t="s">
        <v>323</v>
      </c>
      <c r="Q3" s="4" t="s">
        <v>67</v>
      </c>
      <c r="R3" s="4" t="s">
        <v>283</v>
      </c>
      <c r="S3" s="4" t="s">
        <v>323</v>
      </c>
      <c r="T3" s="4" t="s">
        <v>67</v>
      </c>
      <c r="U3" s="4" t="s">
        <v>283</v>
      </c>
      <c r="V3" s="45"/>
      <c r="W3" s="45"/>
    </row>
    <row r="4" spans="1:23">
      <c r="A4" s="46" t="s">
        <v>324</v>
      </c>
      <c r="B4" s="23" t="s">
        <v>295</v>
      </c>
      <c r="C4" s="445" t="s">
        <v>293</v>
      </c>
      <c r="D4" s="25" t="s">
        <v>294</v>
      </c>
      <c r="E4" s="24" t="s">
        <v>112</v>
      </c>
      <c r="F4" s="26" t="s">
        <v>62</v>
      </c>
      <c r="G4" s="27" t="s">
        <v>325</v>
      </c>
      <c r="H4" s="47"/>
      <c r="I4" s="48" t="s">
        <v>326</v>
      </c>
      <c r="J4" s="47" t="s">
        <v>327</v>
      </c>
      <c r="K4" s="28"/>
      <c r="L4" s="48" t="s">
        <v>326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328</v>
      </c>
      <c r="W4" s="11"/>
    </row>
    <row r="5" ht="16.5" spans="1:23">
      <c r="A5" s="49"/>
      <c r="B5" s="23" t="s">
        <v>295</v>
      </c>
      <c r="C5" s="445" t="s">
        <v>296</v>
      </c>
      <c r="D5" s="25" t="s">
        <v>294</v>
      </c>
      <c r="E5" s="24" t="s">
        <v>297</v>
      </c>
      <c r="F5" s="26" t="s">
        <v>62</v>
      </c>
      <c r="G5" s="50" t="s">
        <v>329</v>
      </c>
      <c r="H5" s="51"/>
      <c r="I5" s="52"/>
      <c r="J5" s="50" t="s">
        <v>330</v>
      </c>
      <c r="K5" s="51"/>
      <c r="L5" s="52"/>
      <c r="M5" s="41" t="s">
        <v>331</v>
      </c>
      <c r="N5" s="42"/>
      <c r="O5" s="43"/>
      <c r="P5" s="41" t="s">
        <v>332</v>
      </c>
      <c r="Q5" s="42"/>
      <c r="R5" s="43"/>
      <c r="S5" s="42" t="s">
        <v>333</v>
      </c>
      <c r="T5" s="42"/>
      <c r="U5" s="43"/>
      <c r="V5" s="11"/>
      <c r="W5" s="11"/>
    </row>
    <row r="6" ht="16.5" spans="1:23">
      <c r="A6" s="49"/>
      <c r="B6" s="23" t="s">
        <v>295</v>
      </c>
      <c r="C6" s="445" t="s">
        <v>298</v>
      </c>
      <c r="D6" s="25" t="s">
        <v>294</v>
      </c>
      <c r="E6" s="24" t="s">
        <v>299</v>
      </c>
      <c r="F6" s="26" t="s">
        <v>62</v>
      </c>
      <c r="G6" s="53" t="s">
        <v>323</v>
      </c>
      <c r="H6" s="53" t="s">
        <v>67</v>
      </c>
      <c r="I6" s="53" t="s">
        <v>283</v>
      </c>
      <c r="J6" s="53" t="s">
        <v>323</v>
      </c>
      <c r="K6" s="53" t="s">
        <v>67</v>
      </c>
      <c r="L6" s="53" t="s">
        <v>283</v>
      </c>
      <c r="M6" s="4" t="s">
        <v>323</v>
      </c>
      <c r="N6" s="4" t="s">
        <v>67</v>
      </c>
      <c r="O6" s="4" t="s">
        <v>283</v>
      </c>
      <c r="P6" s="4" t="s">
        <v>323</v>
      </c>
      <c r="Q6" s="4" t="s">
        <v>67</v>
      </c>
      <c r="R6" s="4" t="s">
        <v>283</v>
      </c>
      <c r="S6" s="4" t="s">
        <v>323</v>
      </c>
      <c r="T6" s="4" t="s">
        <v>67</v>
      </c>
      <c r="U6" s="4" t="s">
        <v>283</v>
      </c>
      <c r="V6" s="11"/>
      <c r="W6" s="11"/>
    </row>
    <row r="7" spans="1:23">
      <c r="A7" s="54"/>
      <c r="B7" s="23" t="s">
        <v>295</v>
      </c>
      <c r="C7" s="445" t="s">
        <v>300</v>
      </c>
      <c r="D7" s="25" t="s">
        <v>294</v>
      </c>
      <c r="E7" s="24" t="s">
        <v>110</v>
      </c>
      <c r="F7" s="26" t="s">
        <v>62</v>
      </c>
      <c r="G7" s="28"/>
      <c r="H7" s="47"/>
      <c r="I7" s="47"/>
      <c r="J7" s="47"/>
      <c r="K7" s="47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6"/>
      <c r="B8" s="55"/>
      <c r="C8" s="56"/>
      <c r="D8" s="57"/>
      <c r="E8" s="56"/>
      <c r="F8" s="46"/>
      <c r="G8" s="11"/>
      <c r="H8" s="47"/>
      <c r="I8" s="47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58"/>
      <c r="C9" s="59"/>
      <c r="D9" s="60"/>
      <c r="E9" s="59"/>
      <c r="F9" s="5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1"/>
      <c r="B10" s="61"/>
      <c r="C10" s="61"/>
      <c r="D10" s="61"/>
      <c r="E10" s="61"/>
      <c r="F10" s="6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9"/>
      <c r="B11" s="59"/>
      <c r="C11" s="59"/>
      <c r="D11" s="59"/>
      <c r="E11" s="59"/>
      <c r="F11" s="5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1"/>
      <c r="B12" s="61"/>
      <c r="C12" s="61"/>
      <c r="D12" s="61"/>
      <c r="E12" s="61"/>
      <c r="F12" s="6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9"/>
      <c r="B13" s="59"/>
      <c r="C13" s="59"/>
      <c r="D13" s="59"/>
      <c r="E13" s="59"/>
      <c r="F13" s="5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313</v>
      </c>
      <c r="B15" s="16"/>
      <c r="C15" s="16"/>
      <c r="D15" s="16"/>
      <c r="E15" s="17"/>
      <c r="F15" s="18"/>
      <c r="G15" s="35"/>
      <c r="H15" s="40"/>
      <c r="I15" s="40"/>
      <c r="J15" s="15" t="s">
        <v>302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2" t="s">
        <v>334</v>
      </c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336</v>
      </c>
      <c r="B2" s="37" t="s">
        <v>279</v>
      </c>
      <c r="C2" s="37" t="s">
        <v>280</v>
      </c>
      <c r="D2" s="37" t="s">
        <v>281</v>
      </c>
      <c r="E2" s="37" t="s">
        <v>282</v>
      </c>
      <c r="F2" s="37" t="s">
        <v>283</v>
      </c>
      <c r="G2" s="36" t="s">
        <v>337</v>
      </c>
      <c r="H2" s="36" t="s">
        <v>338</v>
      </c>
      <c r="I2" s="36" t="s">
        <v>339</v>
      </c>
      <c r="J2" s="36" t="s">
        <v>338</v>
      </c>
      <c r="K2" s="36" t="s">
        <v>340</v>
      </c>
      <c r="L2" s="36" t="s">
        <v>338</v>
      </c>
      <c r="M2" s="37" t="s">
        <v>322</v>
      </c>
      <c r="N2" s="37" t="s">
        <v>292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336</v>
      </c>
      <c r="B4" s="39" t="s">
        <v>341</v>
      </c>
      <c r="C4" s="39" t="s">
        <v>323</v>
      </c>
      <c r="D4" s="39" t="s">
        <v>281</v>
      </c>
      <c r="E4" s="37" t="s">
        <v>282</v>
      </c>
      <c r="F4" s="37" t="s">
        <v>283</v>
      </c>
      <c r="G4" s="36" t="s">
        <v>337</v>
      </c>
      <c r="H4" s="36" t="s">
        <v>338</v>
      </c>
      <c r="I4" s="36" t="s">
        <v>339</v>
      </c>
      <c r="J4" s="36" t="s">
        <v>338</v>
      </c>
      <c r="K4" s="36" t="s">
        <v>340</v>
      </c>
      <c r="L4" s="36" t="s">
        <v>338</v>
      </c>
      <c r="M4" s="37" t="s">
        <v>322</v>
      </c>
      <c r="N4" s="37" t="s">
        <v>292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342</v>
      </c>
      <c r="B11" s="16"/>
      <c r="C11" s="16"/>
      <c r="D11" s="17"/>
      <c r="E11" s="18"/>
      <c r="F11" s="40"/>
      <c r="G11" s="35"/>
      <c r="H11" s="40"/>
      <c r="I11" s="15" t="s">
        <v>343</v>
      </c>
      <c r="J11" s="16"/>
      <c r="K11" s="16"/>
      <c r="L11" s="16"/>
      <c r="M11" s="16"/>
      <c r="N11" s="19"/>
    </row>
    <row r="12" ht="16.5" spans="1:14">
      <c r="A12" s="20" t="s">
        <v>344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4" sqref="H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292</v>
      </c>
    </row>
    <row r="3" ht="30" customHeight="1" spans="1:12">
      <c r="A3" s="22" t="s">
        <v>324</v>
      </c>
      <c r="B3" s="23" t="s">
        <v>295</v>
      </c>
      <c r="C3" s="445" t="s">
        <v>293</v>
      </c>
      <c r="D3" s="25" t="s">
        <v>294</v>
      </c>
      <c r="E3" s="24" t="s">
        <v>112</v>
      </c>
      <c r="F3" s="26" t="s">
        <v>62</v>
      </c>
      <c r="G3" s="27" t="s">
        <v>350</v>
      </c>
      <c r="H3" s="28"/>
      <c r="I3" s="28"/>
      <c r="J3" s="11"/>
      <c r="K3" s="29" t="s">
        <v>351</v>
      </c>
      <c r="L3" s="11" t="s">
        <v>312</v>
      </c>
    </row>
    <row r="4" ht="30" customHeight="1" spans="1:12">
      <c r="A4" s="22" t="s">
        <v>324</v>
      </c>
      <c r="B4" s="23" t="s">
        <v>295</v>
      </c>
      <c r="C4" s="445" t="s">
        <v>296</v>
      </c>
      <c r="D4" s="25" t="s">
        <v>294</v>
      </c>
      <c r="E4" s="24" t="s">
        <v>297</v>
      </c>
      <c r="F4" s="26" t="s">
        <v>62</v>
      </c>
      <c r="G4" s="27" t="s">
        <v>350</v>
      </c>
      <c r="H4" s="28"/>
      <c r="I4" s="28"/>
      <c r="J4" s="11"/>
      <c r="K4" s="29" t="s">
        <v>351</v>
      </c>
      <c r="L4" s="11" t="s">
        <v>312</v>
      </c>
    </row>
    <row r="5" ht="30" customHeight="1" spans="1:12">
      <c r="A5" s="22" t="s">
        <v>324</v>
      </c>
      <c r="B5" s="23" t="s">
        <v>295</v>
      </c>
      <c r="C5" s="445" t="s">
        <v>298</v>
      </c>
      <c r="D5" s="25" t="s">
        <v>294</v>
      </c>
      <c r="E5" s="24" t="s">
        <v>299</v>
      </c>
      <c r="F5" s="26" t="s">
        <v>62</v>
      </c>
      <c r="G5" s="27" t="s">
        <v>350</v>
      </c>
      <c r="H5" s="28"/>
      <c r="I5" s="12"/>
      <c r="J5" s="12"/>
      <c r="K5" s="29" t="s">
        <v>351</v>
      </c>
      <c r="L5" s="11" t="s">
        <v>312</v>
      </c>
    </row>
    <row r="6" ht="30" customHeight="1" spans="1:12">
      <c r="A6" s="22" t="s">
        <v>324</v>
      </c>
      <c r="B6" s="23" t="s">
        <v>295</v>
      </c>
      <c r="C6" s="445" t="s">
        <v>300</v>
      </c>
      <c r="D6" s="25" t="s">
        <v>294</v>
      </c>
      <c r="E6" s="24" t="s">
        <v>110</v>
      </c>
      <c r="F6" s="26" t="s">
        <v>62</v>
      </c>
      <c r="G6" s="27" t="s">
        <v>350</v>
      </c>
      <c r="H6" s="28"/>
      <c r="I6" s="12"/>
      <c r="J6" s="12"/>
      <c r="K6" s="29" t="s">
        <v>351</v>
      </c>
      <c r="L6" s="11" t="s">
        <v>312</v>
      </c>
    </row>
    <row r="7" ht="30" customHeight="1" spans="1:12">
      <c r="A7" s="22"/>
      <c r="B7" s="30"/>
      <c r="C7" s="31"/>
      <c r="D7" s="32"/>
      <c r="E7" s="33"/>
      <c r="F7" s="34"/>
      <c r="G7" s="28"/>
      <c r="H7" s="28"/>
      <c r="I7" s="12"/>
      <c r="J7" s="12"/>
      <c r="K7" s="29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352</v>
      </c>
      <c r="B9" s="16"/>
      <c r="C9" s="16"/>
      <c r="D9" s="16"/>
      <c r="E9" s="17"/>
      <c r="F9" s="18"/>
      <c r="G9" s="35"/>
      <c r="H9" s="15" t="s">
        <v>353</v>
      </c>
      <c r="I9" s="16"/>
      <c r="J9" s="16"/>
      <c r="K9" s="16"/>
      <c r="L9" s="19"/>
    </row>
    <row r="10" ht="16.5" spans="1:12">
      <c r="A10" s="20" t="s">
        <v>354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323</v>
      </c>
      <c r="D2" s="5" t="s">
        <v>281</v>
      </c>
      <c r="E2" s="5" t="s">
        <v>282</v>
      </c>
      <c r="F2" s="4" t="s">
        <v>356</v>
      </c>
      <c r="G2" s="4" t="s">
        <v>306</v>
      </c>
      <c r="H2" s="6" t="s">
        <v>307</v>
      </c>
      <c r="I2" s="7" t="s">
        <v>309</v>
      </c>
    </row>
    <row r="3" s="1" customFormat="1" ht="16.5" spans="1:9">
      <c r="A3" s="4"/>
      <c r="B3" s="8"/>
      <c r="C3" s="8"/>
      <c r="D3" s="8"/>
      <c r="E3" s="8"/>
      <c r="F3" s="4" t="s">
        <v>357</v>
      </c>
      <c r="G3" s="4" t="s">
        <v>310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358</v>
      </c>
      <c r="B12" s="16"/>
      <c r="C12" s="16"/>
      <c r="D12" s="17"/>
      <c r="E12" s="18"/>
      <c r="F12" s="15" t="s">
        <v>359</v>
      </c>
      <c r="G12" s="16"/>
      <c r="H12" s="17"/>
      <c r="I12" s="19"/>
    </row>
    <row r="13" ht="16.5" spans="1:9">
      <c r="A13" s="20" t="s">
        <v>360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3" t="s">
        <v>35</v>
      </c>
      <c r="C2" s="414"/>
      <c r="D2" s="414"/>
      <c r="E2" s="414"/>
      <c r="F2" s="414"/>
      <c r="G2" s="414"/>
      <c r="H2" s="414"/>
      <c r="I2" s="415"/>
    </row>
    <row r="3" ht="27.95" customHeight="1" spans="2:9">
      <c r="B3" s="416"/>
      <c r="C3" s="417"/>
      <c r="D3" s="418" t="s">
        <v>36</v>
      </c>
      <c r="E3" s="419"/>
      <c r="F3" s="420" t="s">
        <v>37</v>
      </c>
      <c r="G3" s="421"/>
      <c r="H3" s="418" t="s">
        <v>38</v>
      </c>
      <c r="I3" s="422"/>
    </row>
    <row r="4" ht="27.95" customHeight="1" spans="2:9">
      <c r="B4" s="416" t="s">
        <v>39</v>
      </c>
      <c r="C4" s="417" t="s">
        <v>40</v>
      </c>
      <c r="D4" s="417" t="s">
        <v>41</v>
      </c>
      <c r="E4" s="417" t="s">
        <v>42</v>
      </c>
      <c r="F4" s="423" t="s">
        <v>41</v>
      </c>
      <c r="G4" s="423" t="s">
        <v>42</v>
      </c>
      <c r="H4" s="417" t="s">
        <v>41</v>
      </c>
      <c r="I4" s="424" t="s">
        <v>42</v>
      </c>
    </row>
    <row r="5" ht="27.95" customHeight="1" spans="2:9">
      <c r="B5" s="425" t="s">
        <v>43</v>
      </c>
      <c r="C5" s="12">
        <v>13</v>
      </c>
      <c r="D5" s="12">
        <v>0</v>
      </c>
      <c r="E5" s="12">
        <v>1</v>
      </c>
      <c r="F5" s="426">
        <v>0</v>
      </c>
      <c r="G5" s="426">
        <v>1</v>
      </c>
      <c r="H5" s="12">
        <v>1</v>
      </c>
      <c r="I5" s="427">
        <v>2</v>
      </c>
    </row>
    <row r="6" ht="27.95" customHeight="1" spans="2:9">
      <c r="B6" s="425" t="s">
        <v>44</v>
      </c>
      <c r="C6" s="12">
        <v>20</v>
      </c>
      <c r="D6" s="12">
        <v>0</v>
      </c>
      <c r="E6" s="12">
        <v>1</v>
      </c>
      <c r="F6" s="426">
        <v>1</v>
      </c>
      <c r="G6" s="426">
        <v>2</v>
      </c>
      <c r="H6" s="12">
        <v>2</v>
      </c>
      <c r="I6" s="427">
        <v>3</v>
      </c>
    </row>
    <row r="7" ht="27.95" customHeight="1" spans="2:9">
      <c r="B7" s="425" t="s">
        <v>45</v>
      </c>
      <c r="C7" s="12">
        <v>32</v>
      </c>
      <c r="D7" s="12">
        <v>0</v>
      </c>
      <c r="E7" s="12">
        <v>1</v>
      </c>
      <c r="F7" s="426">
        <v>2</v>
      </c>
      <c r="G7" s="426">
        <v>3</v>
      </c>
      <c r="H7" s="12">
        <v>3</v>
      </c>
      <c r="I7" s="427">
        <v>4</v>
      </c>
    </row>
    <row r="8" ht="27.95" customHeight="1" spans="2:9">
      <c r="B8" s="425" t="s">
        <v>46</v>
      </c>
      <c r="C8" s="12">
        <v>50</v>
      </c>
      <c r="D8" s="12">
        <v>1</v>
      </c>
      <c r="E8" s="12">
        <v>2</v>
      </c>
      <c r="F8" s="426">
        <v>3</v>
      </c>
      <c r="G8" s="426">
        <v>4</v>
      </c>
      <c r="H8" s="12">
        <v>5</v>
      </c>
      <c r="I8" s="427">
        <v>6</v>
      </c>
    </row>
    <row r="9" ht="27.95" customHeight="1" spans="2:9">
      <c r="B9" s="425" t="s">
        <v>47</v>
      </c>
      <c r="C9" s="12">
        <v>80</v>
      </c>
      <c r="D9" s="12">
        <v>2</v>
      </c>
      <c r="E9" s="12">
        <v>3</v>
      </c>
      <c r="F9" s="426">
        <v>5</v>
      </c>
      <c r="G9" s="426">
        <v>6</v>
      </c>
      <c r="H9" s="12">
        <v>7</v>
      </c>
      <c r="I9" s="427">
        <v>8</v>
      </c>
    </row>
    <row r="10" ht="27.95" customHeight="1" spans="2:9">
      <c r="B10" s="425" t="s">
        <v>48</v>
      </c>
      <c r="C10" s="12">
        <v>125</v>
      </c>
      <c r="D10" s="12">
        <v>3</v>
      </c>
      <c r="E10" s="12">
        <v>4</v>
      </c>
      <c r="F10" s="426">
        <v>7</v>
      </c>
      <c r="G10" s="426">
        <v>8</v>
      </c>
      <c r="H10" s="12">
        <v>10</v>
      </c>
      <c r="I10" s="427">
        <v>11</v>
      </c>
    </row>
    <row r="11" ht="27.95" customHeight="1" spans="2:9">
      <c r="B11" s="425" t="s">
        <v>49</v>
      </c>
      <c r="C11" s="12">
        <v>200</v>
      </c>
      <c r="D11" s="12">
        <v>5</v>
      </c>
      <c r="E11" s="12">
        <v>6</v>
      </c>
      <c r="F11" s="426">
        <v>10</v>
      </c>
      <c r="G11" s="426">
        <v>11</v>
      </c>
      <c r="H11" s="12">
        <v>14</v>
      </c>
      <c r="I11" s="427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1">
        <v>22</v>
      </c>
    </row>
    <row r="14" spans="2:9">
      <c r="B14" s="432" t="s">
        <v>51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1" sqref="A1:K1"/>
    </sheetView>
  </sheetViews>
  <sheetFormatPr defaultColWidth="10.375" defaultRowHeight="16.5" customHeight="1"/>
  <cols>
    <col min="1" max="1" width="11.125" style="227" customWidth="1"/>
    <col min="2" max="9" width="10.375" style="227"/>
    <col min="10" max="10" width="8.875" style="227" customWidth="1"/>
    <col min="11" max="11" width="12" style="227" customWidth="1"/>
    <col min="12" max="16384" width="10.375" style="227"/>
  </cols>
  <sheetData>
    <row r="1" ht="21" spans="1:11">
      <c r="A1" s="346" t="s">
        <v>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ht="15" spans="1:11">
      <c r="A2" s="228" t="s">
        <v>53</v>
      </c>
      <c r="B2" s="229" t="s">
        <v>54</v>
      </c>
      <c r="C2" s="229"/>
      <c r="D2" s="230" t="s">
        <v>55</v>
      </c>
      <c r="E2" s="230"/>
      <c r="F2" s="229" t="s">
        <v>56</v>
      </c>
      <c r="G2" s="229"/>
      <c r="H2" s="231" t="s">
        <v>57</v>
      </c>
      <c r="I2" s="232" t="s">
        <v>56</v>
      </c>
      <c r="J2" s="232"/>
      <c r="K2" s="233"/>
    </row>
    <row r="3" ht="14.25" spans="1:11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ht="14.25" spans="1:11">
      <c r="A4" s="240" t="s">
        <v>61</v>
      </c>
      <c r="B4" s="146" t="s">
        <v>62</v>
      </c>
      <c r="C4" s="147"/>
      <c r="D4" s="240" t="s">
        <v>63</v>
      </c>
      <c r="E4" s="241"/>
      <c r="F4" s="242">
        <v>46026</v>
      </c>
      <c r="G4" s="243"/>
      <c r="H4" s="240" t="s">
        <v>64</v>
      </c>
      <c r="I4" s="241"/>
      <c r="J4" s="146" t="s">
        <v>65</v>
      </c>
      <c r="K4" s="147" t="s">
        <v>66</v>
      </c>
    </row>
    <row r="5" ht="14.25" spans="1:11">
      <c r="A5" s="244" t="s">
        <v>67</v>
      </c>
      <c r="B5" s="146" t="s">
        <v>68</v>
      </c>
      <c r="C5" s="147"/>
      <c r="D5" s="240" t="s">
        <v>69</v>
      </c>
      <c r="E5" s="241"/>
      <c r="F5" s="242">
        <v>45971</v>
      </c>
      <c r="G5" s="243"/>
      <c r="H5" s="240" t="s">
        <v>70</v>
      </c>
      <c r="I5" s="241"/>
      <c r="J5" s="146" t="s">
        <v>65</v>
      </c>
      <c r="K5" s="147" t="s">
        <v>66</v>
      </c>
    </row>
    <row r="6" ht="14.25" spans="1:11">
      <c r="A6" s="240" t="s">
        <v>71</v>
      </c>
      <c r="B6" s="245">
        <v>4</v>
      </c>
      <c r="C6" s="246">
        <v>6</v>
      </c>
      <c r="D6" s="244" t="s">
        <v>72</v>
      </c>
      <c r="E6" s="247"/>
      <c r="F6" s="242">
        <v>45991</v>
      </c>
      <c r="G6" s="243"/>
      <c r="H6" s="240" t="s">
        <v>73</v>
      </c>
      <c r="I6" s="241"/>
      <c r="J6" s="146" t="s">
        <v>65</v>
      </c>
      <c r="K6" s="147" t="s">
        <v>66</v>
      </c>
    </row>
    <row r="7" ht="14.25" spans="1:11">
      <c r="A7" s="240" t="s">
        <v>74</v>
      </c>
      <c r="B7" s="248">
        <v>6900</v>
      </c>
      <c r="C7" s="249"/>
      <c r="D7" s="244" t="s">
        <v>75</v>
      </c>
      <c r="E7" s="250"/>
      <c r="F7" s="242">
        <v>46001</v>
      </c>
      <c r="G7" s="243"/>
      <c r="H7" s="240" t="s">
        <v>76</v>
      </c>
      <c r="I7" s="241"/>
      <c r="J7" s="146" t="s">
        <v>65</v>
      </c>
      <c r="K7" s="147" t="s">
        <v>66</v>
      </c>
    </row>
    <row r="8" ht="15" spans="1:11">
      <c r="A8" s="251" t="s">
        <v>77</v>
      </c>
      <c r="B8" s="252" t="s">
        <v>78</v>
      </c>
      <c r="C8" s="253"/>
      <c r="D8" s="254" t="s">
        <v>79</v>
      </c>
      <c r="E8" s="255"/>
      <c r="F8" s="256">
        <v>46006</v>
      </c>
      <c r="G8" s="257"/>
      <c r="H8" s="254" t="s">
        <v>80</v>
      </c>
      <c r="I8" s="255"/>
      <c r="J8" s="258" t="s">
        <v>65</v>
      </c>
      <c r="K8" s="259" t="s">
        <v>66</v>
      </c>
    </row>
    <row r="9" ht="15" spans="1:11">
      <c r="A9" s="347" t="s">
        <v>81</v>
      </c>
      <c r="B9" s="348"/>
      <c r="C9" s="348"/>
      <c r="D9" s="349"/>
      <c r="E9" s="349"/>
      <c r="F9" s="349"/>
      <c r="G9" s="349"/>
      <c r="H9" s="349"/>
      <c r="I9" s="349"/>
      <c r="J9" s="349"/>
      <c r="K9" s="350"/>
    </row>
    <row r="10" ht="15" spans="1:11">
      <c r="A10" s="351" t="s">
        <v>82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3"/>
    </row>
    <row r="11" ht="14.25" spans="1:11">
      <c r="A11" s="354" t="s">
        <v>83</v>
      </c>
      <c r="B11" s="355" t="s">
        <v>84</v>
      </c>
      <c r="C11" s="356" t="s">
        <v>85</v>
      </c>
      <c r="D11" s="357"/>
      <c r="E11" s="358" t="s">
        <v>86</v>
      </c>
      <c r="F11" s="355" t="s">
        <v>84</v>
      </c>
      <c r="G11" s="356" t="s">
        <v>85</v>
      </c>
      <c r="H11" s="356" t="s">
        <v>87</v>
      </c>
      <c r="I11" s="358" t="s">
        <v>88</v>
      </c>
      <c r="J11" s="355" t="s">
        <v>84</v>
      </c>
      <c r="K11" s="359" t="s">
        <v>85</v>
      </c>
    </row>
    <row r="12" ht="14.25" spans="1:11">
      <c r="A12" s="244" t="s">
        <v>89</v>
      </c>
      <c r="B12" s="267" t="s">
        <v>84</v>
      </c>
      <c r="C12" s="146" t="s">
        <v>85</v>
      </c>
      <c r="D12" s="250"/>
      <c r="E12" s="247" t="s">
        <v>90</v>
      </c>
      <c r="F12" s="267" t="s">
        <v>84</v>
      </c>
      <c r="G12" s="146" t="s">
        <v>85</v>
      </c>
      <c r="H12" s="146" t="s">
        <v>87</v>
      </c>
      <c r="I12" s="247" t="s">
        <v>91</v>
      </c>
      <c r="J12" s="267" t="s">
        <v>84</v>
      </c>
      <c r="K12" s="147" t="s">
        <v>85</v>
      </c>
    </row>
    <row r="13" ht="14.25" spans="1:11">
      <c r="A13" s="244" t="s">
        <v>92</v>
      </c>
      <c r="B13" s="267" t="s">
        <v>84</v>
      </c>
      <c r="C13" s="146" t="s">
        <v>85</v>
      </c>
      <c r="D13" s="250"/>
      <c r="E13" s="247" t="s">
        <v>93</v>
      </c>
      <c r="F13" s="146" t="s">
        <v>94</v>
      </c>
      <c r="G13" s="146" t="s">
        <v>95</v>
      </c>
      <c r="H13" s="146" t="s">
        <v>87</v>
      </c>
      <c r="I13" s="247" t="s">
        <v>96</v>
      </c>
      <c r="J13" s="267" t="s">
        <v>84</v>
      </c>
      <c r="K13" s="147" t="s">
        <v>85</v>
      </c>
    </row>
    <row r="14" ht="15" spans="1:11">
      <c r="A14" s="254" t="s">
        <v>97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68"/>
    </row>
    <row r="15" ht="15" spans="1:11">
      <c r="A15" s="351" t="s">
        <v>98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3"/>
    </row>
    <row r="16" ht="14.25" spans="1:11">
      <c r="A16" s="360" t="s">
        <v>99</v>
      </c>
      <c r="B16" s="356" t="s">
        <v>94</v>
      </c>
      <c r="C16" s="356" t="s">
        <v>95</v>
      </c>
      <c r="D16" s="361"/>
      <c r="E16" s="362" t="s">
        <v>100</v>
      </c>
      <c r="F16" s="356" t="s">
        <v>94</v>
      </c>
      <c r="G16" s="356" t="s">
        <v>95</v>
      </c>
      <c r="H16" s="363"/>
      <c r="I16" s="362" t="s">
        <v>101</v>
      </c>
      <c r="J16" s="356" t="s">
        <v>94</v>
      </c>
      <c r="K16" s="359" t="s">
        <v>95</v>
      </c>
    </row>
    <row r="17" customHeight="1" spans="1:22">
      <c r="A17" s="291" t="s">
        <v>102</v>
      </c>
      <c r="B17" s="146" t="s">
        <v>94</v>
      </c>
      <c r="C17" s="146" t="s">
        <v>95</v>
      </c>
      <c r="D17" s="364"/>
      <c r="E17" s="292" t="s">
        <v>103</v>
      </c>
      <c r="F17" s="146" t="s">
        <v>94</v>
      </c>
      <c r="G17" s="146" t="s">
        <v>95</v>
      </c>
      <c r="H17" s="365"/>
      <c r="I17" s="292" t="s">
        <v>104</v>
      </c>
      <c r="J17" s="146" t="s">
        <v>94</v>
      </c>
      <c r="K17" s="147" t="s">
        <v>95</v>
      </c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</row>
    <row r="18" ht="18" customHeight="1" spans="1:22">
      <c r="A18" s="367" t="s">
        <v>105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9"/>
    </row>
    <row r="19" s="345" customFormat="1" ht="18" customHeight="1" spans="1:22">
      <c r="A19" s="351" t="s">
        <v>106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customHeight="1" spans="1:22">
      <c r="A20" s="370" t="s">
        <v>107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2"/>
    </row>
    <row r="21" ht="21.75" customHeight="1" spans="1:22">
      <c r="A21" s="373" t="s">
        <v>108</v>
      </c>
      <c r="B21" s="114"/>
      <c r="C21" s="374">
        <v>120</v>
      </c>
      <c r="D21" s="374">
        <v>130</v>
      </c>
      <c r="E21" s="374">
        <v>140</v>
      </c>
      <c r="F21" s="374">
        <v>150</v>
      </c>
      <c r="G21" s="374">
        <v>160</v>
      </c>
      <c r="H21" s="375">
        <v>170</v>
      </c>
      <c r="I21" s="114"/>
      <c r="J21" s="376"/>
      <c r="K21" s="281" t="s">
        <v>109</v>
      </c>
    </row>
    <row r="22" ht="23" customHeight="1" spans="1:22">
      <c r="A22" s="377" t="s">
        <v>110</v>
      </c>
      <c r="B22" s="378"/>
      <c r="C22" s="378" t="s">
        <v>94</v>
      </c>
      <c r="D22" s="378" t="s">
        <v>94</v>
      </c>
      <c r="E22" s="378" t="s">
        <v>94</v>
      </c>
      <c r="F22" s="378" t="s">
        <v>94</v>
      </c>
      <c r="G22" s="378" t="s">
        <v>94</v>
      </c>
      <c r="H22" s="378" t="s">
        <v>94</v>
      </c>
      <c r="I22" s="378"/>
      <c r="J22" s="378"/>
      <c r="K22" s="379"/>
    </row>
    <row r="23" ht="23" customHeight="1" spans="1:22">
      <c r="A23" s="377" t="s">
        <v>111</v>
      </c>
      <c r="B23" s="378"/>
      <c r="C23" s="378" t="s">
        <v>94</v>
      </c>
      <c r="D23" s="378" t="s">
        <v>94</v>
      </c>
      <c r="E23" s="378" t="s">
        <v>94</v>
      </c>
      <c r="F23" s="378" t="s">
        <v>94</v>
      </c>
      <c r="G23" s="378" t="s">
        <v>94</v>
      </c>
      <c r="H23" s="378" t="s">
        <v>94</v>
      </c>
      <c r="I23" s="378"/>
      <c r="J23" s="378"/>
      <c r="K23" s="379"/>
    </row>
    <row r="24" ht="23" customHeight="1" spans="1:22">
      <c r="A24" s="377" t="s">
        <v>112</v>
      </c>
      <c r="B24" s="380"/>
      <c r="C24" s="378" t="s">
        <v>94</v>
      </c>
      <c r="D24" s="378" t="s">
        <v>94</v>
      </c>
      <c r="E24" s="378" t="s">
        <v>94</v>
      </c>
      <c r="F24" s="378" t="s">
        <v>94</v>
      </c>
      <c r="G24" s="378" t="s">
        <v>94</v>
      </c>
      <c r="H24" s="378" t="s">
        <v>94</v>
      </c>
      <c r="I24" s="380"/>
      <c r="J24" s="380"/>
      <c r="K24" s="381"/>
    </row>
    <row r="25" ht="23" customHeight="1" spans="1:22">
      <c r="A25" s="377" t="s">
        <v>113</v>
      </c>
      <c r="B25" s="382"/>
      <c r="C25" s="378" t="s">
        <v>94</v>
      </c>
      <c r="D25" s="378" t="s">
        <v>94</v>
      </c>
      <c r="E25" s="378" t="s">
        <v>94</v>
      </c>
      <c r="F25" s="378" t="s">
        <v>94</v>
      </c>
      <c r="G25" s="378" t="s">
        <v>94</v>
      </c>
      <c r="H25" s="378" t="s">
        <v>94</v>
      </c>
      <c r="I25" s="382"/>
      <c r="J25" s="382"/>
      <c r="K25" s="381"/>
    </row>
    <row r="26" ht="23" customHeight="1" spans="1:22">
      <c r="A26" s="383"/>
      <c r="B26" s="382"/>
      <c r="C26" s="382"/>
      <c r="D26" s="382"/>
      <c r="E26" s="382"/>
      <c r="F26" s="382"/>
      <c r="G26" s="382"/>
      <c r="H26" s="382"/>
      <c r="I26" s="382"/>
      <c r="J26" s="382"/>
      <c r="K26" s="381"/>
    </row>
    <row r="27" ht="23" customHeight="1" spans="1:22">
      <c r="A27" s="383"/>
      <c r="B27" s="382"/>
      <c r="C27" s="382"/>
      <c r="D27" s="382"/>
      <c r="E27" s="382"/>
      <c r="F27" s="382"/>
      <c r="G27" s="382"/>
      <c r="H27" s="382"/>
      <c r="I27" s="382"/>
      <c r="J27" s="382"/>
      <c r="K27" s="381"/>
    </row>
    <row r="28" ht="18" customHeight="1" spans="1:22">
      <c r="A28" s="384" t="s">
        <v>114</v>
      </c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ht="18.75" customHeight="1" spans="1:22">
      <c r="A29" s="387" t="s">
        <v>115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9"/>
    </row>
    <row r="30" ht="18.75" customHeight="1" spans="1:22">
      <c r="A30" s="390"/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ht="18" customHeight="1" spans="1:22">
      <c r="A31" s="384" t="s">
        <v>116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ht="14.25" spans="1:22">
      <c r="A32" s="393" t="s">
        <v>117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5"/>
    </row>
    <row r="33" ht="15" spans="1:11">
      <c r="A33" s="158" t="s">
        <v>118</v>
      </c>
      <c r="B33" s="159"/>
      <c r="C33" s="146" t="s">
        <v>65</v>
      </c>
      <c r="D33" s="146" t="s">
        <v>66</v>
      </c>
      <c r="E33" s="396" t="s">
        <v>119</v>
      </c>
      <c r="F33" s="397"/>
      <c r="G33" s="397"/>
      <c r="H33" s="397"/>
      <c r="I33" s="397"/>
      <c r="J33" s="397"/>
      <c r="K33" s="398"/>
    </row>
    <row r="34" ht="15" spans="1:11">
      <c r="A34" s="399" t="s">
        <v>120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</row>
    <row r="35" ht="21" customHeight="1" spans="1:11">
      <c r="A35" s="299" t="s">
        <v>121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1"/>
    </row>
    <row r="36" ht="21" customHeight="1" spans="1:11">
      <c r="A36" s="302" t="s">
        <v>122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21" customHeight="1" spans="1:11">
      <c r="A37" s="302" t="s">
        <v>123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ht="21" customHeight="1" spans="1:11">
      <c r="A38" s="302"/>
      <c r="B38" s="303"/>
      <c r="C38" s="303"/>
      <c r="D38" s="303"/>
      <c r="E38" s="303"/>
      <c r="F38" s="303"/>
      <c r="G38" s="303"/>
      <c r="H38" s="303"/>
      <c r="I38" s="303"/>
      <c r="J38" s="303"/>
      <c r="K38" s="304"/>
    </row>
    <row r="39" ht="21" customHeight="1" spans="1:11">
      <c r="A39" s="302"/>
      <c r="B39" s="303"/>
      <c r="C39" s="303"/>
      <c r="D39" s="303"/>
      <c r="E39" s="303"/>
      <c r="F39" s="303"/>
      <c r="G39" s="303"/>
      <c r="H39" s="303"/>
      <c r="I39" s="303"/>
      <c r="J39" s="303"/>
      <c r="K39" s="304"/>
    </row>
    <row r="40" ht="21" customHeight="1" spans="1:1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04"/>
    </row>
    <row r="41" ht="21" customHeight="1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4"/>
    </row>
    <row r="42" ht="15" spans="1:11">
      <c r="A42" s="295" t="s">
        <v>124</v>
      </c>
      <c r="B42" s="296"/>
      <c r="C42" s="296"/>
      <c r="D42" s="296"/>
      <c r="E42" s="296"/>
      <c r="F42" s="296"/>
      <c r="G42" s="296"/>
      <c r="H42" s="296"/>
      <c r="I42" s="296"/>
      <c r="J42" s="296"/>
      <c r="K42" s="297"/>
    </row>
    <row r="43" ht="15" spans="1:11">
      <c r="A43" s="351" t="s">
        <v>125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3"/>
    </row>
    <row r="44" ht="14.25" spans="1:11">
      <c r="A44" s="360" t="s">
        <v>126</v>
      </c>
      <c r="B44" s="356" t="s">
        <v>94</v>
      </c>
      <c r="C44" s="356" t="s">
        <v>95</v>
      </c>
      <c r="D44" s="356" t="s">
        <v>87</v>
      </c>
      <c r="E44" s="362" t="s">
        <v>127</v>
      </c>
      <c r="F44" s="356" t="s">
        <v>94</v>
      </c>
      <c r="G44" s="356" t="s">
        <v>95</v>
      </c>
      <c r="H44" s="356" t="s">
        <v>87</v>
      </c>
      <c r="I44" s="362" t="s">
        <v>128</v>
      </c>
      <c r="J44" s="356" t="s">
        <v>94</v>
      </c>
      <c r="K44" s="359" t="s">
        <v>95</v>
      </c>
    </row>
    <row r="45" ht="14.25" spans="1:11">
      <c r="A45" s="291" t="s">
        <v>86</v>
      </c>
      <c r="B45" s="146" t="s">
        <v>94</v>
      </c>
      <c r="C45" s="146" t="s">
        <v>95</v>
      </c>
      <c r="D45" s="146" t="s">
        <v>87</v>
      </c>
      <c r="E45" s="292" t="s">
        <v>93</v>
      </c>
      <c r="F45" s="146" t="s">
        <v>94</v>
      </c>
      <c r="G45" s="146" t="s">
        <v>95</v>
      </c>
      <c r="H45" s="146" t="s">
        <v>87</v>
      </c>
      <c r="I45" s="292" t="s">
        <v>104</v>
      </c>
      <c r="J45" s="146" t="s">
        <v>94</v>
      </c>
      <c r="K45" s="147" t="s">
        <v>95</v>
      </c>
    </row>
    <row r="46" ht="15" spans="1:11">
      <c r="A46" s="254" t="s">
        <v>97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68"/>
    </row>
    <row r="47" ht="15" spans="1:11">
      <c r="A47" s="399" t="s">
        <v>129</v>
      </c>
      <c r="B47" s="399"/>
      <c r="C47" s="399"/>
      <c r="D47" s="399"/>
      <c r="E47" s="399"/>
      <c r="F47" s="399"/>
      <c r="G47" s="399"/>
      <c r="H47" s="399"/>
      <c r="I47" s="399"/>
      <c r="J47" s="399"/>
      <c r="K47" s="399"/>
    </row>
    <row r="48" ht="15" spans="1:11">
      <c r="A48" s="299"/>
      <c r="B48" s="300"/>
      <c r="C48" s="300"/>
      <c r="D48" s="300"/>
      <c r="E48" s="300"/>
      <c r="F48" s="300"/>
      <c r="G48" s="300"/>
      <c r="H48" s="300"/>
      <c r="I48" s="300"/>
      <c r="J48" s="300"/>
      <c r="K48" s="301"/>
    </row>
    <row r="49" ht="15" spans="1:11">
      <c r="A49" s="400" t="s">
        <v>130</v>
      </c>
      <c r="B49" s="401" t="s">
        <v>131</v>
      </c>
      <c r="C49" s="401"/>
      <c r="D49" s="402" t="s">
        <v>132</v>
      </c>
      <c r="E49" s="403" t="s">
        <v>133</v>
      </c>
      <c r="F49" s="404" t="s">
        <v>134</v>
      </c>
      <c r="G49" s="405">
        <v>45973</v>
      </c>
      <c r="H49" s="406" t="s">
        <v>135</v>
      </c>
      <c r="I49" s="407"/>
      <c r="J49" s="408" t="s">
        <v>136</v>
      </c>
      <c r="K49" s="409"/>
    </row>
    <row r="50" ht="15" spans="1:11">
      <c r="A50" s="399" t="s">
        <v>137</v>
      </c>
      <c r="B50" s="399"/>
      <c r="C50" s="399"/>
      <c r="D50" s="399"/>
      <c r="E50" s="399"/>
      <c r="F50" s="399"/>
      <c r="G50" s="399"/>
      <c r="H50" s="399"/>
      <c r="I50" s="399"/>
      <c r="J50" s="399"/>
      <c r="K50" s="399"/>
    </row>
    <row r="51" ht="15" spans="1:11">
      <c r="A51" s="410" t="s">
        <v>138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2"/>
    </row>
    <row r="52" ht="15" spans="1:11">
      <c r="A52" s="400" t="s">
        <v>130</v>
      </c>
      <c r="B52" s="401" t="s">
        <v>131</v>
      </c>
      <c r="C52" s="401"/>
      <c r="D52" s="402" t="s">
        <v>132</v>
      </c>
      <c r="E52" s="403" t="s">
        <v>133</v>
      </c>
      <c r="F52" s="404" t="s">
        <v>134</v>
      </c>
      <c r="G52" s="405">
        <v>45973</v>
      </c>
      <c r="H52" s="406" t="s">
        <v>135</v>
      </c>
      <c r="I52" s="407"/>
      <c r="J52" s="408" t="s">
        <v>136</v>
      </c>
      <c r="K52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abSelected="1" workbookViewId="0">
      <selection activeCell="O11" sqref="O11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4" width="13.625" style="90" customWidth="1"/>
    <col min="15" max="15" width="13.625" style="323" customWidth="1"/>
    <col min="16" max="253" width="9" style="90"/>
    <col min="254" max="16384" width="9" style="93"/>
  </cols>
  <sheetData>
    <row r="1" s="90" customFormat="1" ht="29" customHeight="1" spans="1:256">
      <c r="A1" s="94" t="s">
        <v>139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324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s="90" customFormat="1" ht="20" customHeight="1" spans="1:256">
      <c r="A2" s="97" t="s">
        <v>61</v>
      </c>
      <c r="B2" s="98" t="str">
        <f>首期!B4</f>
        <v>QAMMBO85696</v>
      </c>
      <c r="C2" s="99"/>
      <c r="D2" s="100"/>
      <c r="E2" s="101" t="s">
        <v>67</v>
      </c>
      <c r="F2" s="102" t="str">
        <f>首期!B5</f>
        <v>儿童长裤</v>
      </c>
      <c r="G2" s="102"/>
      <c r="H2" s="103"/>
      <c r="I2" s="325"/>
      <c r="J2" s="97" t="s">
        <v>57</v>
      </c>
      <c r="K2" s="326" t="s">
        <v>56</v>
      </c>
      <c r="L2" s="326"/>
      <c r="M2" s="326"/>
      <c r="N2" s="326"/>
      <c r="O2" s="327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90" customFormat="1" spans="1:256">
      <c r="A3" s="107" t="s">
        <v>140</v>
      </c>
      <c r="B3" s="108" t="s">
        <v>141</v>
      </c>
      <c r="C3" s="109"/>
      <c r="D3" s="108"/>
      <c r="E3" s="108"/>
      <c r="F3" s="108"/>
      <c r="G3" s="108"/>
      <c r="H3" s="110"/>
      <c r="I3" s="328"/>
      <c r="J3" s="329"/>
      <c r="K3" s="111"/>
      <c r="L3" s="111"/>
      <c r="M3" s="111"/>
      <c r="N3" s="111"/>
      <c r="O3" s="330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90" customFormat="1" ht="16.5" spans="1:256">
      <c r="A4" s="107"/>
      <c r="B4" s="112" t="s">
        <v>142</v>
      </c>
      <c r="C4" s="112" t="s">
        <v>143</v>
      </c>
      <c r="D4" s="112" t="s">
        <v>144</v>
      </c>
      <c r="E4" s="112" t="s">
        <v>145</v>
      </c>
      <c r="F4" s="112" t="s">
        <v>146</v>
      </c>
      <c r="G4" s="112" t="s">
        <v>147</v>
      </c>
      <c r="H4" s="113" t="s">
        <v>148</v>
      </c>
      <c r="I4" s="328"/>
      <c r="J4" s="331"/>
      <c r="K4" s="332" t="s">
        <v>112</v>
      </c>
      <c r="L4" s="332" t="s">
        <v>149</v>
      </c>
      <c r="M4" s="332" t="s">
        <v>150</v>
      </c>
      <c r="N4" s="332" t="s">
        <v>112</v>
      </c>
      <c r="O4" s="33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="90" customFormat="1" ht="16.5" spans="1:256">
      <c r="A5" s="107"/>
      <c r="B5" s="114"/>
      <c r="C5" s="114"/>
      <c r="D5" s="115"/>
      <c r="E5" s="115"/>
      <c r="F5" s="115"/>
      <c r="G5" s="115"/>
      <c r="H5" s="113"/>
      <c r="I5" s="328"/>
      <c r="J5" s="334"/>
      <c r="K5" s="335"/>
      <c r="L5" s="335">
        <v>130</v>
      </c>
      <c r="M5" s="335">
        <v>130</v>
      </c>
      <c r="N5" s="336" t="s">
        <v>151</v>
      </c>
      <c r="O5" s="337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="90" customFormat="1" ht="25" customHeight="1" spans="1:256">
      <c r="A6" s="117" t="s">
        <v>152</v>
      </c>
      <c r="B6" s="118">
        <f>C6-5</f>
        <v>69</v>
      </c>
      <c r="C6" s="118">
        <v>74</v>
      </c>
      <c r="D6" s="118">
        <f t="shared" ref="D6:G6" si="0">C6+6</f>
        <v>80</v>
      </c>
      <c r="E6" s="118">
        <f t="shared" si="0"/>
        <v>86</v>
      </c>
      <c r="F6" s="118">
        <f t="shared" si="0"/>
        <v>92</v>
      </c>
      <c r="G6" s="118">
        <f t="shared" si="0"/>
        <v>98</v>
      </c>
      <c r="H6" s="119" t="s">
        <v>153</v>
      </c>
      <c r="I6" s="328"/>
      <c r="J6" s="334"/>
      <c r="K6" s="338"/>
      <c r="L6" s="338" t="s">
        <v>154</v>
      </c>
      <c r="M6" s="338" t="s">
        <v>155</v>
      </c>
      <c r="N6" s="338" t="s">
        <v>155</v>
      </c>
      <c r="O6" s="339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="90" customFormat="1" ht="25" customHeight="1" spans="1:256">
      <c r="A7" s="120" t="s">
        <v>156</v>
      </c>
      <c r="B7" s="121">
        <f>C7-3</f>
        <v>51</v>
      </c>
      <c r="C7" s="121">
        <v>54</v>
      </c>
      <c r="D7" s="121">
        <f>C7+3</f>
        <v>57</v>
      </c>
      <c r="E7" s="121">
        <f>D7+3</f>
        <v>60</v>
      </c>
      <c r="F7" s="121">
        <f>E7+4</f>
        <v>64</v>
      </c>
      <c r="G7" s="121">
        <f>F7+4</f>
        <v>68</v>
      </c>
      <c r="H7" s="119" t="s">
        <v>153</v>
      </c>
      <c r="I7" s="328"/>
      <c r="J7" s="334"/>
      <c r="K7" s="338"/>
      <c r="L7" s="338" t="s">
        <v>157</v>
      </c>
      <c r="M7" s="338" t="s">
        <v>157</v>
      </c>
      <c r="N7" s="338" t="s">
        <v>155</v>
      </c>
      <c r="O7" s="339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="90" customFormat="1" ht="25" customHeight="1" spans="1:256">
      <c r="A8" s="117" t="s">
        <v>158</v>
      </c>
      <c r="B8" s="118">
        <f>C8-5</f>
        <v>81</v>
      </c>
      <c r="C8" s="118">
        <v>86</v>
      </c>
      <c r="D8" s="118">
        <f>C8+6</f>
        <v>92</v>
      </c>
      <c r="E8" s="118">
        <f>D8+6</f>
        <v>98</v>
      </c>
      <c r="F8" s="118">
        <f>E8+6</f>
        <v>104</v>
      </c>
      <c r="G8" s="118">
        <f>F8+4</f>
        <v>108</v>
      </c>
      <c r="H8" s="119" t="s">
        <v>153</v>
      </c>
      <c r="I8" s="328"/>
      <c r="J8" s="334"/>
      <c r="K8" s="338"/>
      <c r="L8" s="338" t="s">
        <v>155</v>
      </c>
      <c r="M8" s="338" t="s">
        <v>159</v>
      </c>
      <c r="N8" s="338" t="s">
        <v>155</v>
      </c>
      <c r="O8" s="339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="90" customFormat="1" ht="25" customHeight="1" spans="1:256">
      <c r="A9" s="117" t="s">
        <v>160</v>
      </c>
      <c r="B9" s="118">
        <f>C9-1.6</f>
        <v>23.9</v>
      </c>
      <c r="C9" s="118">
        <v>25.5</v>
      </c>
      <c r="D9" s="118">
        <f>C9+1.9</f>
        <v>27.4</v>
      </c>
      <c r="E9" s="118">
        <f>D9+1.9</f>
        <v>29.3</v>
      </c>
      <c r="F9" s="118">
        <f>E9+1.9</f>
        <v>31.2</v>
      </c>
      <c r="G9" s="118">
        <f>F9+1.3</f>
        <v>32.5</v>
      </c>
      <c r="H9" s="119" t="s">
        <v>161</v>
      </c>
      <c r="I9" s="328"/>
      <c r="J9" s="334"/>
      <c r="K9" s="338"/>
      <c r="L9" s="338" t="s">
        <v>162</v>
      </c>
      <c r="M9" s="338" t="s">
        <v>162</v>
      </c>
      <c r="N9" s="338" t="s">
        <v>155</v>
      </c>
      <c r="O9" s="339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</row>
    <row r="10" s="90" customFormat="1" ht="25" customHeight="1" spans="1:256">
      <c r="A10" s="117" t="s">
        <v>163</v>
      </c>
      <c r="B10" s="118">
        <f>C10-1</f>
        <v>18.5</v>
      </c>
      <c r="C10" s="118">
        <v>19.5</v>
      </c>
      <c r="D10" s="118">
        <f>C10+1.2</f>
        <v>20.7</v>
      </c>
      <c r="E10" s="118">
        <f>D10+1.2</f>
        <v>21.9</v>
      </c>
      <c r="F10" s="118">
        <f>E10+1.2</f>
        <v>23.1</v>
      </c>
      <c r="G10" s="118">
        <f>F10+0.7</f>
        <v>23.8</v>
      </c>
      <c r="H10" s="119" t="s">
        <v>161</v>
      </c>
      <c r="I10" s="328"/>
      <c r="J10" s="334"/>
      <c r="K10" s="338"/>
      <c r="L10" s="338" t="s">
        <v>155</v>
      </c>
      <c r="M10" s="338" t="s">
        <v>155</v>
      </c>
      <c r="N10" s="338" t="s">
        <v>162</v>
      </c>
      <c r="O10" s="339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="90" customFormat="1" ht="25" customHeight="1" spans="1:256">
      <c r="A11" s="117" t="s">
        <v>164</v>
      </c>
      <c r="B11" s="118">
        <f>C11-0.5</f>
        <v>16.5</v>
      </c>
      <c r="C11" s="118">
        <v>17</v>
      </c>
      <c r="D11" s="118">
        <f t="shared" ref="D11:G11" si="1">C11+0.5</f>
        <v>17.5</v>
      </c>
      <c r="E11" s="118">
        <f t="shared" si="1"/>
        <v>18</v>
      </c>
      <c r="F11" s="118">
        <f t="shared" si="1"/>
        <v>18.5</v>
      </c>
      <c r="G11" s="118">
        <f t="shared" si="1"/>
        <v>19</v>
      </c>
      <c r="H11" s="119" t="s">
        <v>165</v>
      </c>
      <c r="I11" s="328"/>
      <c r="J11" s="334"/>
      <c r="K11" s="338"/>
      <c r="L11" s="338" t="s">
        <v>155</v>
      </c>
      <c r="M11" s="338" t="s">
        <v>155</v>
      </c>
      <c r="N11" s="338"/>
      <c r="O11" s="339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="90" customFormat="1" ht="25" customHeight="1" spans="1:256">
      <c r="A12" s="117" t="s">
        <v>166</v>
      </c>
      <c r="B12" s="118">
        <f>C12-0.5</f>
        <v>9</v>
      </c>
      <c r="C12" s="118">
        <v>9.5</v>
      </c>
      <c r="D12" s="118">
        <f t="shared" ref="D12:G12" si="2">C12+0.5</f>
        <v>10</v>
      </c>
      <c r="E12" s="118">
        <f t="shared" si="2"/>
        <v>10.5</v>
      </c>
      <c r="F12" s="118">
        <f t="shared" si="2"/>
        <v>11</v>
      </c>
      <c r="G12" s="118">
        <f t="shared" si="2"/>
        <v>11.5</v>
      </c>
      <c r="H12" s="119" t="s">
        <v>161</v>
      </c>
      <c r="I12" s="328"/>
      <c r="J12" s="334"/>
      <c r="K12" s="338"/>
      <c r="L12" s="338" t="s">
        <v>155</v>
      </c>
      <c r="M12" s="338" t="s">
        <v>155</v>
      </c>
      <c r="N12" s="338" t="s">
        <v>162</v>
      </c>
      <c r="O12" s="339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="90" customFormat="1" ht="25" customHeight="1" spans="1:256">
      <c r="A13" s="117" t="s">
        <v>167</v>
      </c>
      <c r="B13" s="118">
        <f>C13-1.5</f>
        <v>22.5</v>
      </c>
      <c r="C13" s="118">
        <v>24</v>
      </c>
      <c r="D13" s="118">
        <f>C13+1.7</f>
        <v>25.7</v>
      </c>
      <c r="E13" s="118">
        <f>D13+1.7</f>
        <v>27.4</v>
      </c>
      <c r="F13" s="118">
        <f>E13+1.7</f>
        <v>29.1</v>
      </c>
      <c r="G13" s="118">
        <f>F13+1.6</f>
        <v>30.7</v>
      </c>
      <c r="H13" s="119">
        <v>0</v>
      </c>
      <c r="I13" s="328"/>
      <c r="J13" s="334"/>
      <c r="K13" s="338"/>
      <c r="L13" s="338" t="s">
        <v>168</v>
      </c>
      <c r="M13" s="338" t="s">
        <v>155</v>
      </c>
      <c r="N13" s="338" t="s">
        <v>169</v>
      </c>
      <c r="O13" s="339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="90" customFormat="1" ht="25" customHeight="1" spans="1:256">
      <c r="A14" s="117" t="s">
        <v>170</v>
      </c>
      <c r="B14" s="118">
        <f>C14-1.8</f>
        <v>31.2</v>
      </c>
      <c r="C14" s="118">
        <v>33</v>
      </c>
      <c r="D14" s="118">
        <f>C14+2.25</f>
        <v>35.25</v>
      </c>
      <c r="E14" s="118">
        <f>D14+2.25</f>
        <v>37.5</v>
      </c>
      <c r="F14" s="118">
        <f>E14+2.25</f>
        <v>39.75</v>
      </c>
      <c r="G14" s="118">
        <f>F14+2</f>
        <v>41.75</v>
      </c>
      <c r="H14" s="122"/>
      <c r="I14" s="328"/>
      <c r="J14" s="334"/>
      <c r="K14" s="338"/>
      <c r="L14" s="338" t="s">
        <v>155</v>
      </c>
      <c r="M14" s="338" t="s">
        <v>154</v>
      </c>
      <c r="N14" s="338" t="s">
        <v>171</v>
      </c>
      <c r="O14" s="339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="90" customFormat="1" ht="25" customHeight="1" spans="1:256">
      <c r="A15" s="117" t="s">
        <v>172</v>
      </c>
      <c r="B15" s="118">
        <f>C15</f>
        <v>13</v>
      </c>
      <c r="C15" s="118">
        <v>13</v>
      </c>
      <c r="D15" s="118">
        <v>14</v>
      </c>
      <c r="E15" s="118">
        <f>D15</f>
        <v>14</v>
      </c>
      <c r="F15" s="118">
        <f>D15+1</f>
        <v>15</v>
      </c>
      <c r="G15" s="118">
        <f>F15</f>
        <v>15</v>
      </c>
      <c r="H15" s="122"/>
      <c r="I15" s="328"/>
      <c r="J15" s="334"/>
      <c r="K15" s="338"/>
      <c r="L15" s="338" t="s">
        <v>155</v>
      </c>
      <c r="M15" s="338" t="s">
        <v>155</v>
      </c>
      <c r="N15" s="338" t="s">
        <v>155</v>
      </c>
      <c r="O15" s="339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="90" customFormat="1" ht="25" customHeight="1" spans="1:256">
      <c r="A16" s="117" t="s">
        <v>173</v>
      </c>
      <c r="B16" s="118">
        <v>3.5</v>
      </c>
      <c r="C16" s="118">
        <v>3.5</v>
      </c>
      <c r="D16" s="118">
        <v>3.5</v>
      </c>
      <c r="E16" s="118">
        <v>3.5</v>
      </c>
      <c r="F16" s="118">
        <v>3.5</v>
      </c>
      <c r="G16" s="118">
        <v>3.5</v>
      </c>
      <c r="H16" s="122"/>
      <c r="I16" s="328"/>
      <c r="J16" s="334"/>
      <c r="K16" s="338"/>
      <c r="L16" s="338" t="s">
        <v>155</v>
      </c>
      <c r="M16" s="338" t="s">
        <v>155</v>
      </c>
      <c r="N16" s="338" t="s">
        <v>174</v>
      </c>
      <c r="O16" s="339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="90" customFormat="1" ht="25" customHeight="1" spans="1:256">
      <c r="A17" s="117" t="s">
        <v>175</v>
      </c>
      <c r="B17" s="118">
        <v>2</v>
      </c>
      <c r="C17" s="118">
        <v>2</v>
      </c>
      <c r="D17" s="118">
        <v>2</v>
      </c>
      <c r="E17" s="118">
        <v>2</v>
      </c>
      <c r="F17" s="118">
        <v>2</v>
      </c>
      <c r="G17" s="118">
        <v>2</v>
      </c>
      <c r="H17" s="123"/>
      <c r="I17" s="328"/>
      <c r="J17" s="334"/>
      <c r="K17" s="338"/>
      <c r="L17" s="338" t="s">
        <v>155</v>
      </c>
      <c r="M17" s="338" t="s">
        <v>155</v>
      </c>
      <c r="N17" s="338"/>
      <c r="O17" s="339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</row>
    <row r="18" s="90" customFormat="1" ht="20" customHeight="1" spans="1:256">
      <c r="A18" s="124"/>
      <c r="B18" s="125"/>
      <c r="C18" s="125"/>
      <c r="D18" s="125"/>
      <c r="E18" s="125"/>
      <c r="F18" s="125"/>
      <c r="G18" s="125"/>
      <c r="H18" s="123"/>
      <c r="I18" s="328"/>
      <c r="J18" s="334"/>
      <c r="K18" s="338"/>
      <c r="L18" s="338"/>
      <c r="M18" s="338"/>
      <c r="N18" s="338"/>
      <c r="O18" s="339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</row>
    <row r="19" s="90" customFormat="1" ht="20" customHeight="1" spans="1:256">
      <c r="A19" s="126"/>
      <c r="B19" s="127"/>
      <c r="C19" s="127"/>
      <c r="D19" s="127"/>
      <c r="E19" s="128"/>
      <c r="F19" s="127"/>
      <c r="G19" s="127"/>
      <c r="H19" s="129"/>
      <c r="I19" s="340"/>
      <c r="J19" s="341"/>
      <c r="K19" s="342"/>
      <c r="L19" s="343"/>
      <c r="M19" s="342"/>
      <c r="N19" s="342"/>
      <c r="O19" s="344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</row>
    <row r="20" s="90" customFormat="1" ht="16.5" spans="1:256">
      <c r="A20" s="130"/>
      <c r="B20" s="130"/>
      <c r="C20" s="131"/>
      <c r="D20" s="131"/>
      <c r="E20" s="132"/>
      <c r="F20" s="131"/>
      <c r="G20" s="131"/>
      <c r="H20" s="131"/>
      <c r="O20" s="324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</row>
    <row r="21" s="90" customFormat="1" spans="1:256">
      <c r="A21" s="133" t="s">
        <v>176</v>
      </c>
      <c r="B21" s="133"/>
      <c r="C21" s="134"/>
      <c r="D21" s="134"/>
      <c r="O21" s="324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</row>
    <row r="22" s="90" customFormat="1" spans="1:256">
      <c r="C22" s="91"/>
      <c r="D22" s="91"/>
      <c r="J22" s="135" t="s">
        <v>177</v>
      </c>
      <c r="K22" s="136">
        <v>45973</v>
      </c>
      <c r="L22" s="135" t="s">
        <v>178</v>
      </c>
      <c r="M22" s="135" t="s">
        <v>133</v>
      </c>
      <c r="N22" s="135" t="s">
        <v>179</v>
      </c>
      <c r="O22" s="324" t="s">
        <v>136</v>
      </c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O50" sqref="O50"/>
    </sheetView>
  </sheetViews>
  <sheetFormatPr defaultColWidth="10" defaultRowHeight="16.5" customHeight="1"/>
  <cols>
    <col min="1" max="1" width="10.875" style="227" customWidth="1"/>
    <col min="2" max="16384" width="10" style="227"/>
  </cols>
  <sheetData>
    <row r="1" ht="22.5" customHeight="1" spans="1:16">
      <c r="A1" s="140" t="s">
        <v>180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6">
      <c r="A2" s="228" t="s">
        <v>53</v>
      </c>
      <c r="B2" s="229" t="s">
        <v>54</v>
      </c>
      <c r="C2" s="229"/>
      <c r="D2" s="230" t="s">
        <v>55</v>
      </c>
      <c r="E2" s="230"/>
      <c r="F2" s="229" t="s">
        <v>56</v>
      </c>
      <c r="G2" s="229"/>
      <c r="H2" s="231" t="s">
        <v>57</v>
      </c>
      <c r="I2" s="232" t="s">
        <v>56</v>
      </c>
      <c r="J2" s="232"/>
      <c r="K2" s="233"/>
    </row>
    <row r="3" customHeight="1" spans="1:16">
      <c r="A3" s="234" t="s">
        <v>58</v>
      </c>
      <c r="B3" s="235"/>
      <c r="C3" s="236"/>
      <c r="D3" s="237" t="s">
        <v>59</v>
      </c>
      <c r="E3" s="238"/>
      <c r="F3" s="238"/>
      <c r="G3" s="239"/>
      <c r="H3" s="237" t="s">
        <v>60</v>
      </c>
      <c r="I3" s="238"/>
      <c r="J3" s="238"/>
      <c r="K3" s="239"/>
    </row>
    <row r="4" customHeight="1" spans="1:16">
      <c r="A4" s="240" t="s">
        <v>61</v>
      </c>
      <c r="B4" s="146" t="s">
        <v>62</v>
      </c>
      <c r="C4" s="147"/>
      <c r="D4" s="240" t="s">
        <v>63</v>
      </c>
      <c r="E4" s="241"/>
      <c r="F4" s="242">
        <v>46026</v>
      </c>
      <c r="G4" s="243"/>
      <c r="H4" s="240" t="s">
        <v>64</v>
      </c>
      <c r="I4" s="241"/>
      <c r="J4" s="146" t="s">
        <v>65</v>
      </c>
      <c r="K4" s="147" t="s">
        <v>66</v>
      </c>
    </row>
    <row r="5" customHeight="1" spans="1:16">
      <c r="A5" s="244" t="s">
        <v>67</v>
      </c>
      <c r="B5" s="146" t="s">
        <v>68</v>
      </c>
      <c r="C5" s="147"/>
      <c r="D5" s="240" t="s">
        <v>69</v>
      </c>
      <c r="E5" s="241"/>
      <c r="F5" s="242">
        <v>45971</v>
      </c>
      <c r="G5" s="243"/>
      <c r="H5" s="240" t="s">
        <v>70</v>
      </c>
      <c r="I5" s="241"/>
      <c r="J5" s="146" t="s">
        <v>65</v>
      </c>
      <c r="K5" s="147" t="s">
        <v>66</v>
      </c>
    </row>
    <row r="6" customHeight="1" spans="1:16">
      <c r="A6" s="240" t="s">
        <v>71</v>
      </c>
      <c r="B6" s="245">
        <v>4</v>
      </c>
      <c r="C6" s="246">
        <v>6</v>
      </c>
      <c r="D6" s="244" t="s">
        <v>72</v>
      </c>
      <c r="E6" s="247"/>
      <c r="F6" s="242">
        <v>45991</v>
      </c>
      <c r="G6" s="243"/>
      <c r="H6" s="240" t="s">
        <v>73</v>
      </c>
      <c r="I6" s="241"/>
      <c r="J6" s="146" t="s">
        <v>65</v>
      </c>
      <c r="K6" s="147" t="s">
        <v>66</v>
      </c>
    </row>
    <row r="7" customHeight="1" spans="1:16">
      <c r="A7" s="240" t="s">
        <v>74</v>
      </c>
      <c r="B7" s="248">
        <v>6900</v>
      </c>
      <c r="C7" s="249"/>
      <c r="D7" s="244" t="s">
        <v>75</v>
      </c>
      <c r="E7" s="250"/>
      <c r="F7" s="242">
        <v>46001</v>
      </c>
      <c r="G7" s="243"/>
      <c r="H7" s="240" t="s">
        <v>76</v>
      </c>
      <c r="I7" s="241"/>
      <c r="J7" s="146" t="s">
        <v>65</v>
      </c>
      <c r="K7" s="147" t="s">
        <v>66</v>
      </c>
    </row>
    <row r="8" customHeight="1" spans="1:16">
      <c r="A8" s="251" t="s">
        <v>77</v>
      </c>
      <c r="B8" s="252" t="s">
        <v>78</v>
      </c>
      <c r="C8" s="253"/>
      <c r="D8" s="254" t="s">
        <v>79</v>
      </c>
      <c r="E8" s="255"/>
      <c r="F8" s="256">
        <v>46006</v>
      </c>
      <c r="G8" s="257"/>
      <c r="H8" s="254" t="s">
        <v>80</v>
      </c>
      <c r="I8" s="255"/>
      <c r="J8" s="258" t="s">
        <v>65</v>
      </c>
      <c r="K8" s="259" t="s">
        <v>66</v>
      </c>
      <c r="P8" s="168" t="s">
        <v>181</v>
      </c>
    </row>
    <row r="9" customHeight="1" spans="1:16">
      <c r="A9" s="260" t="s">
        <v>182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6">
      <c r="A10" s="261" t="s">
        <v>83</v>
      </c>
      <c r="B10" s="262" t="s">
        <v>84</v>
      </c>
      <c r="C10" s="263" t="s">
        <v>85</v>
      </c>
      <c r="D10" s="264"/>
      <c r="E10" s="265" t="s">
        <v>88</v>
      </c>
      <c r="F10" s="262" t="s">
        <v>84</v>
      </c>
      <c r="G10" s="263" t="s">
        <v>85</v>
      </c>
      <c r="H10" s="262"/>
      <c r="I10" s="265" t="s">
        <v>86</v>
      </c>
      <c r="J10" s="262" t="s">
        <v>84</v>
      </c>
      <c r="K10" s="266" t="s">
        <v>85</v>
      </c>
    </row>
    <row r="11" customHeight="1" spans="1:16">
      <c r="A11" s="244" t="s">
        <v>89</v>
      </c>
      <c r="B11" s="267" t="s">
        <v>84</v>
      </c>
      <c r="C11" s="146" t="s">
        <v>85</v>
      </c>
      <c r="D11" s="250"/>
      <c r="E11" s="247" t="s">
        <v>91</v>
      </c>
      <c r="F11" s="267" t="s">
        <v>84</v>
      </c>
      <c r="G11" s="146" t="s">
        <v>85</v>
      </c>
      <c r="H11" s="267"/>
      <c r="I11" s="247" t="s">
        <v>96</v>
      </c>
      <c r="J11" s="267" t="s">
        <v>84</v>
      </c>
      <c r="K11" s="147" t="s">
        <v>85</v>
      </c>
    </row>
    <row r="12" customHeight="1" spans="1:16">
      <c r="A12" s="254" t="s">
        <v>119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68"/>
    </row>
    <row r="13" customHeight="1" spans="1:16">
      <c r="A13" s="269" t="s">
        <v>183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6">
      <c r="A14" s="270" t="s">
        <v>184</v>
      </c>
      <c r="B14" s="271"/>
      <c r="C14" s="271"/>
      <c r="D14" s="271"/>
      <c r="E14" s="271"/>
      <c r="F14" s="271"/>
      <c r="G14" s="271"/>
      <c r="H14" s="272"/>
      <c r="I14" s="273"/>
      <c r="J14" s="273"/>
      <c r="K14" s="274"/>
    </row>
    <row r="15" customHeight="1" spans="1:16">
      <c r="A15" s="275"/>
      <c r="B15" s="276"/>
      <c r="C15" s="276"/>
      <c r="D15" s="277"/>
      <c r="E15" s="278"/>
      <c r="F15" s="276"/>
      <c r="G15" s="276"/>
      <c r="H15" s="277"/>
      <c r="I15" s="279"/>
      <c r="J15" s="280"/>
      <c r="K15" s="281"/>
    </row>
    <row r="16" customHeight="1" spans="1:16">
      <c r="A16" s="282"/>
      <c r="B16" s="258"/>
      <c r="C16" s="258"/>
      <c r="D16" s="258"/>
      <c r="E16" s="258"/>
      <c r="F16" s="258"/>
      <c r="G16" s="258"/>
      <c r="H16" s="258"/>
      <c r="I16" s="258"/>
      <c r="J16" s="258"/>
      <c r="K16" s="259"/>
    </row>
    <row r="17" customHeight="1" spans="1:11">
      <c r="A17" s="269" t="s">
        <v>185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83" t="s">
        <v>186</v>
      </c>
      <c r="B18" s="284"/>
      <c r="C18" s="284"/>
      <c r="D18" s="284"/>
      <c r="E18" s="284"/>
      <c r="F18" s="284"/>
      <c r="G18" s="284"/>
      <c r="H18" s="284"/>
      <c r="I18" s="273"/>
      <c r="J18" s="273"/>
      <c r="K18" s="274"/>
    </row>
    <row r="19" customHeight="1" spans="1:11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customHeight="1" spans="1:11">
      <c r="A20" s="282"/>
      <c r="B20" s="258"/>
      <c r="C20" s="258"/>
      <c r="D20" s="258"/>
      <c r="E20" s="258"/>
      <c r="F20" s="258"/>
      <c r="G20" s="258"/>
      <c r="H20" s="258"/>
      <c r="I20" s="258"/>
      <c r="J20" s="258"/>
      <c r="K20" s="259"/>
    </row>
    <row r="21" customHeight="1" spans="1:11">
      <c r="A21" s="285" t="s">
        <v>116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41" t="s">
        <v>117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5"/>
    </row>
    <row r="23" customHeight="1" spans="1:11">
      <c r="A23" s="158" t="s">
        <v>118</v>
      </c>
      <c r="B23" s="159"/>
      <c r="C23" s="146" t="s">
        <v>65</v>
      </c>
      <c r="D23" s="146" t="s">
        <v>66</v>
      </c>
      <c r="E23" s="156"/>
      <c r="F23" s="156"/>
      <c r="G23" s="156"/>
      <c r="H23" s="156"/>
      <c r="I23" s="156"/>
      <c r="J23" s="156"/>
      <c r="K23" s="157"/>
    </row>
    <row r="24" customHeight="1" spans="1:11">
      <c r="A24" s="286" t="s">
        <v>187</v>
      </c>
      <c r="B24" s="152"/>
      <c r="C24" s="152"/>
      <c r="D24" s="152"/>
      <c r="E24" s="152"/>
      <c r="F24" s="152"/>
      <c r="G24" s="152"/>
      <c r="H24" s="152"/>
      <c r="I24" s="152"/>
      <c r="J24" s="152"/>
      <c r="K24" s="287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customHeight="1" spans="1:11">
      <c r="A26" s="260" t="s">
        <v>125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4" t="s">
        <v>126</v>
      </c>
      <c r="B27" s="263" t="s">
        <v>94</v>
      </c>
      <c r="C27" s="263" t="s">
        <v>95</v>
      </c>
      <c r="D27" s="263" t="s">
        <v>87</v>
      </c>
      <c r="E27" s="235" t="s">
        <v>127</v>
      </c>
      <c r="F27" s="263" t="s">
        <v>94</v>
      </c>
      <c r="G27" s="263" t="s">
        <v>95</v>
      </c>
      <c r="H27" s="263" t="s">
        <v>87</v>
      </c>
      <c r="I27" s="235" t="s">
        <v>128</v>
      </c>
      <c r="J27" s="263" t="s">
        <v>94</v>
      </c>
      <c r="K27" s="266" t="s">
        <v>95</v>
      </c>
    </row>
    <row r="28" customHeight="1" spans="1:11">
      <c r="A28" s="291" t="s">
        <v>86</v>
      </c>
      <c r="B28" s="146" t="s">
        <v>94</v>
      </c>
      <c r="C28" s="146" t="s">
        <v>95</v>
      </c>
      <c r="D28" s="146" t="s">
        <v>87</v>
      </c>
      <c r="E28" s="292" t="s">
        <v>93</v>
      </c>
      <c r="F28" s="146" t="s">
        <v>94</v>
      </c>
      <c r="G28" s="146" t="s">
        <v>95</v>
      </c>
      <c r="H28" s="146" t="s">
        <v>87</v>
      </c>
      <c r="I28" s="292" t="s">
        <v>104</v>
      </c>
      <c r="J28" s="146" t="s">
        <v>94</v>
      </c>
      <c r="K28" s="147" t="s">
        <v>95</v>
      </c>
    </row>
    <row r="29" customHeight="1" spans="1:11">
      <c r="A29" s="240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customHeight="1" spans="1:11">
      <c r="A31" s="298" t="s">
        <v>188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ht="21" customHeight="1" spans="1:1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ht="21" customHeight="1" spans="1:1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ht="21" customHeight="1" spans="1:11">
      <c r="A34" s="302"/>
      <c r="B34" s="303"/>
      <c r="C34" s="303"/>
      <c r="D34" s="303"/>
      <c r="E34" s="303"/>
      <c r="F34" s="303"/>
      <c r="G34" s="303"/>
      <c r="H34" s="303"/>
      <c r="I34" s="303"/>
      <c r="J34" s="303"/>
      <c r="K34" s="304"/>
    </row>
    <row r="35" ht="21" customHeight="1" spans="1:11">
      <c r="A35" s="302"/>
      <c r="B35" s="303"/>
      <c r="C35" s="303"/>
      <c r="D35" s="303"/>
      <c r="E35" s="303"/>
      <c r="F35" s="303"/>
      <c r="G35" s="303"/>
      <c r="H35" s="303"/>
      <c r="I35" s="303"/>
      <c r="J35" s="303"/>
      <c r="K35" s="304"/>
    </row>
    <row r="36" ht="21" customHeight="1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21" customHeight="1" spans="1:11">
      <c r="A37" s="302"/>
      <c r="B37" s="303"/>
      <c r="C37" s="303"/>
      <c r="D37" s="303"/>
      <c r="E37" s="303"/>
      <c r="F37" s="303"/>
      <c r="G37" s="303"/>
      <c r="H37" s="303"/>
      <c r="I37" s="303"/>
      <c r="J37" s="303"/>
      <c r="K37" s="304"/>
    </row>
    <row r="38" ht="21" customHeight="1" spans="1:11">
      <c r="A38" s="302"/>
      <c r="B38" s="303"/>
      <c r="C38" s="303"/>
      <c r="D38" s="303"/>
      <c r="E38" s="303"/>
      <c r="F38" s="303"/>
      <c r="G38" s="303"/>
      <c r="H38" s="303"/>
      <c r="I38" s="303"/>
      <c r="J38" s="303"/>
      <c r="K38" s="304"/>
    </row>
    <row r="39" ht="21" customHeight="1" spans="1:11">
      <c r="A39" s="302"/>
      <c r="B39" s="303"/>
      <c r="C39" s="303"/>
      <c r="D39" s="303"/>
      <c r="E39" s="303"/>
      <c r="F39" s="303"/>
      <c r="G39" s="303"/>
      <c r="H39" s="303"/>
      <c r="I39" s="303"/>
      <c r="J39" s="303"/>
      <c r="K39" s="304"/>
    </row>
    <row r="40" ht="21" customHeight="1" spans="1:1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04"/>
    </row>
    <row r="41" ht="21" customHeight="1" spans="1:11">
      <c r="A41" s="302"/>
      <c r="B41" s="303"/>
      <c r="C41" s="303"/>
      <c r="D41" s="303"/>
      <c r="E41" s="303"/>
      <c r="F41" s="303"/>
      <c r="G41" s="303"/>
      <c r="H41" s="303"/>
      <c r="I41" s="303"/>
      <c r="J41" s="303"/>
      <c r="K41" s="304"/>
    </row>
    <row r="42" ht="21" customHeight="1" spans="1:1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4"/>
    </row>
    <row r="43" ht="17.25" customHeight="1" spans="1:11">
      <c r="A43" s="295" t="s">
        <v>124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customHeight="1" spans="1:11">
      <c r="A44" s="298" t="s">
        <v>189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ht="18" customHeight="1" spans="1:11">
      <c r="A45" s="305" t="s">
        <v>119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7"/>
    </row>
    <row r="46" ht="18" customHeight="1" spans="1:11">
      <c r="A46" s="305" t="s">
        <v>190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07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290"/>
    </row>
    <row r="48" ht="21" customHeight="1" spans="1:11">
      <c r="A48" s="308" t="s">
        <v>130</v>
      </c>
      <c r="B48" s="309" t="s">
        <v>131</v>
      </c>
      <c r="C48" s="309"/>
      <c r="D48" s="310" t="s">
        <v>132</v>
      </c>
      <c r="E48" s="310" t="s">
        <v>133</v>
      </c>
      <c r="F48" s="310" t="s">
        <v>134</v>
      </c>
      <c r="G48" s="311"/>
      <c r="H48" s="312" t="s">
        <v>135</v>
      </c>
      <c r="I48" s="312"/>
      <c r="J48" s="309" t="s">
        <v>136</v>
      </c>
      <c r="K48" s="313"/>
    </row>
    <row r="49" customHeight="1" spans="1:11">
      <c r="A49" s="314" t="s">
        <v>137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ht="21" customHeight="1" spans="1:11">
      <c r="A52" s="308" t="s">
        <v>130</v>
      </c>
      <c r="B52" s="309" t="s">
        <v>131</v>
      </c>
      <c r="C52" s="309"/>
      <c r="D52" s="310" t="s">
        <v>132</v>
      </c>
      <c r="E52" s="310" t="s">
        <v>133</v>
      </c>
      <c r="F52" s="310" t="s">
        <v>134</v>
      </c>
      <c r="G52" s="311"/>
      <c r="H52" s="312" t="s">
        <v>135</v>
      </c>
      <c r="I52" s="312"/>
      <c r="J52" s="309" t="s">
        <v>136</v>
      </c>
      <c r="K52" s="31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1"/>
  <sheetViews>
    <sheetView workbookViewId="0">
      <selection activeCell="A2" sqref="A2:H19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4.875" style="90" customWidth="1"/>
    <col min="9" max="12" width="13.625" style="90" customWidth="1"/>
    <col min="13" max="14" width="13.625" style="219" customWidth="1"/>
    <col min="15" max="246" width="9" style="90"/>
    <col min="247" max="16384" width="9" style="93"/>
  </cols>
  <sheetData>
    <row r="1" s="90" customFormat="1" ht="29" customHeight="1" spans="1:249">
      <c r="A1" s="94" t="s">
        <v>139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220"/>
      <c r="N1" s="220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</row>
    <row r="2" s="90" customFormat="1" ht="20" customHeight="1" spans="1:249">
      <c r="A2" s="97" t="s">
        <v>61</v>
      </c>
      <c r="B2" s="98" t="str">
        <f>首期!B4</f>
        <v>QAMMBO85696</v>
      </c>
      <c r="C2" s="99"/>
      <c r="D2" s="100"/>
      <c r="E2" s="101" t="s">
        <v>67</v>
      </c>
      <c r="F2" s="102" t="str">
        <f>首期!B5</f>
        <v>儿童长裤</v>
      </c>
      <c r="G2" s="102"/>
      <c r="H2" s="103"/>
      <c r="I2" s="105" t="s">
        <v>57</v>
      </c>
      <c r="J2" s="106"/>
      <c r="K2" s="106"/>
      <c r="L2" s="106"/>
      <c r="M2" s="69"/>
      <c r="N2" s="69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</row>
    <row r="3" s="90" customFormat="1" spans="1:249">
      <c r="A3" s="107" t="s">
        <v>140</v>
      </c>
      <c r="B3" s="108" t="s">
        <v>141</v>
      </c>
      <c r="C3" s="109"/>
      <c r="D3" s="108"/>
      <c r="E3" s="108"/>
      <c r="F3" s="108"/>
      <c r="G3" s="108"/>
      <c r="H3" s="110"/>
      <c r="I3" s="111"/>
      <c r="J3" s="111"/>
      <c r="K3" s="111"/>
      <c r="L3" s="111"/>
      <c r="M3" s="111"/>
      <c r="N3" s="69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</row>
    <row r="4" s="90" customFormat="1" spans="1:249">
      <c r="A4" s="107"/>
      <c r="B4" s="112" t="s">
        <v>142</v>
      </c>
      <c r="C4" s="112" t="s">
        <v>143</v>
      </c>
      <c r="D4" s="112" t="s">
        <v>144</v>
      </c>
      <c r="E4" s="112" t="s">
        <v>145</v>
      </c>
      <c r="F4" s="112" t="s">
        <v>146</v>
      </c>
      <c r="G4" s="112" t="s">
        <v>147</v>
      </c>
      <c r="H4" s="113" t="s">
        <v>148</v>
      </c>
      <c r="I4" s="221"/>
      <c r="J4" s="221"/>
      <c r="K4" s="221"/>
      <c r="L4" s="221"/>
      <c r="M4" s="221"/>
      <c r="N4" s="222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</row>
    <row r="5" s="90" customFormat="1" ht="20" customHeight="1" spans="1:249">
      <c r="A5" s="107"/>
      <c r="B5" s="114"/>
      <c r="C5" s="114"/>
      <c r="D5" s="115"/>
      <c r="E5" s="115"/>
      <c r="F5" s="115"/>
      <c r="G5" s="115"/>
      <c r="H5" s="113"/>
      <c r="I5" s="112" t="s">
        <v>142</v>
      </c>
      <c r="J5" s="112" t="s">
        <v>143</v>
      </c>
      <c r="K5" s="112" t="s">
        <v>144</v>
      </c>
      <c r="L5" s="112" t="s">
        <v>145</v>
      </c>
      <c r="M5" s="112" t="s">
        <v>146</v>
      </c>
      <c r="N5" s="112" t="s">
        <v>147</v>
      </c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</row>
    <row r="6" s="90" customFormat="1" ht="25" customHeight="1" spans="1:249">
      <c r="A6" s="117" t="s">
        <v>152</v>
      </c>
      <c r="B6" s="118">
        <f>C6-5</f>
        <v>69</v>
      </c>
      <c r="C6" s="118">
        <v>74</v>
      </c>
      <c r="D6" s="118">
        <f t="shared" ref="D6:G6" si="0">C6+6</f>
        <v>80</v>
      </c>
      <c r="E6" s="118">
        <f t="shared" si="0"/>
        <v>86</v>
      </c>
      <c r="F6" s="118">
        <f t="shared" si="0"/>
        <v>92</v>
      </c>
      <c r="G6" s="118">
        <f t="shared" si="0"/>
        <v>98</v>
      </c>
      <c r="H6" s="119" t="s">
        <v>153</v>
      </c>
      <c r="I6" s="116"/>
      <c r="J6" s="223"/>
      <c r="K6" s="116"/>
      <c r="L6" s="116"/>
      <c r="M6" s="224"/>
      <c r="N6" s="224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</row>
    <row r="7" s="90" customFormat="1" ht="25" customHeight="1" spans="1:249">
      <c r="A7" s="120" t="s">
        <v>156</v>
      </c>
      <c r="B7" s="121">
        <f>C7-3</f>
        <v>51</v>
      </c>
      <c r="C7" s="121">
        <v>54</v>
      </c>
      <c r="D7" s="121">
        <f>C7+3</f>
        <v>57</v>
      </c>
      <c r="E7" s="121">
        <f>D7+3</f>
        <v>60</v>
      </c>
      <c r="F7" s="121">
        <f>E7+4</f>
        <v>64</v>
      </c>
      <c r="G7" s="121">
        <f>F7+4</f>
        <v>68</v>
      </c>
      <c r="H7" s="119" t="s">
        <v>153</v>
      </c>
      <c r="I7" s="116"/>
      <c r="J7" s="116"/>
      <c r="K7" s="116"/>
      <c r="L7" s="116"/>
      <c r="M7" s="224"/>
      <c r="N7" s="224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</row>
    <row r="8" s="90" customFormat="1" ht="25" customHeight="1" spans="1:249">
      <c r="A8" s="117" t="s">
        <v>158</v>
      </c>
      <c r="B8" s="118">
        <f>C8-5</f>
        <v>81</v>
      </c>
      <c r="C8" s="118">
        <v>86</v>
      </c>
      <c r="D8" s="118">
        <f>C8+6</f>
        <v>92</v>
      </c>
      <c r="E8" s="118">
        <f>D8+6</f>
        <v>98</v>
      </c>
      <c r="F8" s="118">
        <f>E8+6</f>
        <v>104</v>
      </c>
      <c r="G8" s="118">
        <f>F8+4</f>
        <v>108</v>
      </c>
      <c r="H8" s="119" t="s">
        <v>153</v>
      </c>
      <c r="I8" s="116"/>
      <c r="J8" s="116"/>
      <c r="K8" s="116"/>
      <c r="L8" s="116"/>
      <c r="M8" s="116"/>
      <c r="N8" s="224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</row>
    <row r="9" s="90" customFormat="1" ht="25" customHeight="1" spans="1:249">
      <c r="A9" s="117" t="s">
        <v>160</v>
      </c>
      <c r="B9" s="118">
        <f>C9-1.6</f>
        <v>23.9</v>
      </c>
      <c r="C9" s="118">
        <v>25.5</v>
      </c>
      <c r="D9" s="118">
        <f>C9+1.9</f>
        <v>27.4</v>
      </c>
      <c r="E9" s="118">
        <f>D9+1.9</f>
        <v>29.3</v>
      </c>
      <c r="F9" s="118">
        <f>E9+1.9</f>
        <v>31.2</v>
      </c>
      <c r="G9" s="118">
        <f>F9+1.3</f>
        <v>32.5</v>
      </c>
      <c r="H9" s="119" t="s">
        <v>161</v>
      </c>
      <c r="I9" s="116"/>
      <c r="J9" s="116"/>
      <c r="K9" s="116"/>
      <c r="L9" s="116"/>
      <c r="M9" s="224"/>
      <c r="N9" s="224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</row>
    <row r="10" s="90" customFormat="1" ht="25" customHeight="1" spans="1:249">
      <c r="A10" s="117" t="s">
        <v>163</v>
      </c>
      <c r="B10" s="118">
        <f>C10-1</f>
        <v>18.5</v>
      </c>
      <c r="C10" s="118">
        <v>19.5</v>
      </c>
      <c r="D10" s="118">
        <f>C10+1.2</f>
        <v>20.7</v>
      </c>
      <c r="E10" s="118">
        <f>D10+1.2</f>
        <v>21.9</v>
      </c>
      <c r="F10" s="118">
        <f>E10+1.2</f>
        <v>23.1</v>
      </c>
      <c r="G10" s="118">
        <f>F10+0.7</f>
        <v>23.8</v>
      </c>
      <c r="H10" s="119" t="s">
        <v>161</v>
      </c>
      <c r="I10" s="116"/>
      <c r="J10" s="116"/>
      <c r="K10" s="116"/>
      <c r="L10" s="116"/>
      <c r="M10" s="224"/>
      <c r="N10" s="224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</row>
    <row r="11" s="90" customFormat="1" ht="25" customHeight="1" spans="1:249">
      <c r="A11" s="117" t="s">
        <v>164</v>
      </c>
      <c r="B11" s="118">
        <f>C11-0.5</f>
        <v>16.5</v>
      </c>
      <c r="C11" s="118">
        <v>17</v>
      </c>
      <c r="D11" s="118">
        <f t="shared" ref="D11:G11" si="1">C11+0.5</f>
        <v>17.5</v>
      </c>
      <c r="E11" s="118">
        <f t="shared" si="1"/>
        <v>18</v>
      </c>
      <c r="F11" s="118">
        <f t="shared" si="1"/>
        <v>18.5</v>
      </c>
      <c r="G11" s="118">
        <f t="shared" si="1"/>
        <v>19</v>
      </c>
      <c r="H11" s="119" t="s">
        <v>165</v>
      </c>
      <c r="I11" s="116"/>
      <c r="J11" s="116"/>
      <c r="K11" s="116"/>
      <c r="L11" s="116"/>
      <c r="M11" s="116"/>
      <c r="N11" s="224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</row>
    <row r="12" s="90" customFormat="1" ht="25" customHeight="1" spans="1:249">
      <c r="A12" s="117" t="s">
        <v>166</v>
      </c>
      <c r="B12" s="118">
        <f>C12-0.5</f>
        <v>9</v>
      </c>
      <c r="C12" s="118">
        <v>9.5</v>
      </c>
      <c r="D12" s="118">
        <f t="shared" ref="D12:G12" si="2">C12+0.5</f>
        <v>10</v>
      </c>
      <c r="E12" s="118">
        <f t="shared" si="2"/>
        <v>10.5</v>
      </c>
      <c r="F12" s="118">
        <f t="shared" si="2"/>
        <v>11</v>
      </c>
      <c r="G12" s="118">
        <f t="shared" si="2"/>
        <v>11.5</v>
      </c>
      <c r="H12" s="119" t="s">
        <v>161</v>
      </c>
      <c r="I12" s="116"/>
      <c r="J12" s="116"/>
      <c r="K12" s="116"/>
      <c r="L12" s="116"/>
      <c r="M12" s="116"/>
      <c r="N12" s="224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</row>
    <row r="13" s="90" customFormat="1" ht="25" customHeight="1" spans="1:249">
      <c r="A13" s="117" t="s">
        <v>167</v>
      </c>
      <c r="B13" s="118">
        <f>C13-1.5</f>
        <v>22.5</v>
      </c>
      <c r="C13" s="118">
        <v>24</v>
      </c>
      <c r="D13" s="118">
        <f>C13+1.7</f>
        <v>25.7</v>
      </c>
      <c r="E13" s="118">
        <f>D13+1.7</f>
        <v>27.4</v>
      </c>
      <c r="F13" s="118">
        <f>E13+1.7</f>
        <v>29.1</v>
      </c>
      <c r="G13" s="118">
        <f>F13+1.6</f>
        <v>30.7</v>
      </c>
      <c r="H13" s="119">
        <v>0</v>
      </c>
      <c r="I13" s="116"/>
      <c r="J13" s="116"/>
      <c r="K13" s="116"/>
      <c r="L13" s="116"/>
      <c r="M13" s="116"/>
      <c r="N13" s="224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</row>
    <row r="14" s="90" customFormat="1" ht="25" customHeight="1" spans="1:249">
      <c r="A14" s="117" t="s">
        <v>170</v>
      </c>
      <c r="B14" s="118">
        <f>C14-1.8</f>
        <v>31.2</v>
      </c>
      <c r="C14" s="118">
        <v>33</v>
      </c>
      <c r="D14" s="118">
        <f>C14+2.25</f>
        <v>35.25</v>
      </c>
      <c r="E14" s="118">
        <f>D14+2.25</f>
        <v>37.5</v>
      </c>
      <c r="F14" s="118">
        <f>E14+2.25</f>
        <v>39.75</v>
      </c>
      <c r="G14" s="118">
        <f>F14+2</f>
        <v>41.75</v>
      </c>
      <c r="H14" s="122"/>
      <c r="I14" s="116"/>
      <c r="J14" s="116"/>
      <c r="K14" s="116"/>
      <c r="L14" s="116"/>
      <c r="M14" s="116"/>
      <c r="N14" s="224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</row>
    <row r="15" s="90" customFormat="1" ht="25" customHeight="1" spans="1:249">
      <c r="A15" s="117" t="s">
        <v>172</v>
      </c>
      <c r="B15" s="118">
        <f>C15</f>
        <v>13</v>
      </c>
      <c r="C15" s="118">
        <v>13</v>
      </c>
      <c r="D15" s="118">
        <v>14</v>
      </c>
      <c r="E15" s="118">
        <f>D15</f>
        <v>14</v>
      </c>
      <c r="F15" s="118">
        <f>D15+1</f>
        <v>15</v>
      </c>
      <c r="G15" s="118">
        <f>F15</f>
        <v>15</v>
      </c>
      <c r="H15" s="122"/>
      <c r="I15" s="116"/>
      <c r="J15" s="116"/>
      <c r="K15" s="116"/>
      <c r="L15" s="116"/>
      <c r="M15" s="116"/>
      <c r="N15" s="224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</row>
    <row r="16" s="90" customFormat="1" ht="25" customHeight="1" spans="1:249">
      <c r="A16" s="117" t="s">
        <v>173</v>
      </c>
      <c r="B16" s="118">
        <v>3.5</v>
      </c>
      <c r="C16" s="118">
        <v>3.5</v>
      </c>
      <c r="D16" s="118">
        <v>3.5</v>
      </c>
      <c r="E16" s="118">
        <v>3.5</v>
      </c>
      <c r="F16" s="118">
        <v>3.5</v>
      </c>
      <c r="G16" s="118">
        <v>3.5</v>
      </c>
      <c r="H16" s="122"/>
      <c r="I16" s="116"/>
      <c r="J16" s="116"/>
      <c r="K16" s="116"/>
      <c r="L16" s="116"/>
      <c r="M16" s="224"/>
      <c r="N16" s="224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</row>
    <row r="17" s="90" customFormat="1" ht="25" customHeight="1" spans="1:249">
      <c r="A17" s="117" t="s">
        <v>175</v>
      </c>
      <c r="B17" s="118">
        <v>2</v>
      </c>
      <c r="C17" s="118">
        <v>2</v>
      </c>
      <c r="D17" s="118">
        <v>2</v>
      </c>
      <c r="E17" s="118">
        <v>2</v>
      </c>
      <c r="F17" s="118">
        <v>2</v>
      </c>
      <c r="G17" s="118">
        <v>2</v>
      </c>
      <c r="H17" s="123"/>
      <c r="I17" s="116"/>
      <c r="J17" s="116"/>
      <c r="K17" s="116"/>
      <c r="L17" s="116"/>
      <c r="M17" s="224"/>
      <c r="N17" s="224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</row>
    <row r="18" s="90" customFormat="1" ht="25" customHeight="1" spans="1:249">
      <c r="A18" s="124"/>
      <c r="B18" s="125"/>
      <c r="C18" s="125"/>
      <c r="D18" s="125"/>
      <c r="E18" s="125"/>
      <c r="F18" s="125"/>
      <c r="G18" s="125"/>
      <c r="H18" s="123"/>
      <c r="I18" s="116"/>
      <c r="J18" s="116"/>
      <c r="K18" s="116"/>
      <c r="L18" s="116"/>
      <c r="M18" s="116"/>
      <c r="N18" s="224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</row>
    <row r="19" s="90" customFormat="1" ht="17.25" spans="1:249">
      <c r="A19" s="126"/>
      <c r="B19" s="127"/>
      <c r="C19" s="127"/>
      <c r="D19" s="127"/>
      <c r="E19" s="128"/>
      <c r="F19" s="127"/>
      <c r="G19" s="127"/>
      <c r="H19" s="129"/>
      <c r="I19" s="225"/>
      <c r="J19" s="225"/>
      <c r="K19" s="225"/>
      <c r="L19" s="225"/>
      <c r="M19" s="69"/>
      <c r="N19" s="69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</row>
    <row r="20" s="90" customFormat="1" spans="1:249">
      <c r="A20" s="133" t="s">
        <v>176</v>
      </c>
      <c r="B20" s="133"/>
      <c r="C20" s="134"/>
      <c r="M20" s="220"/>
      <c r="N20" s="220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</row>
    <row r="21" s="90" customFormat="1" spans="1:249">
      <c r="C21" s="91"/>
      <c r="I21" s="135" t="s">
        <v>177</v>
      </c>
      <c r="J21" s="226"/>
      <c r="K21" s="135" t="s">
        <v>178</v>
      </c>
      <c r="L21" s="135" t="s">
        <v>133</v>
      </c>
      <c r="M21" s="135" t="s">
        <v>179</v>
      </c>
      <c r="N21" s="220" t="s">
        <v>136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7" workbookViewId="0">
      <selection activeCell="G42" sqref="G42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3">
      <c r="A1" s="140" t="s">
        <v>191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8" customHeight="1" spans="1:13">
      <c r="A2" s="141" t="s">
        <v>53</v>
      </c>
      <c r="B2" s="142" t="s">
        <v>54</v>
      </c>
      <c r="C2" s="142"/>
      <c r="D2" s="143" t="s">
        <v>61</v>
      </c>
      <c r="E2" s="144" t="s">
        <v>192</v>
      </c>
      <c r="F2" s="145" t="s">
        <v>193</v>
      </c>
      <c r="G2" s="146" t="s">
        <v>194</v>
      </c>
      <c r="H2" s="147"/>
      <c r="I2" s="148" t="s">
        <v>57</v>
      </c>
      <c r="J2" s="149" t="s">
        <v>56</v>
      </c>
      <c r="K2" s="150"/>
    </row>
    <row r="3" ht="18" customHeight="1" spans="1:13">
      <c r="A3" s="151" t="s">
        <v>74</v>
      </c>
      <c r="B3" s="152">
        <v>6900</v>
      </c>
      <c r="C3" s="152"/>
      <c r="D3" s="153" t="s">
        <v>195</v>
      </c>
      <c r="E3" s="154">
        <v>45965</v>
      </c>
      <c r="F3" s="155"/>
      <c r="G3" s="155"/>
      <c r="H3" s="156" t="s">
        <v>196</v>
      </c>
      <c r="I3" s="156"/>
      <c r="J3" s="156"/>
      <c r="K3" s="157"/>
    </row>
    <row r="4" ht="18" customHeight="1" spans="1:13">
      <c r="A4" s="158" t="s">
        <v>71</v>
      </c>
      <c r="B4" s="152">
        <v>4</v>
      </c>
      <c r="C4" s="152">
        <v>6</v>
      </c>
      <c r="D4" s="159" t="s">
        <v>197</v>
      </c>
      <c r="E4" s="155" t="s">
        <v>198</v>
      </c>
      <c r="F4" s="155"/>
      <c r="G4" s="155"/>
      <c r="H4" s="159" t="s">
        <v>199</v>
      </c>
      <c r="I4" s="159"/>
      <c r="J4" s="160" t="s">
        <v>65</v>
      </c>
      <c r="K4" s="161" t="s">
        <v>66</v>
      </c>
    </row>
    <row r="5" ht="18" customHeight="1" spans="1:13">
      <c r="A5" s="158" t="s">
        <v>200</v>
      </c>
      <c r="B5" s="152">
        <v>1</v>
      </c>
      <c r="C5" s="152"/>
      <c r="D5" s="153" t="s">
        <v>201</v>
      </c>
      <c r="E5" s="153"/>
      <c r="G5" s="153"/>
      <c r="H5" s="159" t="s">
        <v>202</v>
      </c>
      <c r="I5" s="159"/>
      <c r="J5" s="160" t="s">
        <v>65</v>
      </c>
      <c r="K5" s="161" t="s">
        <v>66</v>
      </c>
    </row>
    <row r="6" ht="18" customHeight="1" spans="1:13">
      <c r="A6" s="162" t="s">
        <v>203</v>
      </c>
      <c r="B6" s="163">
        <v>200</v>
      </c>
      <c r="C6" s="163"/>
      <c r="D6" s="164" t="s">
        <v>204</v>
      </c>
      <c r="E6" s="165"/>
      <c r="F6" s="165"/>
      <c r="G6" s="164"/>
      <c r="H6" s="166" t="s">
        <v>205</v>
      </c>
      <c r="I6" s="166"/>
      <c r="J6" s="165" t="s">
        <v>65</v>
      </c>
      <c r="K6" s="167" t="s">
        <v>66</v>
      </c>
      <c r="M6" s="168"/>
    </row>
    <row r="7" ht="18" customHeight="1" spans="1:13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3">
      <c r="A8" s="172" t="s">
        <v>206</v>
      </c>
      <c r="B8" s="145" t="s">
        <v>207</v>
      </c>
      <c r="C8" s="145" t="s">
        <v>208</v>
      </c>
      <c r="D8" s="145" t="s">
        <v>209</v>
      </c>
      <c r="E8" s="145" t="s">
        <v>210</v>
      </c>
      <c r="F8" s="145" t="s">
        <v>211</v>
      </c>
      <c r="G8" s="173" t="s">
        <v>77</v>
      </c>
      <c r="H8" s="174"/>
      <c r="I8" s="174" t="s">
        <v>78</v>
      </c>
      <c r="J8" s="174"/>
      <c r="K8" s="175"/>
    </row>
    <row r="9" ht="18" customHeight="1" spans="1:13">
      <c r="A9" s="158" t="s">
        <v>212</v>
      </c>
      <c r="B9" s="159"/>
      <c r="C9" s="160" t="s">
        <v>65</v>
      </c>
      <c r="D9" s="160" t="s">
        <v>66</v>
      </c>
      <c r="E9" s="153" t="s">
        <v>213</v>
      </c>
      <c r="F9" s="176" t="s">
        <v>214</v>
      </c>
      <c r="G9" s="177"/>
      <c r="H9" s="178"/>
      <c r="I9" s="178"/>
      <c r="J9" s="178"/>
      <c r="K9" s="179"/>
    </row>
    <row r="10" ht="18" customHeight="1" spans="1:13">
      <c r="A10" s="158" t="s">
        <v>215</v>
      </c>
      <c r="B10" s="159"/>
      <c r="C10" s="160" t="s">
        <v>65</v>
      </c>
      <c r="D10" s="160" t="s">
        <v>66</v>
      </c>
      <c r="E10" s="153" t="s">
        <v>216</v>
      </c>
      <c r="F10" s="176" t="s">
        <v>217</v>
      </c>
      <c r="G10" s="177" t="s">
        <v>218</v>
      </c>
      <c r="H10" s="178"/>
      <c r="I10" s="178"/>
      <c r="J10" s="178"/>
      <c r="K10" s="179"/>
    </row>
    <row r="11" ht="18" customHeight="1" spans="1:13">
      <c r="A11" s="180" t="s">
        <v>182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</row>
    <row r="12" ht="18" customHeight="1" spans="1:13">
      <c r="A12" s="151" t="s">
        <v>88</v>
      </c>
      <c r="B12" s="160" t="s">
        <v>84</v>
      </c>
      <c r="C12" s="160" t="s">
        <v>85</v>
      </c>
      <c r="D12" s="176"/>
      <c r="E12" s="153" t="s">
        <v>86</v>
      </c>
      <c r="F12" s="160" t="s">
        <v>84</v>
      </c>
      <c r="G12" s="160" t="s">
        <v>85</v>
      </c>
      <c r="H12" s="160"/>
      <c r="I12" s="153" t="s">
        <v>219</v>
      </c>
      <c r="J12" s="160" t="s">
        <v>84</v>
      </c>
      <c r="K12" s="161" t="s">
        <v>85</v>
      </c>
    </row>
    <row r="13" ht="18" customHeight="1" spans="1:13">
      <c r="A13" s="151" t="s">
        <v>91</v>
      </c>
      <c r="B13" s="160" t="s">
        <v>84</v>
      </c>
      <c r="C13" s="160" t="s">
        <v>85</v>
      </c>
      <c r="D13" s="176"/>
      <c r="E13" s="153" t="s">
        <v>96</v>
      </c>
      <c r="F13" s="160" t="s">
        <v>84</v>
      </c>
      <c r="G13" s="160" t="s">
        <v>85</v>
      </c>
      <c r="H13" s="160"/>
      <c r="I13" s="153" t="s">
        <v>220</v>
      </c>
      <c r="J13" s="160" t="s">
        <v>84</v>
      </c>
      <c r="K13" s="161" t="s">
        <v>85</v>
      </c>
    </row>
    <row r="14" ht="18" customHeight="1" spans="1:13">
      <c r="A14" s="162" t="s">
        <v>221</v>
      </c>
      <c r="B14" s="165" t="s">
        <v>84</v>
      </c>
      <c r="C14" s="165" t="s">
        <v>85</v>
      </c>
      <c r="D14" s="183"/>
      <c r="E14" s="164" t="s">
        <v>222</v>
      </c>
      <c r="F14" s="165" t="s">
        <v>84</v>
      </c>
      <c r="G14" s="165" t="s">
        <v>85</v>
      </c>
      <c r="H14" s="165"/>
      <c r="I14" s="164" t="s">
        <v>223</v>
      </c>
      <c r="J14" s="165" t="s">
        <v>84</v>
      </c>
      <c r="K14" s="167" t="s">
        <v>85</v>
      </c>
    </row>
    <row r="15" ht="18" customHeight="1" spans="1:13">
      <c r="A15" s="169"/>
      <c r="B15" s="184"/>
      <c r="C15" s="184"/>
      <c r="D15" s="170"/>
      <c r="E15" s="169"/>
      <c r="F15" s="184"/>
      <c r="G15" s="184"/>
      <c r="H15" s="184"/>
      <c r="I15" s="169"/>
      <c r="J15" s="184"/>
      <c r="K15" s="184"/>
    </row>
    <row r="16" s="137" customFormat="1" ht="18" customHeight="1" spans="1:13">
      <c r="A16" s="141" t="s">
        <v>224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5"/>
    </row>
    <row r="17" ht="18" customHeight="1" spans="1:11">
      <c r="A17" s="158" t="s">
        <v>225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86"/>
    </row>
    <row r="18" ht="18" customHeight="1" spans="1:11">
      <c r="A18" s="158" t="s">
        <v>226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86"/>
    </row>
    <row r="19" ht="22" customHeight="1" spans="1:11">
      <c r="A19" s="187"/>
      <c r="B19" s="160"/>
      <c r="C19" s="160"/>
      <c r="D19" s="160"/>
      <c r="E19" s="160"/>
      <c r="F19" s="160"/>
      <c r="G19" s="160"/>
      <c r="H19" s="160"/>
      <c r="I19" s="160"/>
      <c r="J19" s="160"/>
      <c r="K19" s="161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90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ht="18" customHeight="1" spans="1:11">
      <c r="A24" s="158" t="s">
        <v>118</v>
      </c>
      <c r="B24" s="159"/>
      <c r="C24" s="160" t="s">
        <v>65</v>
      </c>
      <c r="D24" s="160" t="s">
        <v>66</v>
      </c>
      <c r="E24" s="156"/>
      <c r="F24" s="156"/>
      <c r="G24" s="156"/>
      <c r="H24" s="156"/>
      <c r="I24" s="156"/>
      <c r="J24" s="156"/>
      <c r="K24" s="157"/>
    </row>
    <row r="25" ht="18" customHeight="1" spans="1:11">
      <c r="A25" s="194" t="s">
        <v>227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228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00" t="s">
        <v>229</v>
      </c>
    </row>
    <row r="28" ht="23" customHeight="1" spans="1:11">
      <c r="A28" s="188" t="s">
        <v>230</v>
      </c>
      <c r="B28" s="189"/>
      <c r="C28" s="189"/>
      <c r="D28" s="189"/>
      <c r="E28" s="189"/>
      <c r="F28" s="189"/>
      <c r="G28" s="189"/>
      <c r="H28" s="189"/>
      <c r="I28" s="189"/>
      <c r="J28" s="201"/>
      <c r="K28" s="202">
        <v>1</v>
      </c>
    </row>
    <row r="29" ht="23" customHeight="1" spans="1:11">
      <c r="A29" s="188" t="s">
        <v>231</v>
      </c>
      <c r="B29" s="189"/>
      <c r="C29" s="189"/>
      <c r="D29" s="189"/>
      <c r="E29" s="189"/>
      <c r="F29" s="189"/>
      <c r="G29" s="189"/>
      <c r="H29" s="189"/>
      <c r="I29" s="189"/>
      <c r="J29" s="201"/>
      <c r="K29" s="179">
        <v>1</v>
      </c>
    </row>
    <row r="30" ht="23" customHeight="1" spans="1:11">
      <c r="A30" s="188" t="s">
        <v>232</v>
      </c>
      <c r="B30" s="189"/>
      <c r="C30" s="189"/>
      <c r="D30" s="189"/>
      <c r="E30" s="189"/>
      <c r="F30" s="189"/>
      <c r="G30" s="189"/>
      <c r="H30" s="189"/>
      <c r="I30" s="189"/>
      <c r="J30" s="201"/>
      <c r="K30" s="179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01"/>
      <c r="K31" s="179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01"/>
      <c r="K32" s="203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01"/>
      <c r="K33" s="204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01"/>
      <c r="K34" s="179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01"/>
      <c r="K35" s="205"/>
    </row>
    <row r="36" ht="23" customHeight="1" spans="1:11">
      <c r="A36" s="206" t="s">
        <v>233</v>
      </c>
      <c r="B36" s="207"/>
      <c r="C36" s="207"/>
      <c r="D36" s="207"/>
      <c r="E36" s="207"/>
      <c r="F36" s="207"/>
      <c r="G36" s="207"/>
      <c r="H36" s="207"/>
      <c r="I36" s="207"/>
      <c r="J36" s="208"/>
      <c r="K36" s="209">
        <f>SUM(K28:K35)</f>
        <v>4</v>
      </c>
    </row>
    <row r="37" ht="18.75" customHeight="1" spans="1:11">
      <c r="A37" s="210" t="s">
        <v>234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2"/>
    </row>
    <row r="38" s="138" customFormat="1" ht="18.75" customHeight="1" spans="1:11">
      <c r="A38" s="158" t="s">
        <v>235</v>
      </c>
      <c r="B38" s="159"/>
      <c r="C38" s="159"/>
      <c r="D38" s="156" t="s">
        <v>236</v>
      </c>
      <c r="E38" s="156"/>
      <c r="F38" s="213" t="s">
        <v>237</v>
      </c>
      <c r="G38" s="214"/>
      <c r="H38" s="159" t="s">
        <v>238</v>
      </c>
      <c r="I38" s="159"/>
      <c r="J38" s="159" t="s">
        <v>239</v>
      </c>
      <c r="K38" s="186"/>
    </row>
    <row r="39" ht="18.75" customHeight="1" spans="1:11">
      <c r="A39" s="158" t="s">
        <v>119</v>
      </c>
      <c r="B39" s="159" t="s">
        <v>240</v>
      </c>
      <c r="C39" s="159"/>
      <c r="D39" s="159"/>
      <c r="E39" s="159"/>
      <c r="F39" s="159"/>
      <c r="G39" s="159"/>
      <c r="H39" s="159"/>
      <c r="I39" s="159"/>
      <c r="J39" s="159"/>
      <c r="K39" s="186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6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6"/>
    </row>
    <row r="42" ht="32.1" customHeight="1" spans="1:11">
      <c r="A42" s="162" t="s">
        <v>130</v>
      </c>
      <c r="B42" s="215" t="s">
        <v>241</v>
      </c>
      <c r="C42" s="215"/>
      <c r="D42" s="164" t="s">
        <v>242</v>
      </c>
      <c r="E42" s="183" t="s">
        <v>133</v>
      </c>
      <c r="F42" s="164" t="s">
        <v>134</v>
      </c>
      <c r="G42" s="216"/>
      <c r="H42" s="217" t="s">
        <v>135</v>
      </c>
      <c r="I42" s="217"/>
      <c r="J42" s="215" t="s">
        <v>136</v>
      </c>
      <c r="K42" s="21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J26" sqref="J26"/>
    </sheetView>
  </sheetViews>
  <sheetFormatPr defaultColWidth="9" defaultRowHeight="14.25"/>
  <cols>
    <col min="1" max="1" width="13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5.375" style="90" customWidth="1"/>
    <col min="9" max="9" width="2.75" style="90" customWidth="1"/>
    <col min="10" max="11" width="15.625" style="90" customWidth="1"/>
    <col min="12" max="12" width="17.875" style="90" customWidth="1"/>
    <col min="13" max="13" width="18.625" style="92" customWidth="1"/>
    <col min="14" max="15" width="15.625" style="92" customWidth="1"/>
    <col min="16" max="253" width="9" style="90"/>
    <col min="254" max="16384" width="9" style="93"/>
  </cols>
  <sheetData>
    <row r="1" s="90" customFormat="1" ht="29" customHeight="1" spans="1:256">
      <c r="A1" s="94" t="s">
        <v>139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s="90" customFormat="1" ht="20" customHeight="1" spans="1:256">
      <c r="A2" s="97" t="s">
        <v>61</v>
      </c>
      <c r="B2" s="98" t="str">
        <f>首期!B4</f>
        <v>QAMMBO85696</v>
      </c>
      <c r="C2" s="99"/>
      <c r="D2" s="100"/>
      <c r="E2" s="101" t="s">
        <v>67</v>
      </c>
      <c r="F2" s="102" t="str">
        <f>首期!B5</f>
        <v>儿童长裤</v>
      </c>
      <c r="G2" s="102"/>
      <c r="H2" s="103"/>
      <c r="I2" s="104"/>
      <c r="J2" s="105" t="s">
        <v>57</v>
      </c>
      <c r="K2" s="106" t="s">
        <v>56</v>
      </c>
      <c r="L2" s="106"/>
      <c r="M2" s="106"/>
      <c r="N2" s="106"/>
      <c r="O2" s="10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90" customFormat="1" spans="1:256">
      <c r="A3" s="107" t="s">
        <v>140</v>
      </c>
      <c r="B3" s="108" t="s">
        <v>141</v>
      </c>
      <c r="C3" s="109"/>
      <c r="D3" s="108"/>
      <c r="E3" s="108"/>
      <c r="F3" s="108"/>
      <c r="G3" s="108"/>
      <c r="H3" s="110"/>
      <c r="I3" s="104"/>
      <c r="J3" s="111"/>
      <c r="K3" s="111"/>
      <c r="L3" s="111"/>
      <c r="M3" s="111"/>
      <c r="N3" s="111"/>
      <c r="O3" s="111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90" customFormat="1" spans="1:256">
      <c r="A4" s="107"/>
      <c r="B4" s="112" t="s">
        <v>142</v>
      </c>
      <c r="C4" s="112" t="s">
        <v>143</v>
      </c>
      <c r="D4" s="112" t="s">
        <v>144</v>
      </c>
      <c r="E4" s="112" t="s">
        <v>145</v>
      </c>
      <c r="F4" s="112" t="s">
        <v>146</v>
      </c>
      <c r="G4" s="112" t="s">
        <v>147</v>
      </c>
      <c r="H4" s="113" t="s">
        <v>148</v>
      </c>
      <c r="I4" s="104"/>
      <c r="J4" s="112" t="s">
        <v>142</v>
      </c>
      <c r="K4" s="112" t="s">
        <v>143</v>
      </c>
      <c r="L4" s="112" t="s">
        <v>144</v>
      </c>
      <c r="M4" s="112" t="s">
        <v>145</v>
      </c>
      <c r="N4" s="112" t="s">
        <v>146</v>
      </c>
      <c r="O4" s="112" t="s">
        <v>147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="90" customFormat="1" ht="16.5" spans="1:256">
      <c r="A5" s="107"/>
      <c r="B5" s="114"/>
      <c r="C5" s="114"/>
      <c r="D5" s="115"/>
      <c r="E5" s="115"/>
      <c r="F5" s="115"/>
      <c r="G5" s="115"/>
      <c r="H5" s="113"/>
      <c r="I5" s="104"/>
      <c r="J5" s="116"/>
      <c r="K5" s="116"/>
      <c r="L5" s="116"/>
      <c r="M5" s="116"/>
      <c r="N5" s="116"/>
      <c r="O5" s="116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="90" customFormat="1" ht="21" customHeight="1" spans="1:256">
      <c r="A6" s="117" t="s">
        <v>152</v>
      </c>
      <c r="B6" s="118">
        <f>C6-5</f>
        <v>69</v>
      </c>
      <c r="C6" s="118">
        <v>74</v>
      </c>
      <c r="D6" s="118">
        <f t="shared" ref="D6:G6" si="0">C6+6</f>
        <v>80</v>
      </c>
      <c r="E6" s="118">
        <f t="shared" si="0"/>
        <v>86</v>
      </c>
      <c r="F6" s="118">
        <f t="shared" si="0"/>
        <v>92</v>
      </c>
      <c r="G6" s="118">
        <f t="shared" si="0"/>
        <v>98</v>
      </c>
      <c r="H6" s="119" t="s">
        <v>153</v>
      </c>
      <c r="I6" s="104"/>
      <c r="J6" s="116" t="s">
        <v>243</v>
      </c>
      <c r="K6" s="116" t="s">
        <v>244</v>
      </c>
      <c r="L6" s="116" t="s">
        <v>245</v>
      </c>
      <c r="M6" s="116" t="s">
        <v>246</v>
      </c>
      <c r="N6" s="116" t="s">
        <v>247</v>
      </c>
      <c r="O6" s="116" t="s">
        <v>248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="90" customFormat="1" ht="21" customHeight="1" spans="1:256">
      <c r="A7" s="120" t="s">
        <v>156</v>
      </c>
      <c r="B7" s="121">
        <f>C7-3</f>
        <v>51</v>
      </c>
      <c r="C7" s="121">
        <v>54</v>
      </c>
      <c r="D7" s="121">
        <f>C7+3</f>
        <v>57</v>
      </c>
      <c r="E7" s="121">
        <f>D7+3</f>
        <v>60</v>
      </c>
      <c r="F7" s="121">
        <f>E7+4</f>
        <v>64</v>
      </c>
      <c r="G7" s="121">
        <f>F7+4</f>
        <v>68</v>
      </c>
      <c r="H7" s="119" t="s">
        <v>153</v>
      </c>
      <c r="I7" s="104"/>
      <c r="J7" s="116" t="s">
        <v>249</v>
      </c>
      <c r="K7" s="116" t="s">
        <v>245</v>
      </c>
      <c r="L7" s="116" t="s">
        <v>250</v>
      </c>
      <c r="M7" s="116" t="s">
        <v>251</v>
      </c>
      <c r="N7" s="116" t="s">
        <v>251</v>
      </c>
      <c r="O7" s="116" t="s">
        <v>252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="90" customFormat="1" ht="21" customHeight="1" spans="1:256">
      <c r="A8" s="117" t="s">
        <v>158</v>
      </c>
      <c r="B8" s="118">
        <f>C8-5</f>
        <v>81</v>
      </c>
      <c r="C8" s="118">
        <v>86</v>
      </c>
      <c r="D8" s="118">
        <f>C8+6</f>
        <v>92</v>
      </c>
      <c r="E8" s="118">
        <f>D8+6</f>
        <v>98</v>
      </c>
      <c r="F8" s="118">
        <f>E8+6</f>
        <v>104</v>
      </c>
      <c r="G8" s="118">
        <f>F8+4</f>
        <v>108</v>
      </c>
      <c r="H8" s="119" t="s">
        <v>153</v>
      </c>
      <c r="I8" s="104"/>
      <c r="J8" s="116" t="s">
        <v>253</v>
      </c>
      <c r="K8" s="116" t="s">
        <v>253</v>
      </c>
      <c r="L8" s="116" t="s">
        <v>253</v>
      </c>
      <c r="M8" s="116" t="s">
        <v>253</v>
      </c>
      <c r="N8" s="116" t="s">
        <v>253</v>
      </c>
      <c r="O8" s="116" t="s">
        <v>253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="90" customFormat="1" ht="21" customHeight="1" spans="1:256">
      <c r="A9" s="117" t="s">
        <v>160</v>
      </c>
      <c r="B9" s="118">
        <f>C9-1.6</f>
        <v>23.9</v>
      </c>
      <c r="C9" s="118">
        <v>25.5</v>
      </c>
      <c r="D9" s="118">
        <f>C9+1.9</f>
        <v>27.4</v>
      </c>
      <c r="E9" s="118">
        <f>D9+1.9</f>
        <v>29.3</v>
      </c>
      <c r="F9" s="118">
        <f>E9+1.9</f>
        <v>31.2</v>
      </c>
      <c r="G9" s="118">
        <f>F9+1.3</f>
        <v>32.5</v>
      </c>
      <c r="H9" s="119" t="s">
        <v>161</v>
      </c>
      <c r="I9" s="104"/>
      <c r="J9" s="116" t="s">
        <v>254</v>
      </c>
      <c r="K9" s="116" t="s">
        <v>255</v>
      </c>
      <c r="L9" s="116" t="s">
        <v>256</v>
      </c>
      <c r="M9" s="116" t="s">
        <v>257</v>
      </c>
      <c r="N9" s="116" t="s">
        <v>258</v>
      </c>
      <c r="O9" s="116" t="s">
        <v>258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</row>
    <row r="10" s="90" customFormat="1" ht="21" customHeight="1" spans="1:256">
      <c r="A10" s="117" t="s">
        <v>163</v>
      </c>
      <c r="B10" s="118">
        <f>C10-1</f>
        <v>18.5</v>
      </c>
      <c r="C10" s="118">
        <v>19.5</v>
      </c>
      <c r="D10" s="118">
        <f>C10+1.2</f>
        <v>20.7</v>
      </c>
      <c r="E10" s="118">
        <f>D10+1.2</f>
        <v>21.9</v>
      </c>
      <c r="F10" s="118">
        <f>E10+1.2</f>
        <v>23.1</v>
      </c>
      <c r="G10" s="118">
        <f>F10+0.7</f>
        <v>23.8</v>
      </c>
      <c r="H10" s="119" t="s">
        <v>161</v>
      </c>
      <c r="I10" s="104"/>
      <c r="J10" s="116" t="s">
        <v>259</v>
      </c>
      <c r="K10" s="116" t="s">
        <v>260</v>
      </c>
      <c r="L10" s="116" t="s">
        <v>261</v>
      </c>
      <c r="M10" s="116" t="s">
        <v>262</v>
      </c>
      <c r="N10" s="116" t="s">
        <v>259</v>
      </c>
      <c r="O10" s="116" t="s">
        <v>263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="90" customFormat="1" ht="21" customHeight="1" spans="1:256">
      <c r="A11" s="117" t="s">
        <v>164</v>
      </c>
      <c r="B11" s="118">
        <f>C11-0.5</f>
        <v>16.5</v>
      </c>
      <c r="C11" s="118">
        <v>17</v>
      </c>
      <c r="D11" s="118">
        <f t="shared" ref="D11:G11" si="1">C11+0.5</f>
        <v>17.5</v>
      </c>
      <c r="E11" s="118">
        <f t="shared" si="1"/>
        <v>18</v>
      </c>
      <c r="F11" s="118">
        <f t="shared" si="1"/>
        <v>18.5</v>
      </c>
      <c r="G11" s="118">
        <f t="shared" si="1"/>
        <v>19</v>
      </c>
      <c r="H11" s="119" t="s">
        <v>165</v>
      </c>
      <c r="I11" s="104"/>
      <c r="J11" s="116" t="s">
        <v>264</v>
      </c>
      <c r="K11" s="116" t="s">
        <v>265</v>
      </c>
      <c r="L11" s="116" t="s">
        <v>266</v>
      </c>
      <c r="M11" s="116" t="s">
        <v>254</v>
      </c>
      <c r="N11" s="116" t="s">
        <v>267</v>
      </c>
      <c r="O11" s="116" t="s">
        <v>268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="90" customFormat="1" ht="21" customHeight="1" spans="1:256">
      <c r="A12" s="117" t="s">
        <v>166</v>
      </c>
      <c r="B12" s="118">
        <f>C12-0.5</f>
        <v>9</v>
      </c>
      <c r="C12" s="118">
        <v>9.5</v>
      </c>
      <c r="D12" s="118">
        <f t="shared" ref="D12:G12" si="2">C12+0.5</f>
        <v>10</v>
      </c>
      <c r="E12" s="118">
        <f t="shared" si="2"/>
        <v>10.5</v>
      </c>
      <c r="F12" s="118">
        <f t="shared" si="2"/>
        <v>11</v>
      </c>
      <c r="G12" s="118">
        <f t="shared" si="2"/>
        <v>11.5</v>
      </c>
      <c r="H12" s="119" t="s">
        <v>161</v>
      </c>
      <c r="I12" s="104"/>
      <c r="J12" s="116" t="s">
        <v>253</v>
      </c>
      <c r="K12" s="116" t="s">
        <v>269</v>
      </c>
      <c r="L12" s="116" t="s">
        <v>270</v>
      </c>
      <c r="M12" s="116" t="s">
        <v>271</v>
      </c>
      <c r="N12" s="116" t="s">
        <v>271</v>
      </c>
      <c r="O12" s="116" t="s">
        <v>272</v>
      </c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="90" customFormat="1" ht="21" customHeight="1" spans="1:256">
      <c r="A13" s="117" t="s">
        <v>167</v>
      </c>
      <c r="B13" s="118">
        <f>C13-1.5</f>
        <v>22.5</v>
      </c>
      <c r="C13" s="118">
        <v>24</v>
      </c>
      <c r="D13" s="118">
        <f>C13+1.7</f>
        <v>25.7</v>
      </c>
      <c r="E13" s="118">
        <f>D13+1.7</f>
        <v>27.4</v>
      </c>
      <c r="F13" s="118">
        <f>E13+1.7</f>
        <v>29.1</v>
      </c>
      <c r="G13" s="118">
        <f>F13+1.6</f>
        <v>30.7</v>
      </c>
      <c r="H13" s="119">
        <v>0</v>
      </c>
      <c r="I13" s="104"/>
      <c r="J13" s="116" t="s">
        <v>273</v>
      </c>
      <c r="K13" s="116" t="s">
        <v>274</v>
      </c>
      <c r="L13" s="116" t="s">
        <v>275</v>
      </c>
      <c r="M13" s="116" t="s">
        <v>259</v>
      </c>
      <c r="N13" s="116" t="s">
        <v>253</v>
      </c>
      <c r="O13" s="116" t="s">
        <v>276</v>
      </c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="90" customFormat="1" ht="21" customHeight="1" spans="1:256">
      <c r="A14" s="117" t="s">
        <v>170</v>
      </c>
      <c r="B14" s="118">
        <f>C14-1.8</f>
        <v>31.2</v>
      </c>
      <c r="C14" s="118">
        <v>33</v>
      </c>
      <c r="D14" s="118">
        <f>C14+2.25</f>
        <v>35.25</v>
      </c>
      <c r="E14" s="118">
        <f>D14+2.25</f>
        <v>37.5</v>
      </c>
      <c r="F14" s="118">
        <f>E14+2.25</f>
        <v>39.75</v>
      </c>
      <c r="G14" s="118">
        <f>F14+2</f>
        <v>41.75</v>
      </c>
      <c r="H14" s="122"/>
      <c r="I14" s="104"/>
      <c r="J14" s="116" t="s">
        <v>253</v>
      </c>
      <c r="K14" s="116" t="s">
        <v>253</v>
      </c>
      <c r="L14" s="116" t="s">
        <v>253</v>
      </c>
      <c r="M14" s="116" t="s">
        <v>253</v>
      </c>
      <c r="N14" s="116" t="s">
        <v>253</v>
      </c>
      <c r="O14" s="116" t="s">
        <v>253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="90" customFormat="1" ht="21" customHeight="1" spans="1:256">
      <c r="A15" s="117" t="s">
        <v>172</v>
      </c>
      <c r="B15" s="118">
        <f>C15</f>
        <v>13</v>
      </c>
      <c r="C15" s="118">
        <v>13</v>
      </c>
      <c r="D15" s="118">
        <v>14</v>
      </c>
      <c r="E15" s="118">
        <f>D15</f>
        <v>14</v>
      </c>
      <c r="F15" s="118">
        <f>D15+1</f>
        <v>15</v>
      </c>
      <c r="G15" s="118">
        <f>F15</f>
        <v>15</v>
      </c>
      <c r="H15" s="122"/>
      <c r="I15" s="104"/>
      <c r="J15" s="116"/>
      <c r="K15" s="116"/>
      <c r="L15" s="116"/>
      <c r="M15" s="116"/>
      <c r="N15" s="116"/>
      <c r="O15" s="116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="90" customFormat="1" ht="21" customHeight="1" spans="1:256">
      <c r="A16" s="117" t="s">
        <v>173</v>
      </c>
      <c r="B16" s="118">
        <v>3.5</v>
      </c>
      <c r="C16" s="118">
        <v>3.5</v>
      </c>
      <c r="D16" s="118">
        <v>3.5</v>
      </c>
      <c r="E16" s="118">
        <v>3.5</v>
      </c>
      <c r="F16" s="118">
        <v>3.5</v>
      </c>
      <c r="G16" s="118">
        <v>3.5</v>
      </c>
      <c r="H16" s="122"/>
      <c r="I16" s="104"/>
      <c r="J16" s="116"/>
      <c r="K16" s="116"/>
      <c r="L16" s="116"/>
      <c r="M16" s="116"/>
      <c r="N16" s="116"/>
      <c r="O16" s="116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="90" customFormat="1" ht="21" customHeight="1" spans="1:256">
      <c r="A17" s="117" t="s">
        <v>175</v>
      </c>
      <c r="B17" s="118">
        <v>2</v>
      </c>
      <c r="C17" s="118">
        <v>2</v>
      </c>
      <c r="D17" s="118">
        <v>2</v>
      </c>
      <c r="E17" s="118">
        <v>2</v>
      </c>
      <c r="F17" s="118">
        <v>2</v>
      </c>
      <c r="G17" s="118">
        <v>2</v>
      </c>
      <c r="H17" s="123"/>
      <c r="I17" s="104"/>
      <c r="J17" s="116"/>
      <c r="K17" s="116"/>
      <c r="L17" s="116"/>
      <c r="M17" s="116"/>
      <c r="N17" s="116"/>
      <c r="O17" s="116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</row>
    <row r="18" s="90" customFormat="1" ht="21" customHeight="1" spans="1:256">
      <c r="A18" s="124"/>
      <c r="B18" s="125"/>
      <c r="C18" s="125"/>
      <c r="D18" s="125"/>
      <c r="E18" s="125"/>
      <c r="F18" s="125"/>
      <c r="G18" s="125"/>
      <c r="H18" s="123"/>
      <c r="I18" s="104"/>
      <c r="J18" s="116"/>
      <c r="K18" s="116"/>
      <c r="L18" s="116"/>
      <c r="M18" s="116"/>
      <c r="N18" s="116"/>
      <c r="O18" s="116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</row>
    <row r="19" s="90" customFormat="1" ht="21" customHeight="1" spans="1:256">
      <c r="A19" s="126"/>
      <c r="B19" s="127"/>
      <c r="C19" s="127"/>
      <c r="D19" s="127"/>
      <c r="E19" s="128"/>
      <c r="F19" s="127"/>
      <c r="G19" s="127"/>
      <c r="H19" s="129"/>
      <c r="I19" s="104"/>
      <c r="J19" s="116"/>
      <c r="K19" s="116"/>
      <c r="L19" s="116"/>
      <c r="M19" s="116"/>
      <c r="N19" s="116"/>
      <c r="O19" s="116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</row>
    <row r="20" ht="16.5" spans="1:256">
      <c r="A20" s="130"/>
      <c r="B20" s="130"/>
      <c r="C20" s="131"/>
      <c r="D20" s="131"/>
      <c r="E20" s="132"/>
      <c r="F20" s="131"/>
      <c r="G20" s="131"/>
      <c r="H20" s="131"/>
      <c r="M20" s="90"/>
      <c r="N20" s="90"/>
      <c r="O20" s="90"/>
      <c r="P20" s="93"/>
    </row>
    <row r="21" spans="1:256">
      <c r="A21" s="133" t="s">
        <v>176</v>
      </c>
      <c r="B21" s="133"/>
      <c r="C21" s="134"/>
      <c r="D21" s="134"/>
      <c r="M21" s="90"/>
      <c r="N21" s="90"/>
      <c r="O21" s="90"/>
      <c r="P21" s="93"/>
    </row>
    <row r="22" spans="1:256">
      <c r="C22" s="91"/>
      <c r="J22" s="135" t="s">
        <v>177</v>
      </c>
      <c r="K22" s="136"/>
      <c r="L22" s="135" t="s">
        <v>178</v>
      </c>
      <c r="M22" s="135" t="s">
        <v>133</v>
      </c>
      <c r="N22" s="135" t="s">
        <v>179</v>
      </c>
      <c r="O22" s="90" t="s">
        <v>136</v>
      </c>
      <c r="P22" s="93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20.6" style="78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79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8"/>
      <c r="C3" s="8"/>
      <c r="D3" s="8"/>
      <c r="E3" s="8"/>
      <c r="F3" s="8"/>
      <c r="G3" s="8"/>
      <c r="H3" s="80"/>
      <c r="I3" s="4" t="s">
        <v>229</v>
      </c>
      <c r="J3" s="4" t="s">
        <v>229</v>
      </c>
      <c r="K3" s="4" t="s">
        <v>229</v>
      </c>
      <c r="L3" s="4" t="s">
        <v>229</v>
      </c>
      <c r="M3" s="4" t="s">
        <v>229</v>
      </c>
      <c r="N3" s="8"/>
      <c r="O3" s="8"/>
    </row>
    <row r="4" s="77" customFormat="1" ht="20" customHeight="1" spans="1:15">
      <c r="A4" s="29">
        <v>1</v>
      </c>
      <c r="B4" s="445" t="s">
        <v>293</v>
      </c>
      <c r="C4" s="25" t="s">
        <v>294</v>
      </c>
      <c r="D4" s="24" t="s">
        <v>112</v>
      </c>
      <c r="E4" s="26" t="s">
        <v>62</v>
      </c>
      <c r="F4" s="23" t="s">
        <v>295</v>
      </c>
      <c r="G4" s="29" t="s">
        <v>65</v>
      </c>
      <c r="H4" s="29" t="s">
        <v>65</v>
      </c>
      <c r="I4" s="81">
        <v>1</v>
      </c>
      <c r="J4" s="82">
        <v>1</v>
      </c>
      <c r="K4" s="82">
        <v>0</v>
      </c>
      <c r="L4" s="82">
        <v>0</v>
      </c>
      <c r="M4" s="29">
        <v>0</v>
      </c>
      <c r="N4" s="29">
        <f>SUM(I4:M4)</f>
        <v>2</v>
      </c>
      <c r="O4" s="29"/>
    </row>
    <row r="5" s="77" customFormat="1" ht="20" customHeight="1" spans="1:15">
      <c r="A5" s="29">
        <v>2</v>
      </c>
      <c r="B5" s="445" t="s">
        <v>296</v>
      </c>
      <c r="C5" s="25" t="s">
        <v>294</v>
      </c>
      <c r="D5" s="24" t="s">
        <v>297</v>
      </c>
      <c r="E5" s="26" t="s">
        <v>62</v>
      </c>
      <c r="F5" s="23" t="s">
        <v>295</v>
      </c>
      <c r="G5" s="83" t="s">
        <v>65</v>
      </c>
      <c r="H5" s="83" t="s">
        <v>65</v>
      </c>
      <c r="I5" s="84">
        <v>2</v>
      </c>
      <c r="J5" s="82">
        <v>0</v>
      </c>
      <c r="K5" s="82">
        <v>1</v>
      </c>
      <c r="L5" s="82">
        <v>0</v>
      </c>
      <c r="M5" s="29">
        <v>0</v>
      </c>
      <c r="N5" s="29">
        <f>SUM(I5:M5)</f>
        <v>3</v>
      </c>
      <c r="O5" s="29"/>
    </row>
    <row r="6" s="77" customFormat="1" ht="20" customHeight="1" spans="1:15">
      <c r="A6" s="29">
        <v>3</v>
      </c>
      <c r="B6" s="445" t="s">
        <v>298</v>
      </c>
      <c r="C6" s="25" t="s">
        <v>294</v>
      </c>
      <c r="D6" s="24" t="s">
        <v>299</v>
      </c>
      <c r="E6" s="26" t="s">
        <v>62</v>
      </c>
      <c r="F6" s="23" t="s">
        <v>295</v>
      </c>
      <c r="G6" s="83" t="s">
        <v>65</v>
      </c>
      <c r="H6" s="83" t="s">
        <v>65</v>
      </c>
      <c r="I6" s="84">
        <v>1</v>
      </c>
      <c r="J6" s="82">
        <v>1</v>
      </c>
      <c r="K6" s="82">
        <v>1</v>
      </c>
      <c r="L6" s="82">
        <v>0</v>
      </c>
      <c r="M6" s="29">
        <v>0</v>
      </c>
      <c r="N6" s="29">
        <f>SUM(I6:M6)</f>
        <v>3</v>
      </c>
      <c r="O6" s="29"/>
    </row>
    <row r="7" s="77" customFormat="1" ht="20" customHeight="1" spans="1:15">
      <c r="A7" s="29">
        <v>4</v>
      </c>
      <c r="B7" s="445" t="s">
        <v>300</v>
      </c>
      <c r="C7" s="25" t="s">
        <v>294</v>
      </c>
      <c r="D7" s="24" t="s">
        <v>110</v>
      </c>
      <c r="E7" s="26" t="s">
        <v>62</v>
      </c>
      <c r="F7" s="23" t="s">
        <v>295</v>
      </c>
      <c r="G7" s="83" t="s">
        <v>65</v>
      </c>
      <c r="H7" s="83" t="s">
        <v>65</v>
      </c>
      <c r="I7" s="84">
        <v>3</v>
      </c>
      <c r="J7" s="82">
        <v>2</v>
      </c>
      <c r="K7" s="82">
        <v>1</v>
      </c>
      <c r="L7" s="82">
        <v>0</v>
      </c>
      <c r="M7" s="29">
        <v>0</v>
      </c>
      <c r="N7" s="29">
        <f>SUM(I7:M7)</f>
        <v>6</v>
      </c>
      <c r="O7" s="29"/>
    </row>
    <row r="8" ht="20" customHeight="1" spans="1:15">
      <c r="A8" s="11"/>
      <c r="B8" s="70"/>
      <c r="C8" s="70"/>
      <c r="D8" s="70"/>
      <c r="E8" s="71"/>
      <c r="F8" s="70"/>
      <c r="G8" s="11"/>
      <c r="H8" s="12"/>
      <c r="I8" s="85"/>
      <c r="J8" s="86"/>
      <c r="K8" s="86"/>
      <c r="L8" s="86"/>
      <c r="M8" s="11"/>
      <c r="N8" s="11"/>
      <c r="O8" s="12"/>
    </row>
    <row r="9" ht="20" customHeight="1" spans="1:15">
      <c r="A9" s="11"/>
      <c r="B9" s="70"/>
      <c r="C9" s="70"/>
      <c r="D9" s="70"/>
      <c r="E9" s="71"/>
      <c r="F9" s="70"/>
      <c r="G9" s="11"/>
      <c r="H9" s="12"/>
      <c r="I9" s="85"/>
      <c r="J9" s="86"/>
      <c r="K9" s="86"/>
      <c r="L9" s="86"/>
      <c r="M9" s="11"/>
      <c r="N9" s="11"/>
      <c r="O9" s="12"/>
    </row>
    <row r="10" s="2" customFormat="1" ht="18.75" spans="1:15">
      <c r="A10" s="15" t="s">
        <v>301</v>
      </c>
      <c r="B10" s="16"/>
      <c r="C10" s="70"/>
      <c r="D10" s="17"/>
      <c r="E10" s="18"/>
      <c r="F10" s="70"/>
      <c r="G10" s="11"/>
      <c r="H10" s="40"/>
      <c r="I10" s="35"/>
      <c r="J10" s="15" t="s">
        <v>302</v>
      </c>
      <c r="K10" s="16"/>
      <c r="L10" s="16"/>
      <c r="M10" s="17"/>
      <c r="N10" s="16"/>
      <c r="O10" s="19"/>
    </row>
    <row r="11" ht="61" customHeight="1" spans="1:15">
      <c r="A11" s="87" t="s">
        <v>303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2025-11-12T09:41:32Z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