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<sst xmlns="http://schemas.openxmlformats.org/spreadsheetml/2006/main" count="721" uniqueCount="322">
  <si>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</si>
  <si>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</si>
  <si>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</si>
  <si>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</si>
  <si>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</si>
  <si>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</si>
  <si>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</si>
  <si>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</si>
  <si>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</si>
  <si>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</si>
  <si>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</si>
  <si>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</si>
  <si>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</si>
  <si>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</si>
  <si>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</si>
  <si>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</si>
  <si>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</si>
  <si>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</si>
  <si>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</si>
  <si>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</si>
  <si>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</si>
  <si>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</si>
  <si>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</si>
  <si>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</si>
  <si>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</si>
  <si>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</si>
  <si>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</si>
  <si>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</si>
  <si>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</si>
  <si>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</si>
  <si>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</si>
  <si>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</si>
  <si>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</si>
  <si>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</si>
  <si>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</si>
  <si>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</si>
  <si>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</si>
  <si>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</si>
  <si>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</si>
  <si>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</si>
  <si>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</si>
  <si>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</si>
  <si>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</si>
  <si>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</si>
  <si>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</si>
  <si>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</si>
  <si>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</si>
  <si>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</si>
  <si>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</si>
  <si>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</si>
  <si>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</si>
  <si>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</si>
  <si>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</si>
  <si>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</si>
  <si>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</si>
  <si>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</si>
  <si>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</si>
  <si>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</si>
  <si>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</si>
  <si>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</si>
  <si>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</si>
  <si>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</si>
  <si>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QAMMAO85563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</si>
  <si>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</si>
  <si>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</si>
  <si>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</si>
  <si>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</si>
  <si>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</si>
  <si>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</si>
  <si>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</si>
  <si>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</si>
  <si>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</si>
  <si>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</si>
  <si>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</si>
  <si>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</si>
  <si>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</si>
  <si>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</si>
  <si>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</si>
  <si>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</si>
  <si>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</si>
  <si>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</si>
  <si>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</si>
  <si>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</si>
  <si>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</si>
  <si>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</si>
  <si>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</si>
  <si>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</si>
  <si>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</si>
  <si>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</si>
  <si>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</si>
  <si>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</si>
  <si>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</si>
  <si>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</si>
  <si>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</si>
  <si>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</si>
  <si>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</si>
  <si>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</si>
  <si>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</si>
  <si>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</si>
  <si>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</si>
  <si>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</si>
  <si>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</si>
  <si>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</si>
  <si>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</si>
  <si>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</si>
  <si>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</si>
  <si>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</si>
  <si>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</si>
  <si>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</si>
  <si>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</si>
  <si>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</si>
  <si>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</si>
  <si>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</si>
  <si>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</si>
  <si>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</si>
  <si>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</si>
  <si>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</si>
  <si>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1、风琴袋露底布，袋盖外露，左右不对称。</t>
  </si>
  <si>
    <t>2、侧边骨位，后幅拼片没倒好。骨位起镜，发白不接受</t>
  </si>
  <si>
    <t>3、罗纹脚口容位不均匀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</si>
  <si>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</si>
  <si>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</si>
  <si>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</si>
  <si>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</si>
  <si>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</si>
  <si>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</si>
  <si>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</si>
  <si>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</si>
  <si>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</si>
  <si>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</si>
  <si>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</si>
  <si>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</si>
  <si>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</si>
  <si>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</si>
  <si>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</si>
  <si>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</si>
  <si>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</si>
  <si>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</si>
  <si>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</si>
  <si>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黑色</t>
  </si>
  <si>
    <t>120/56</t>
  </si>
  <si>
    <t>130/59</t>
  </si>
  <si>
    <t>140/57</t>
  </si>
  <si>
    <t>150/63</t>
  </si>
  <si>
    <t>160/69</t>
  </si>
  <si>
    <t>170/75</t>
  </si>
  <si>
    <t>暗夜黑 / 洗前</t>
  </si>
  <si>
    <t>暗夜黑 / 洗后</t>
  </si>
  <si>
    <t>XXXL</t>
  </si>
  <si>
    <t>裤外侧长</t>
  </si>
  <si>
    <t>-0.5</t>
  </si>
  <si>
    <t>-1</t>
  </si>
  <si>
    <t>180/104B</t>
  </si>
  <si>
    <t>腰围 平量</t>
  </si>
  <si>
    <t>+2</t>
  </si>
  <si>
    <t>+1</t>
  </si>
  <si>
    <t>+0</t>
  </si>
  <si>
    <t>腰围 拉量</t>
  </si>
  <si>
    <t>臀围</t>
  </si>
  <si>
    <r>
      <rPr>
        <sz val="12"/>
        <rFont val="微软雅黑"/>
        <charset val="134"/>
      </rPr>
      <t>腿围</t>
    </r>
    <r>
      <rPr>
        <sz val="12"/>
        <rFont val="微软雅黑"/>
        <charset val="0"/>
      </rPr>
      <t>/2</t>
    </r>
  </si>
  <si>
    <t>+0.4</t>
  </si>
  <si>
    <r>
      <rPr>
        <sz val="12"/>
        <rFont val="微软雅黑"/>
        <charset val="134"/>
      </rPr>
      <t>膝围</t>
    </r>
    <r>
      <rPr>
        <sz val="12"/>
        <rFont val="微软雅黑"/>
        <charset val="0"/>
      </rPr>
      <t>/2</t>
    </r>
  </si>
  <si>
    <t>+0.6</t>
  </si>
  <si>
    <t>+0.5</t>
  </si>
  <si>
    <r>
      <rPr>
        <sz val="12"/>
        <rFont val="微软雅黑"/>
        <charset val="134"/>
      </rPr>
      <t>脚口</t>
    </r>
    <r>
      <rPr>
        <sz val="12"/>
        <rFont val="微软雅黑"/>
        <charset val="0"/>
      </rPr>
      <t>/2</t>
    </r>
    <r>
      <rPr>
        <sz val="12"/>
        <rFont val="微软雅黑"/>
        <charset val="134"/>
      </rPr>
      <t>（拉量）</t>
    </r>
  </si>
  <si>
    <r>
      <rPr>
        <sz val="12"/>
        <rFont val="微软雅黑"/>
        <charset val="134"/>
      </rPr>
      <t>脚口</t>
    </r>
    <r>
      <rPr>
        <sz val="12"/>
        <rFont val="微软雅黑"/>
        <charset val="0"/>
      </rPr>
      <t>/2</t>
    </r>
    <r>
      <rPr>
        <sz val="12"/>
        <rFont val="微软雅黑"/>
        <charset val="134"/>
      </rPr>
      <t>（平量）</t>
    </r>
  </si>
  <si>
    <t>-0.3</t>
  </si>
  <si>
    <t>前裆长</t>
  </si>
  <si>
    <t>+0.3</t>
  </si>
  <si>
    <t>+0.8</t>
  </si>
  <si>
    <t>后裆长</t>
  </si>
  <si>
    <t>+0.25</t>
  </si>
  <si>
    <t>前插袋（开口）</t>
  </si>
  <si>
    <t>脚口罗纹高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</si>
  <si>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</si>
  <si>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</si>
  <si>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</si>
  <si>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</si>
  <si>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</si>
  <si>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</si>
  <si>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QAJJFK95803</t>
  </si>
  <si>
    <t>短袖T恤</t>
  </si>
  <si>
    <t>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</si>
  <si>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</si>
  <si>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</si>
  <si>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</si>
  <si>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</si>
  <si>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</si>
  <si>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</si>
  <si>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</si>
  <si>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</si>
  <si>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</si>
  <si>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</si>
  <si>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</si>
  <si>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</si>
  <si>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</si>
  <si>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</si>
  <si>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</si>
  <si>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</si>
  <si>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</si>
  <si>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</si>
  <si>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</si>
  <si>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</si>
  <si>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</si>
  <si>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</si>
  <si>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</si>
  <si>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</si>
  <si>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</si>
  <si>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</si>
  <si>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</si>
  <si>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</si>
  <si>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</si>
  <si>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</si>
  <si>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</si>
  <si>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</si>
  <si>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</si>
  <si>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</si>
  <si>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</si>
  <si>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</si>
  <si>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</si>
  <si>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</si>
  <si>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</si>
  <si>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</si>
  <si>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</si>
  <si>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</si>
  <si>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</si>
  <si>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</si>
  <si>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</si>
  <si>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</si>
  <si>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</si>
  <si>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</si>
  <si>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1、上领容皱不均匀，冚肩线两边不分中</t>
  </si>
  <si>
    <t>2、冚脚口+袖口起扭，不平服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</si>
  <si>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</si>
  <si>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</si>
  <si>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</si>
  <si>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</si>
  <si>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</si>
  <si>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</si>
  <si>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走货500件，抽查50件，发现2件不良品，已按照以上提出的问题点改正，可以出货</t>
  </si>
  <si>
    <t>服装QC部门</t>
  </si>
  <si>
    <t>检验人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</si>
  <si>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</si>
  <si>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</si>
  <si>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</si>
  <si>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</si>
  <si>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</si>
  <si>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</si>
  <si>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</si>
  <si>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</si>
  <si>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</si>
  <si>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</si>
  <si>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</si>
  <si>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</si>
  <si>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</si>
  <si>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</si>
  <si>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</si>
  <si>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</si>
  <si>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</si>
  <si>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</si>
  <si>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2509Y0558</t>
  </si>
  <si>
    <t>珠地提花弹力双面</t>
  </si>
  <si>
    <t>QAUUBO85563</t>
  </si>
  <si>
    <t>三迈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</si>
  <si>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</si>
  <si>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</si>
  <si>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</si>
  <si>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</si>
  <si>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</si>
  <si>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</si>
  <si>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</si>
  <si>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</si>
  <si>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</si>
  <si>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</si>
  <si>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</si>
  <si>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</si>
  <si>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</si>
  <si>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</si>
  <si>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</si>
  <si>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</si>
  <si>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</si>
  <si>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</si>
  <si>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</si>
  <si>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</si>
  <si>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</si>
  <si>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</si>
  <si>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</si>
  <si>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</si>
  <si>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</si>
  <si>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</si>
  <si>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</si>
  <si>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</si>
  <si>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</si>
  <si>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</si>
  <si>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</si>
  <si>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</si>
  <si>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</si>
  <si>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</si>
  <si>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</si>
  <si>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</si>
  <si>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</si>
  <si>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</si>
  <si>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</si>
  <si>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</si>
  <si>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</si>
  <si>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</si>
  <si>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</si>
  <si>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</si>
  <si>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</si>
  <si>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</si>
  <si>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</si>
  <si>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左腿+口袋</t>
  </si>
  <si>
    <t>无开胶/掉色</t>
  </si>
  <si>
    <t>制表时间：2025/10/30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</si>
  <si>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</si>
  <si>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</si>
  <si>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</si>
  <si>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</si>
  <si>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</si>
  <si>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制表时间：2024/10/20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</si>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</sst>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[$¥-804]* #,##0.00_ ;_ [$¥-804]* \-#,##0.00_ ;_ [$¥-804]* &quot;-&quot;??_ ;_ @_ "/>
    <numFmt numFmtId="178" formatCode="0.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12"/>
      <name val="微软雅黑"/>
      <charset val="0"/>
    </font>
    <font>
      <sz val="12"/>
      <color theme="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9" borderId="9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60" fillId="0" borderId="93" applyNumberFormat="0" applyFill="0" applyAlignment="0" applyProtection="0">
      <alignment vertical="center"/>
    </xf>
    <xf numFmtId="0" fontId="61" fillId="0" borderId="9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95" applyNumberFormat="0" applyAlignment="0" applyProtection="0">
      <alignment vertical="center"/>
    </xf>
    <xf numFmtId="0" fontId="63" fillId="11" borderId="96" applyNumberFormat="0" applyAlignment="0" applyProtection="0">
      <alignment vertical="center"/>
    </xf>
    <xf numFmtId="0" fontId="64" fillId="11" borderId="95" applyNumberFormat="0" applyAlignment="0" applyProtection="0">
      <alignment vertical="center"/>
    </xf>
    <xf numFmtId="0" fontId="65" fillId="12" borderId="97" applyNumberFormat="0" applyAlignment="0" applyProtection="0">
      <alignment vertical="center"/>
    </xf>
    <xf numFmtId="0" fontId="66" fillId="0" borderId="98" applyNumberFormat="0" applyFill="0" applyAlignment="0" applyProtection="0">
      <alignment vertical="center"/>
    </xf>
    <xf numFmtId="0" fontId="67" fillId="0" borderId="99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3" fillId="0" borderId="0">
      <alignment horizontal="center"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  <xf numFmtId="0" fontId="4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/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14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1" xfId="55" applyFont="1" applyFill="1" applyBorder="1" applyAlignment="1"/>
    <xf numFmtId="0" fontId="15" fillId="0" borderId="12" xfId="53" applyFont="1" applyFill="1" applyBorder="1" applyAlignment="1">
      <alignment horizontal="center"/>
    </xf>
    <xf numFmtId="0" fontId="15" fillId="0" borderId="10" xfId="52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22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/>
    </xf>
    <xf numFmtId="0" fontId="15" fillId="0" borderId="6" xfId="53" applyFont="1" applyFill="1" applyBorder="1" applyAlignment="1">
      <alignment horizontal="center"/>
    </xf>
    <xf numFmtId="0" fontId="23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vertical="center"/>
    </xf>
    <xf numFmtId="176" fontId="27" fillId="0" borderId="17" xfId="0" applyNumberFormat="1" applyFont="1" applyFill="1" applyBorder="1" applyAlignment="1">
      <alignment horizontal="center" vertical="center"/>
    </xf>
    <xf numFmtId="49" fontId="28" fillId="0" borderId="14" xfId="54" applyNumberFormat="1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49" fontId="28" fillId="0" borderId="15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15" fillId="0" borderId="6" xfId="53" applyFont="1" applyFill="1" applyBorder="1" applyAlignment="1">
      <alignment horizontal="center" vertical="center"/>
    </xf>
    <xf numFmtId="49" fontId="28" fillId="0" borderId="18" xfId="54" applyNumberFormat="1" applyFont="1" applyFill="1" applyBorder="1" applyAlignment="1">
      <alignment horizontal="center" vertical="center"/>
    </xf>
    <xf numFmtId="49" fontId="28" fillId="0" borderId="19" xfId="54" applyNumberFormat="1" applyFont="1" applyFill="1" applyBorder="1" applyAlignment="1">
      <alignment horizontal="center" vertical="center"/>
    </xf>
    <xf numFmtId="49" fontId="28" fillId="0" borderId="0" xfId="54" applyNumberFormat="1" applyFont="1" applyFill="1" applyBorder="1" applyAlignment="1">
      <alignment horizontal="center" vertical="center"/>
    </xf>
    <xf numFmtId="49" fontId="28" fillId="0" borderId="20" xfId="54" applyNumberFormat="1" applyFont="1" applyFill="1" applyBorder="1" applyAlignment="1">
      <alignment horizontal="center" vertical="center"/>
    </xf>
    <xf numFmtId="49" fontId="28" fillId="0" borderId="21" xfId="54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49" fontId="28" fillId="0" borderId="22" xfId="54" applyNumberFormat="1" applyFont="1" applyFill="1" applyBorder="1" applyAlignment="1">
      <alignment horizontal="center" vertical="center"/>
    </xf>
    <xf numFmtId="49" fontId="28" fillId="0" borderId="23" xfId="54" applyNumberFormat="1" applyFont="1" applyFill="1" applyBorder="1" applyAlignment="1">
      <alignment horizontal="center" vertical="center"/>
    </xf>
    <xf numFmtId="49" fontId="28" fillId="0" borderId="24" xfId="54" applyNumberFormat="1" applyFont="1" applyFill="1" applyBorder="1" applyAlignment="1">
      <alignment horizontal="center" vertical="center"/>
    </xf>
    <xf numFmtId="49" fontId="28" fillId="0" borderId="25" xfId="54" applyNumberFormat="1" applyFont="1" applyFill="1" applyBorder="1" applyAlignment="1">
      <alignment horizontal="center" vertical="center"/>
    </xf>
    <xf numFmtId="0" fontId="29" fillId="0" borderId="2" xfId="52" applyFont="1" applyFill="1" applyBorder="1" applyAlignment="1">
      <alignment horizontal="left" vertical="center"/>
    </xf>
    <xf numFmtId="0" fontId="30" fillId="0" borderId="2" xfId="52" applyFont="1" applyFill="1" applyBorder="1" applyAlignment="1">
      <alignment horizontal="center" vertical="center"/>
    </xf>
    <xf numFmtId="0" fontId="30" fillId="0" borderId="17" xfId="52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left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16" fillId="4" borderId="28" xfId="57" applyFont="1" applyFill="1" applyBorder="1">
      <alignment vertical="center"/>
    </xf>
    <xf numFmtId="0" fontId="16" fillId="4" borderId="29" xfId="58" applyFont="1" applyFill="1" applyBorder="1" applyAlignment="1">
      <alignment horizontal="center" vertical="center"/>
    </xf>
    <xf numFmtId="0" fontId="15" fillId="0" borderId="29" xfId="56" applyFont="1" applyFill="1" applyBorder="1" applyAlignment="1">
      <alignment horizontal="center" vertical="center"/>
    </xf>
    <xf numFmtId="0" fontId="15" fillId="0" borderId="30" xfId="56" applyFont="1" applyFill="1" applyBorder="1" applyAlignment="1">
      <alignment horizontal="center" vertical="center"/>
    </xf>
    <xf numFmtId="0" fontId="15" fillId="0" borderId="31" xfId="53" applyFont="1" applyFill="1" applyBorder="1" applyAlignment="1">
      <alignment horizontal="center" vertical="center"/>
    </xf>
    <xf numFmtId="49" fontId="28" fillId="0" borderId="32" xfId="54" applyNumberFormat="1" applyFont="1" applyFill="1" applyBorder="1" applyAlignment="1">
      <alignment horizontal="center" vertical="center"/>
    </xf>
    <xf numFmtId="49" fontId="28" fillId="0" borderId="33" xfId="54" applyNumberFormat="1" applyFont="1" applyFill="1" applyBorder="1" applyAlignment="1">
      <alignment horizontal="center" vertical="center"/>
    </xf>
    <xf numFmtId="49" fontId="28" fillId="0" borderId="34" xfId="54" applyNumberFormat="1" applyFont="1" applyFill="1" applyBorder="1" applyAlignment="1">
      <alignment horizontal="center" vertical="center"/>
    </xf>
    <xf numFmtId="49" fontId="28" fillId="0" borderId="35" xfId="54" applyNumberFormat="1" applyFont="1" applyFill="1" applyBorder="1" applyAlignment="1">
      <alignment horizontal="center" vertical="center"/>
    </xf>
    <xf numFmtId="49" fontId="28" fillId="0" borderId="36" xfId="54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176" fontId="32" fillId="0" borderId="0" xfId="0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4" fillId="0" borderId="34" xfId="52" applyFont="1" applyBorder="1" applyAlignment="1">
      <alignment horizontal="center" vertical="top"/>
    </xf>
    <xf numFmtId="0" fontId="35" fillId="0" borderId="37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vertical="center"/>
    </xf>
    <xf numFmtId="0" fontId="35" fillId="0" borderId="38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0" fontId="35" fillId="0" borderId="22" xfId="52" applyFont="1" applyFill="1" applyBorder="1" applyAlignment="1">
      <alignment vertical="center"/>
    </xf>
    <xf numFmtId="0" fontId="36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2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vertical="center"/>
    </xf>
    <xf numFmtId="0" fontId="36" fillId="0" borderId="33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vertical="center"/>
    </xf>
    <xf numFmtId="0" fontId="24" fillId="0" borderId="33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5" fillId="0" borderId="37" xfId="52" applyFont="1" applyFill="1" applyBorder="1" applyAlignment="1">
      <alignment vertical="center"/>
    </xf>
    <xf numFmtId="0" fontId="35" fillId="0" borderId="38" xfId="52" applyFont="1" applyFill="1" applyBorder="1" applyAlignment="1">
      <alignment vertical="center"/>
    </xf>
    <xf numFmtId="0" fontId="35" fillId="0" borderId="4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43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24" fillId="0" borderId="45" xfId="52" applyFont="1" applyFill="1" applyBorder="1" applyAlignment="1">
      <alignment horizontal="center" vertical="center"/>
    </xf>
    <xf numFmtId="0" fontId="37" fillId="0" borderId="46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37" fillId="0" borderId="45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24" fillId="0" borderId="23" xfId="52" applyFont="1" applyFill="1" applyBorder="1" applyAlignment="1">
      <alignment horizontal="left" vertical="center" wrapText="1"/>
    </xf>
    <xf numFmtId="0" fontId="24" fillId="0" borderId="25" xfId="52" applyFont="1" applyFill="1" applyBorder="1" applyAlignment="1">
      <alignment horizontal="left" vertical="center" wrapText="1"/>
    </xf>
    <xf numFmtId="0" fontId="35" fillId="0" borderId="32" xfId="52" applyFont="1" applyFill="1" applyBorder="1" applyAlignment="1">
      <alignment horizontal="left" vertical="center"/>
    </xf>
    <xf numFmtId="0" fontId="16" fillId="0" borderId="33" xfId="52" applyFill="1" applyBorder="1" applyAlignment="1">
      <alignment horizontal="center" vertical="center"/>
    </xf>
    <xf numFmtId="0" fontId="16" fillId="0" borderId="36" xfId="52" applyFill="1" applyBorder="1" applyAlignment="1">
      <alignment horizontal="center" vertical="center"/>
    </xf>
    <xf numFmtId="0" fontId="35" fillId="0" borderId="47" xfId="52" applyFont="1" applyFill="1" applyBorder="1" applyAlignment="1">
      <alignment horizontal="center" vertical="center"/>
    </xf>
    <xf numFmtId="0" fontId="35" fillId="0" borderId="48" xfId="52" applyFont="1" applyFill="1" applyBorder="1" applyAlignment="1">
      <alignment horizontal="left" vertical="center"/>
    </xf>
    <xf numFmtId="0" fontId="16" fillId="0" borderId="46" xfId="52" applyFont="1" applyFill="1" applyBorder="1" applyAlignment="1">
      <alignment horizontal="left" vertical="center"/>
    </xf>
    <xf numFmtId="0" fontId="16" fillId="0" borderId="44" xfId="52" applyFont="1" applyFill="1" applyBorder="1" applyAlignment="1">
      <alignment horizontal="left" vertical="center"/>
    </xf>
    <xf numFmtId="0" fontId="16" fillId="0" borderId="44" xfId="52" applyFont="1" applyFill="1" applyBorder="1" applyAlignment="1">
      <alignment vertical="center"/>
    </xf>
    <xf numFmtId="0" fontId="16" fillId="0" borderId="45" xfId="52" applyFont="1" applyFill="1" applyBorder="1" applyAlignment="1">
      <alignment vertical="center"/>
    </xf>
    <xf numFmtId="0" fontId="16" fillId="0" borderId="45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58" fontId="24" fillId="0" borderId="33" xfId="52" applyNumberFormat="1" applyFont="1" applyFill="1" applyBorder="1" applyAlignment="1">
      <alignment vertical="center"/>
    </xf>
    <xf numFmtId="0" fontId="35" fillId="0" borderId="33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left" vertical="center"/>
    </xf>
    <xf numFmtId="0" fontId="0" fillId="0" borderId="53" xfId="52" applyFont="1" applyFill="1" applyBorder="1" applyAlignment="1">
      <alignment horizontal="center" vertical="center"/>
    </xf>
    <xf numFmtId="0" fontId="19" fillId="0" borderId="53" xfId="52" applyFont="1" applyFill="1" applyBorder="1" applyAlignment="1">
      <alignment horizontal="center" vertical="center"/>
    </xf>
    <xf numFmtId="0" fontId="18" fillId="0" borderId="53" xfId="52" applyFont="1" applyFill="1" applyBorder="1" applyAlignment="1">
      <alignment vertical="center"/>
    </xf>
    <xf numFmtId="0" fontId="20" fillId="0" borderId="53" xfId="52" applyFont="1" applyFill="1" applyBorder="1" applyAlignment="1">
      <alignment horizontal="center" vertical="center"/>
    </xf>
    <xf numFmtId="0" fontId="15" fillId="0" borderId="53" xfId="53" applyFont="1" applyFill="1" applyBorder="1" applyAlignment="1">
      <alignment horizontal="center"/>
    </xf>
    <xf numFmtId="0" fontId="18" fillId="0" borderId="53" xfId="52" applyFont="1" applyFill="1" applyBorder="1" applyAlignment="1">
      <alignment horizontal="left" vertical="center"/>
    </xf>
    <xf numFmtId="0" fontId="15" fillId="0" borderId="53" xfId="52" applyFont="1" applyFill="1" applyBorder="1" applyAlignment="1">
      <alignment horizontal="center" vertical="center"/>
    </xf>
    <xf numFmtId="0" fontId="15" fillId="0" borderId="54" xfId="52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left" vertical="center"/>
    </xf>
    <xf numFmtId="0" fontId="22" fillId="0" borderId="56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3" fillId="0" borderId="57" xfId="53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/>
    </xf>
    <xf numFmtId="177" fontId="25" fillId="0" borderId="3" xfId="0" applyNumberFormat="1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8" fillId="5" borderId="59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177" fontId="25" fillId="0" borderId="2" xfId="0" applyNumberFormat="1" applyFont="1" applyFill="1" applyBorder="1" applyAlignment="1">
      <alignment horizontal="center" vertical="center"/>
    </xf>
    <xf numFmtId="0" fontId="25" fillId="0" borderId="60" xfId="0" applyNumberFormat="1" applyFont="1" applyFill="1" applyBorder="1" applyAlignment="1">
      <alignment horizontal="center" vertical="center"/>
    </xf>
    <xf numFmtId="0" fontId="25" fillId="0" borderId="29" xfId="0" applyNumberFormat="1" applyFont="1" applyFill="1" applyBorder="1" applyAlignment="1">
      <alignment horizontal="center" vertical="center"/>
    </xf>
    <xf numFmtId="0" fontId="25" fillId="0" borderId="61" xfId="0" applyNumberFormat="1" applyFont="1" applyFill="1" applyBorder="1" applyAlignment="1">
      <alignment horizontal="center" vertical="center"/>
    </xf>
    <xf numFmtId="0" fontId="39" fillId="0" borderId="62" xfId="0" applyFont="1" applyFill="1" applyBorder="1" applyAlignment="1">
      <alignment vertical="center"/>
    </xf>
    <xf numFmtId="178" fontId="40" fillId="0" borderId="4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>
      <alignment horizontal="center" vertical="center"/>
    </xf>
    <xf numFmtId="49" fontId="28" fillId="4" borderId="19" xfId="54" applyNumberFormat="1" applyFont="1" applyFill="1" applyBorder="1" applyAlignment="1">
      <alignment horizontal="center" vertical="center"/>
    </xf>
    <xf numFmtId="49" fontId="41" fillId="4" borderId="19" xfId="54" applyNumberFormat="1" applyFont="1" applyFill="1" applyBorder="1" applyAlignment="1">
      <alignment horizontal="center" vertical="center"/>
    </xf>
    <xf numFmtId="49" fontId="28" fillId="4" borderId="63" xfId="54" applyNumberFormat="1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vertical="center"/>
    </xf>
    <xf numFmtId="178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49" fontId="28" fillId="4" borderId="23" xfId="54" applyNumberFormat="1" applyFont="1" applyFill="1" applyBorder="1" applyAlignment="1">
      <alignment horizontal="center" vertical="center"/>
    </xf>
    <xf numFmtId="49" fontId="28" fillId="4" borderId="64" xfId="54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6" fillId="0" borderId="56" xfId="0" applyFont="1" applyFill="1" applyBorder="1" applyAlignment="1">
      <alignment horizontal="left" shrinkToFit="1"/>
    </xf>
    <xf numFmtId="0" fontId="32" fillId="0" borderId="2" xfId="0" applyFont="1" applyFill="1" applyBorder="1" applyAlignment="1">
      <alignment horizontal="center" vertical="center"/>
    </xf>
    <xf numFmtId="0" fontId="32" fillId="0" borderId="56" xfId="0" applyNumberFormat="1" applyFont="1" applyFill="1" applyBorder="1" applyAlignment="1">
      <alignment horizontal="left"/>
    </xf>
    <xf numFmtId="0" fontId="32" fillId="0" borderId="2" xfId="0" applyNumberFormat="1" applyFont="1" applyFill="1" applyBorder="1" applyAlignment="1">
      <alignment horizontal="center"/>
    </xf>
    <xf numFmtId="0" fontId="32" fillId="0" borderId="65" xfId="0" applyFont="1" applyFill="1" applyBorder="1" applyAlignment="1">
      <alignment horizontal="center" vertical="center"/>
    </xf>
    <xf numFmtId="0" fontId="32" fillId="0" borderId="66" xfId="0" applyNumberFormat="1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0" fontId="15" fillId="0" borderId="67" xfId="53" applyFont="1" applyFill="1" applyBorder="1" applyAlignment="1">
      <alignment horizontal="center"/>
    </xf>
    <xf numFmtId="49" fontId="15" fillId="4" borderId="68" xfId="53" applyNumberFormat="1" applyFont="1" applyFill="1" applyBorder="1" applyAlignment="1">
      <alignment horizontal="center"/>
    </xf>
    <xf numFmtId="49" fontId="28" fillId="4" borderId="68" xfId="54" applyNumberFormat="1" applyFont="1" applyFill="1" applyBorder="1" applyAlignment="1">
      <alignment horizontal="center" vertical="center"/>
    </xf>
    <xf numFmtId="49" fontId="28" fillId="4" borderId="69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27" fillId="0" borderId="70" xfId="52" applyFont="1" applyBorder="1" applyAlignment="1">
      <alignment horizontal="left" vertical="center"/>
    </xf>
    <xf numFmtId="0" fontId="36" fillId="0" borderId="71" xfId="52" applyFont="1" applyBorder="1" applyAlignment="1">
      <alignment horizontal="center" vertical="center"/>
    </xf>
    <xf numFmtId="0" fontId="27" fillId="0" borderId="71" xfId="52" applyFont="1" applyBorder="1" applyAlignment="1">
      <alignment horizontal="center" vertical="center"/>
    </xf>
    <xf numFmtId="0" fontId="37" fillId="0" borderId="71" xfId="52" applyFont="1" applyBorder="1" applyAlignment="1">
      <alignment horizontal="left" vertical="center"/>
    </xf>
    <xf numFmtId="0" fontId="16" fillId="0" borderId="71" xfId="52" applyFont="1" applyBorder="1" applyAlignment="1">
      <alignment horizontal="center" vertical="center"/>
    </xf>
    <xf numFmtId="0" fontId="16" fillId="0" borderId="72" xfId="52" applyFont="1" applyBorder="1" applyAlignment="1">
      <alignment horizontal="center" vertical="center"/>
    </xf>
    <xf numFmtId="0" fontId="37" fillId="0" borderId="37" xfId="52" applyFont="1" applyBorder="1" applyAlignment="1">
      <alignment horizontal="center" vertical="center"/>
    </xf>
    <xf numFmtId="0" fontId="37" fillId="0" borderId="38" xfId="52" applyFont="1" applyBorder="1" applyAlignment="1">
      <alignment horizontal="center" vertical="center"/>
    </xf>
    <xf numFmtId="0" fontId="37" fillId="0" borderId="39" xfId="52" applyFont="1" applyBorder="1" applyAlignment="1">
      <alignment horizontal="center" vertical="center"/>
    </xf>
    <xf numFmtId="0" fontId="27" fillId="0" borderId="37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27" fillId="0" borderId="39" xfId="52" applyFont="1" applyBorder="1" applyAlignment="1">
      <alignment horizontal="center" vertical="center"/>
    </xf>
    <xf numFmtId="0" fontId="37" fillId="0" borderId="22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14" fontId="36" fillId="0" borderId="23" xfId="52" applyNumberFormat="1" applyFont="1" applyBorder="1" applyAlignment="1">
      <alignment horizontal="center" vertical="center"/>
    </xf>
    <xf numFmtId="14" fontId="36" fillId="0" borderId="25" xfId="52" applyNumberFormat="1" applyFont="1" applyBorder="1" applyAlignment="1">
      <alignment horizontal="center" vertical="center"/>
    </xf>
    <xf numFmtId="0" fontId="37" fillId="0" borderId="22" xfId="52" applyFont="1" applyBorder="1" applyAlignment="1">
      <alignment vertical="center"/>
    </xf>
    <xf numFmtId="49" fontId="36" fillId="0" borderId="23" xfId="52" applyNumberFormat="1" applyFont="1" applyBorder="1" applyAlignment="1">
      <alignment vertical="center"/>
    </xf>
    <xf numFmtId="0" fontId="37" fillId="0" borderId="23" xfId="52" applyFont="1" applyBorder="1" applyAlignment="1">
      <alignment vertical="center"/>
    </xf>
    <xf numFmtId="0" fontId="36" fillId="0" borderId="43" xfId="52" applyFont="1" applyBorder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16" fillId="0" borderId="23" xfId="52" applyFont="1" applyBorder="1" applyAlignment="1">
      <alignment vertical="center"/>
    </xf>
    <xf numFmtId="0" fontId="42" fillId="0" borderId="32" xfId="52" applyFont="1" applyBorder="1" applyAlignment="1">
      <alignment vertical="center"/>
    </xf>
    <xf numFmtId="0" fontId="36" fillId="0" borderId="33" xfId="52" applyFont="1" applyBorder="1" applyAlignment="1">
      <alignment horizontal="center" vertical="center"/>
    </xf>
    <xf numFmtId="0" fontId="36" fillId="0" borderId="36" xfId="52" applyFont="1" applyBorder="1" applyAlignment="1">
      <alignment horizontal="center" vertical="center"/>
    </xf>
    <xf numFmtId="0" fontId="37" fillId="0" borderId="32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14" fontId="36" fillId="0" borderId="33" xfId="52" applyNumberFormat="1" applyFont="1" applyBorder="1" applyAlignment="1">
      <alignment horizontal="center" vertical="center"/>
    </xf>
    <xf numFmtId="14" fontId="36" fillId="0" borderId="36" xfId="52" applyNumberFormat="1" applyFont="1" applyBorder="1" applyAlignment="1">
      <alignment horizontal="center" vertical="center"/>
    </xf>
    <xf numFmtId="0" fontId="36" fillId="0" borderId="33" xfId="52" applyFont="1" applyBorder="1" applyAlignment="1">
      <alignment horizontal="left" vertical="center"/>
    </xf>
    <xf numFmtId="0" fontId="36" fillId="0" borderId="36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37" fillId="0" borderId="37" xfId="52" applyFont="1" applyBorder="1" applyAlignment="1">
      <alignment vertical="center"/>
    </xf>
    <xf numFmtId="0" fontId="16" fillId="0" borderId="38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16" fillId="0" borderId="38" xfId="52" applyFont="1" applyBorder="1" applyAlignment="1">
      <alignment vertical="center"/>
    </xf>
    <xf numFmtId="0" fontId="37" fillId="0" borderId="38" xfId="52" applyFont="1" applyBorder="1" applyAlignment="1">
      <alignment vertical="center"/>
    </xf>
    <xf numFmtId="0" fontId="36" fillId="0" borderId="39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0" fontId="37" fillId="0" borderId="36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24" fillId="0" borderId="46" xfId="52" applyFont="1" applyBorder="1" applyAlignment="1">
      <alignment horizontal="left" vertical="center"/>
    </xf>
    <xf numFmtId="0" fontId="24" fillId="0" borderId="44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24" fillId="0" borderId="43" xfId="52" applyFont="1" applyBorder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35" fillId="0" borderId="44" xfId="52" applyFont="1" applyBorder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37" fillId="0" borderId="32" xfId="52" applyFont="1" applyBorder="1" applyAlignment="1">
      <alignment horizontal="center" vertical="center"/>
    </xf>
    <xf numFmtId="0" fontId="37" fillId="0" borderId="33" xfId="52" applyFont="1" applyBorder="1" applyAlignment="1">
      <alignment horizontal="center" vertical="center"/>
    </xf>
    <xf numFmtId="0" fontId="37" fillId="0" borderId="36" xfId="52" applyFont="1" applyBorder="1" applyAlignment="1">
      <alignment horizontal="center" vertical="center"/>
    </xf>
    <xf numFmtId="0" fontId="37" fillId="0" borderId="22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5" fillId="0" borderId="23" xfId="52" applyFont="1" applyBorder="1" applyAlignment="1">
      <alignment horizontal="left" vertical="center"/>
    </xf>
    <xf numFmtId="0" fontId="35" fillId="0" borderId="25" xfId="52" applyFont="1" applyBorder="1" applyAlignment="1">
      <alignment horizontal="left" vertical="center"/>
    </xf>
    <xf numFmtId="0" fontId="37" fillId="0" borderId="49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7" fillId="0" borderId="46" xfId="52" applyFont="1" applyBorder="1" applyAlignment="1">
      <alignment horizontal="left" vertical="center"/>
    </xf>
    <xf numFmtId="0" fontId="37" fillId="0" borderId="44" xfId="52" applyFont="1" applyBorder="1" applyAlignment="1">
      <alignment horizontal="left" vertical="center"/>
    </xf>
    <xf numFmtId="0" fontId="37" fillId="0" borderId="45" xfId="52" applyFont="1" applyBorder="1" applyAlignment="1">
      <alignment horizontal="left" vertical="center"/>
    </xf>
    <xf numFmtId="0" fontId="27" fillId="0" borderId="73" xfId="52" applyFont="1" applyBorder="1" applyAlignment="1">
      <alignment vertical="center"/>
    </xf>
    <xf numFmtId="0" fontId="36" fillId="0" borderId="74" xfId="52" applyFont="1" applyBorder="1" applyAlignment="1">
      <alignment horizontal="center" vertical="center"/>
    </xf>
    <xf numFmtId="0" fontId="27" fillId="0" borderId="74" xfId="52" applyFont="1" applyBorder="1" applyAlignment="1">
      <alignment vertical="center"/>
    </xf>
    <xf numFmtId="0" fontId="36" fillId="0" borderId="74" xfId="52" applyFont="1" applyBorder="1" applyAlignment="1">
      <alignment vertical="center"/>
    </xf>
    <xf numFmtId="58" fontId="16" fillId="0" borderId="74" xfId="52" applyNumberFormat="1" applyFont="1" applyBorder="1" applyAlignment="1">
      <alignment vertical="center"/>
    </xf>
    <xf numFmtId="0" fontId="27" fillId="0" borderId="74" xfId="52" applyFont="1" applyBorder="1" applyAlignment="1">
      <alignment horizontal="center" vertical="center"/>
    </xf>
    <xf numFmtId="0" fontId="36" fillId="0" borderId="75" xfId="52" applyFont="1" applyBorder="1" applyAlignment="1">
      <alignment horizontal="center" vertical="center"/>
    </xf>
    <xf numFmtId="0" fontId="27" fillId="0" borderId="76" xfId="52" applyFont="1" applyFill="1" applyBorder="1" applyAlignment="1">
      <alignment horizontal="left" vertical="center"/>
    </xf>
    <xf numFmtId="0" fontId="27" fillId="0" borderId="74" xfId="52" applyFont="1" applyFill="1" applyBorder="1" applyAlignment="1">
      <alignment horizontal="left" vertical="center"/>
    </xf>
    <xf numFmtId="0" fontId="27" fillId="0" borderId="77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19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center" vertical="center"/>
    </xf>
    <xf numFmtId="0" fontId="16" fillId="0" borderId="74" xfId="52" applyFont="1" applyBorder="1" applyAlignment="1">
      <alignment horizontal="center" vertical="center"/>
    </xf>
    <xf numFmtId="0" fontId="16" fillId="0" borderId="75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21" fillId="0" borderId="0" xfId="55" applyFont="1" applyFill="1" applyBorder="1" applyAlignment="1">
      <alignment horizontal="center"/>
    </xf>
    <xf numFmtId="0" fontId="15" fillId="0" borderId="59" xfId="52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23" fillId="0" borderId="28" xfId="53" applyFont="1" applyFill="1" applyBorder="1" applyAlignment="1" applyProtection="1">
      <alignment horizontal="center" vertical="center"/>
    </xf>
    <xf numFmtId="0" fontId="23" fillId="0" borderId="29" xfId="53" applyFont="1" applyFill="1" applyBorder="1" applyAlignment="1" applyProtection="1">
      <alignment horizontal="center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26" fillId="0" borderId="78" xfId="0" applyFont="1" applyFill="1" applyBorder="1" applyAlignment="1">
      <alignment horizontal="center" vertical="center"/>
    </xf>
    <xf numFmtId="177" fontId="25" fillId="0" borderId="79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wrapText="1"/>
    </xf>
    <xf numFmtId="0" fontId="27" fillId="0" borderId="0" xfId="52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9" xfId="59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3" fillId="0" borderId="34" xfId="52" applyFont="1" applyBorder="1" applyAlignment="1">
      <alignment horizontal="center" vertical="top"/>
    </xf>
    <xf numFmtId="0" fontId="36" fillId="0" borderId="23" xfId="52" applyNumberFormat="1" applyFont="1" applyBorder="1" applyAlignment="1">
      <alignment vertical="center"/>
    </xf>
    <xf numFmtId="0" fontId="37" fillId="0" borderId="81" xfId="52" applyFont="1" applyBorder="1" applyAlignment="1">
      <alignment horizontal="left" vertical="center"/>
    </xf>
    <xf numFmtId="0" fontId="37" fillId="0" borderId="47" xfId="52" applyFont="1" applyBorder="1" applyAlignment="1">
      <alignment horizontal="left" vertical="center"/>
    </xf>
    <xf numFmtId="0" fontId="37" fillId="0" borderId="82" xfId="52" applyFont="1" applyBorder="1" applyAlignment="1">
      <alignment horizontal="left" vertical="center"/>
    </xf>
    <xf numFmtId="0" fontId="27" fillId="0" borderId="76" xfId="52" applyFont="1" applyBorder="1" applyAlignment="1">
      <alignment horizontal="left" vertical="center"/>
    </xf>
    <xf numFmtId="0" fontId="27" fillId="0" borderId="74" xfId="52" applyFont="1" applyBorder="1" applyAlignment="1">
      <alignment horizontal="left" vertical="center"/>
    </xf>
    <xf numFmtId="0" fontId="27" fillId="0" borderId="77" xfId="52" applyFont="1" applyBorder="1" applyAlignment="1">
      <alignment horizontal="left" vertical="center"/>
    </xf>
    <xf numFmtId="0" fontId="37" fillId="0" borderId="18" xfId="52" applyFont="1" applyBorder="1" applyAlignment="1">
      <alignment vertical="center"/>
    </xf>
    <xf numFmtId="0" fontId="16" fillId="0" borderId="19" xfId="52" applyFont="1" applyBorder="1" applyAlignment="1">
      <alignment horizontal="left" vertical="center"/>
    </xf>
    <xf numFmtId="0" fontId="36" fillId="0" borderId="19" xfId="52" applyFont="1" applyBorder="1" applyAlignment="1">
      <alignment horizontal="left" vertical="center"/>
    </xf>
    <xf numFmtId="0" fontId="16" fillId="0" borderId="19" xfId="52" applyFont="1" applyBorder="1" applyAlignment="1">
      <alignment vertical="center"/>
    </xf>
    <xf numFmtId="0" fontId="37" fillId="0" borderId="19" xfId="52" applyFont="1" applyBorder="1" applyAlignment="1">
      <alignment vertical="center"/>
    </xf>
    <xf numFmtId="0" fontId="36" fillId="0" borderId="21" xfId="52" applyFont="1" applyBorder="1" applyAlignment="1">
      <alignment horizontal="left" vertical="center"/>
    </xf>
    <xf numFmtId="0" fontId="37" fillId="0" borderId="18" xfId="52" applyFont="1" applyBorder="1" applyAlignment="1">
      <alignment horizontal="center" vertical="center"/>
    </xf>
    <xf numFmtId="0" fontId="36" fillId="0" borderId="19" xfId="52" applyFont="1" applyBorder="1" applyAlignment="1">
      <alignment horizontal="center" vertical="center"/>
    </xf>
    <xf numFmtId="0" fontId="37" fillId="0" borderId="19" xfId="52" applyFont="1" applyBorder="1" applyAlignment="1">
      <alignment horizontal="center" vertical="center"/>
    </xf>
    <xf numFmtId="0" fontId="16" fillId="0" borderId="19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37" fillId="0" borderId="0" xfId="52" applyFont="1" applyBorder="1" applyAlignment="1">
      <alignment vertical="center"/>
    </xf>
    <xf numFmtId="0" fontId="37" fillId="0" borderId="49" xfId="52" applyFont="1" applyBorder="1" applyAlignment="1">
      <alignment horizontal="left" vertical="center" wrapText="1"/>
    </xf>
    <xf numFmtId="0" fontId="37" fillId="0" borderId="50" xfId="52" applyFont="1" applyBorder="1" applyAlignment="1">
      <alignment horizontal="left" vertical="center" wrapText="1"/>
    </xf>
    <xf numFmtId="0" fontId="37" fillId="0" borderId="51" xfId="52" applyFont="1" applyBorder="1" applyAlignment="1">
      <alignment horizontal="left" vertical="center" wrapText="1"/>
    </xf>
    <xf numFmtId="0" fontId="37" fillId="0" borderId="18" xfId="52" applyFont="1" applyBorder="1" applyAlignment="1">
      <alignment horizontal="left" vertical="center"/>
    </xf>
    <xf numFmtId="0" fontId="37" fillId="0" borderId="83" xfId="52" applyFont="1" applyBorder="1" applyAlignment="1">
      <alignment horizontal="left" vertical="center"/>
    </xf>
    <xf numFmtId="0" fontId="37" fillId="0" borderId="19" xfId="52" applyFont="1" applyBorder="1" applyAlignment="1">
      <alignment horizontal="left" vertical="center"/>
    </xf>
    <xf numFmtId="0" fontId="37" fillId="0" borderId="21" xfId="52" applyFont="1" applyBorder="1" applyAlignment="1">
      <alignment horizontal="left" vertical="center"/>
    </xf>
    <xf numFmtId="0" fontId="44" fillId="0" borderId="8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31" fillId="3" borderId="3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7" fillId="0" borderId="45" xfId="52" applyFont="1" applyBorder="1" applyAlignment="1">
      <alignment horizontal="left" vertical="center" wrapText="1"/>
    </xf>
    <xf numFmtId="9" fontId="36" fillId="0" borderId="19" xfId="52" applyNumberFormat="1" applyFont="1" applyBorder="1" applyAlignment="1">
      <alignment horizontal="center" vertical="center"/>
    </xf>
    <xf numFmtId="9" fontId="36" fillId="0" borderId="23" xfId="52" applyNumberFormat="1" applyFont="1" applyBorder="1" applyAlignment="1">
      <alignment horizontal="center" vertical="center"/>
    </xf>
    <xf numFmtId="0" fontId="24" fillId="0" borderId="25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27" fillId="0" borderId="76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7" xfId="0" applyFont="1" applyBorder="1" applyAlignment="1">
      <alignment horizontal="left" vertical="center"/>
    </xf>
    <xf numFmtId="9" fontId="36" fillId="0" borderId="48" xfId="52" applyNumberFormat="1" applyFont="1" applyBorder="1" applyAlignment="1">
      <alignment horizontal="left" vertical="center"/>
    </xf>
    <xf numFmtId="9" fontId="36" fillId="0" borderId="41" xfId="52" applyNumberFormat="1" applyFont="1" applyBorder="1" applyAlignment="1">
      <alignment horizontal="left" vertical="center"/>
    </xf>
    <xf numFmtId="9" fontId="36" fillId="0" borderId="42" xfId="52" applyNumberFormat="1" applyFont="1" applyBorder="1" applyAlignment="1">
      <alignment horizontal="left" vertical="center"/>
    </xf>
    <xf numFmtId="9" fontId="36" fillId="0" borderId="49" xfId="52" applyNumberFormat="1" applyFont="1" applyBorder="1" applyAlignment="1">
      <alignment horizontal="left" vertical="center"/>
    </xf>
    <xf numFmtId="9" fontId="36" fillId="0" borderId="50" xfId="52" applyNumberFormat="1" applyFont="1" applyBorder="1" applyAlignment="1">
      <alignment horizontal="left" vertical="center"/>
    </xf>
    <xf numFmtId="9" fontId="36" fillId="0" borderId="51" xfId="52" applyNumberFormat="1" applyFont="1" applyBorder="1" applyAlignment="1">
      <alignment horizontal="left" vertical="center"/>
    </xf>
    <xf numFmtId="0" fontId="35" fillId="0" borderId="18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35" fillId="0" borderId="85" xfId="52" applyFont="1" applyFill="1" applyBorder="1" applyAlignment="1">
      <alignment horizontal="left" vertical="center"/>
    </xf>
    <xf numFmtId="0" fontId="35" fillId="0" borderId="50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36" fillId="0" borderId="86" xfId="52" applyFont="1" applyFill="1" applyBorder="1" applyAlignment="1">
      <alignment vertical="center"/>
    </xf>
    <xf numFmtId="0" fontId="36" fillId="0" borderId="87" xfId="52" applyFont="1" applyFill="1" applyBorder="1" applyAlignment="1">
      <alignment vertical="center"/>
    </xf>
    <xf numFmtId="0" fontId="36" fillId="0" borderId="88" xfId="52" applyFont="1" applyFill="1" applyBorder="1" applyAlignment="1">
      <alignment vertical="center"/>
    </xf>
    <xf numFmtId="0" fontId="36" fillId="0" borderId="46" xfId="52" applyFont="1" applyFill="1" applyBorder="1" applyAlignment="1">
      <alignment vertical="center"/>
    </xf>
    <xf numFmtId="0" fontId="36" fillId="0" borderId="44" xfId="52" applyFont="1" applyFill="1" applyBorder="1" applyAlignment="1">
      <alignment vertical="center"/>
    </xf>
    <xf numFmtId="0" fontId="36" fillId="0" borderId="45" xfId="52" applyFont="1" applyFill="1" applyBorder="1" applyAlignment="1">
      <alignment vertical="center"/>
    </xf>
    <xf numFmtId="0" fontId="36" fillId="0" borderId="86" xfId="52" applyFont="1" applyFill="1" applyBorder="1" applyAlignment="1">
      <alignment horizontal="left" vertical="center"/>
    </xf>
    <xf numFmtId="0" fontId="36" fillId="0" borderId="87" xfId="52" applyFont="1" applyFill="1" applyBorder="1" applyAlignment="1">
      <alignment horizontal="left" vertical="center"/>
    </xf>
    <xf numFmtId="0" fontId="36" fillId="0" borderId="88" xfId="52" applyFont="1" applyFill="1" applyBorder="1" applyAlignment="1">
      <alignment horizontal="left" vertical="center"/>
    </xf>
    <xf numFmtId="0" fontId="27" fillId="0" borderId="70" xfId="52" applyFont="1" applyBorder="1" applyAlignment="1">
      <alignment vertical="center"/>
    </xf>
    <xf numFmtId="0" fontId="48" fillId="0" borderId="74" xfId="52" applyFont="1" applyBorder="1" applyAlignment="1">
      <alignment horizontal="center" vertical="center"/>
    </xf>
    <xf numFmtId="0" fontId="27" fillId="0" borderId="71" xfId="52" applyFont="1" applyBorder="1" applyAlignment="1">
      <alignment vertical="center"/>
    </xf>
    <xf numFmtId="0" fontId="36" fillId="0" borderId="89" xfId="52" applyFont="1" applyBorder="1" applyAlignment="1">
      <alignment vertical="center"/>
    </xf>
    <xf numFmtId="0" fontId="27" fillId="0" borderId="89" xfId="52" applyFont="1" applyBorder="1" applyAlignment="1">
      <alignment vertical="center"/>
    </xf>
    <xf numFmtId="58" fontId="16" fillId="0" borderId="71" xfId="52" applyNumberFormat="1" applyFont="1" applyBorder="1" applyAlignment="1">
      <alignment vertical="center"/>
    </xf>
    <xf numFmtId="0" fontId="27" fillId="0" borderId="47" xfId="52" applyFont="1" applyBorder="1" applyAlignment="1">
      <alignment horizontal="center" vertical="center"/>
    </xf>
    <xf numFmtId="0" fontId="27" fillId="0" borderId="90" xfId="52" applyFont="1" applyBorder="1" applyAlignment="1">
      <alignment horizontal="center" vertical="center"/>
    </xf>
    <xf numFmtId="0" fontId="36" fillId="0" borderId="89" xfId="52" applyFont="1" applyBorder="1" applyAlignment="1">
      <alignment horizontal="center" vertical="center"/>
    </xf>
    <xf numFmtId="0" fontId="36" fillId="0" borderId="82" xfId="52" applyFont="1" applyBorder="1" applyAlignment="1">
      <alignment horizontal="center" vertical="center"/>
    </xf>
    <xf numFmtId="0" fontId="36" fillId="0" borderId="81" xfId="52" applyFont="1" applyFill="1" applyBorder="1" applyAlignment="1">
      <alignment horizontal="left" vertical="center"/>
    </xf>
    <xf numFmtId="0" fontId="36" fillId="0" borderId="47" xfId="52" applyFont="1" applyFill="1" applyBorder="1" applyAlignment="1">
      <alignment horizontal="left" vertical="center"/>
    </xf>
    <xf numFmtId="0" fontId="36" fillId="0" borderId="82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0" fillId="0" borderId="14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50" fillId="6" borderId="7" xfId="0" applyFont="1" applyFill="1" applyBorder="1" applyAlignment="1">
      <alignment horizontal="center" vertical="center"/>
    </xf>
    <xf numFmtId="0" fontId="50" fillId="0" borderId="91" xfId="0" applyFont="1" applyBorder="1" applyAlignment="1">
      <alignment horizontal="center" vertical="center"/>
    </xf>
    <xf numFmtId="0" fontId="50" fillId="6" borderId="2" xfId="0" applyFont="1" applyFill="1" applyBorder="1"/>
    <xf numFmtId="0" fontId="50" fillId="0" borderId="15" xfId="0" applyFont="1" applyBorder="1"/>
    <xf numFmtId="0" fontId="0" fillId="0" borderId="14" xfId="0" applyBorder="1"/>
    <xf numFmtId="0" fontId="0" fillId="6" borderId="2" xfId="0" applyFill="1" applyBorder="1"/>
    <xf numFmtId="0" fontId="0" fillId="0" borderId="15" xfId="0" applyBorder="1"/>
    <xf numFmtId="0" fontId="0" fillId="0" borderId="28" xfId="0" applyBorder="1"/>
    <xf numFmtId="0" fontId="0" fillId="0" borderId="29" xfId="0" applyBorder="1"/>
    <xf numFmtId="0" fontId="0" fillId="6" borderId="29" xfId="0" applyFill="1" applyBorder="1"/>
    <xf numFmtId="0" fontId="0" fillId="0" borderId="30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0" fillId="8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2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2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2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982980</xdr:colOff>
      <xdr:row>2</xdr:row>
      <xdr:rowOff>50800</xdr:rowOff>
    </xdr:from>
    <xdr:to>
      <xdr:col>8</xdr:col>
      <xdr:colOff>393065</xdr:colOff>
      <xdr:row>4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800" y="631825"/>
          <a:ext cx="47688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51435</xdr:colOff>
      <xdr:row>2</xdr:row>
      <xdr:rowOff>66040</xdr:rowOff>
    </xdr:from>
    <xdr:to>
      <xdr:col>7</xdr:col>
      <xdr:colOff>870585</xdr:colOff>
      <xdr:row>4</xdr:row>
      <xdr:rowOff>134620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1255" y="647065"/>
          <a:ext cx="819150" cy="703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12">
        <v>1</v>
      </c>
      <c r="B2" s="482" t="s">
        <v>1</v>
      </c>
    </row>
    <row r="3" spans="1:2">
      <c r="A3" s="12">
        <v>2</v>
      </c>
      <c r="B3" s="482" t="s">
        <v>2</v>
      </c>
    </row>
    <row r="4" spans="1:2">
      <c r="A4" s="12">
        <v>3</v>
      </c>
      <c r="B4" s="482" t="s">
        <v>3</v>
      </c>
    </row>
    <row r="5" spans="1:2">
      <c r="A5" s="12">
        <v>4</v>
      </c>
      <c r="B5" s="482" t="s">
        <v>4</v>
      </c>
    </row>
    <row r="6" spans="1:2">
      <c r="A6" s="12">
        <v>5</v>
      </c>
      <c r="B6" s="482" t="s">
        <v>5</v>
      </c>
    </row>
    <row r="7" spans="1:2">
      <c r="A7" s="12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12">
        <v>1</v>
      </c>
      <c r="B10" s="486" t="s">
        <v>9</v>
      </c>
    </row>
    <row r="11" spans="1:2">
      <c r="A11" s="12">
        <v>2</v>
      </c>
      <c r="B11" s="482" t="s">
        <v>10</v>
      </c>
    </row>
    <row r="12" spans="1:2">
      <c r="A12" s="12">
        <v>3</v>
      </c>
      <c r="B12" s="484" t="s">
        <v>11</v>
      </c>
    </row>
    <row r="13" spans="1:2">
      <c r="A13" s="12">
        <v>4</v>
      </c>
      <c r="B13" s="482" t="s">
        <v>12</v>
      </c>
    </row>
    <row r="14" spans="1:2">
      <c r="A14" s="12">
        <v>5</v>
      </c>
      <c r="B14" s="482" t="s">
        <v>13</v>
      </c>
    </row>
    <row r="15" spans="1:2">
      <c r="A15" s="12">
        <v>6</v>
      </c>
      <c r="B15" s="482" t="s">
        <v>14</v>
      </c>
    </row>
    <row r="16" spans="1:2">
      <c r="A16" s="12">
        <v>7</v>
      </c>
      <c r="B16" s="482" t="s">
        <v>15</v>
      </c>
    </row>
    <row r="17" spans="1:2">
      <c r="A17" s="12">
        <v>8</v>
      </c>
      <c r="B17" s="482" t="s">
        <v>16</v>
      </c>
    </row>
    <row r="18" spans="1:2">
      <c r="A18" s="12">
        <v>9</v>
      </c>
      <c r="B18" s="482" t="s">
        <v>17</v>
      </c>
    </row>
    <row r="19" spans="1:2">
      <c r="A19" s="12"/>
      <c r="B19" s="482"/>
    </row>
    <row r="20" ht="20.25" spans="1:2">
      <c r="A20" s="480"/>
      <c r="B20" s="481" t="s">
        <v>18</v>
      </c>
    </row>
    <row r="21" spans="1:2">
      <c r="A21" s="12">
        <v>1</v>
      </c>
      <c r="B21" s="487" t="s">
        <v>19</v>
      </c>
    </row>
    <row r="22" spans="1:2">
      <c r="A22" s="12">
        <v>2</v>
      </c>
      <c r="B22" s="482" t="s">
        <v>20</v>
      </c>
    </row>
    <row r="23" spans="1:2">
      <c r="A23" s="12">
        <v>3</v>
      </c>
      <c r="B23" s="482" t="s">
        <v>21</v>
      </c>
    </row>
    <row r="24" spans="1:2">
      <c r="A24" s="12">
        <v>4</v>
      </c>
      <c r="B24" s="482" t="s">
        <v>22</v>
      </c>
    </row>
    <row r="25" spans="1:2">
      <c r="A25" s="12">
        <v>5</v>
      </c>
      <c r="B25" s="482" t="s">
        <v>23</v>
      </c>
    </row>
    <row r="26" spans="1:2">
      <c r="A26" s="12">
        <v>6</v>
      </c>
      <c r="B26" s="482" t="s">
        <v>24</v>
      </c>
    </row>
    <row r="27" spans="1:2">
      <c r="A27" s="12">
        <v>7</v>
      </c>
      <c r="B27" s="482" t="s">
        <v>25</v>
      </c>
    </row>
    <row r="28" spans="1:2">
      <c r="A28" s="12"/>
      <c r="B28" s="482"/>
    </row>
    <row r="29" ht="20.25" spans="1:2">
      <c r="A29" s="480"/>
      <c r="B29" s="481" t="s">
        <v>26</v>
      </c>
    </row>
    <row r="30" spans="1:2">
      <c r="A30" s="12">
        <v>1</v>
      </c>
      <c r="B30" s="487" t="s">
        <v>27</v>
      </c>
    </row>
    <row r="31" spans="1:2">
      <c r="A31" s="12">
        <v>2</v>
      </c>
      <c r="B31" s="482" t="s">
        <v>28</v>
      </c>
    </row>
    <row r="32" spans="1:2">
      <c r="A32" s="12">
        <v>3</v>
      </c>
      <c r="B32" s="482" t="s">
        <v>29</v>
      </c>
    </row>
    <row r="33" ht="28.5" spans="1:2">
      <c r="A33" s="12">
        <v>4</v>
      </c>
      <c r="B33" s="482" t="s">
        <v>30</v>
      </c>
    </row>
    <row r="34" spans="1:2">
      <c r="A34" s="12">
        <v>5</v>
      </c>
      <c r="B34" s="482" t="s">
        <v>31</v>
      </c>
    </row>
    <row r="35" spans="1:2">
      <c r="A35" s="12">
        <v>6</v>
      </c>
      <c r="B35" s="482" t="s">
        <v>32</v>
      </c>
    </row>
    <row r="36" spans="1:2">
      <c r="A36" s="12">
        <v>7</v>
      </c>
      <c r="B36" s="482" t="s">
        <v>33</v>
      </c>
    </row>
    <row r="37" spans="1:2">
      <c r="A37" s="12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4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268</v>
      </c>
      <c r="H2" s="4"/>
      <c r="I2" s="4" t="s">
        <v>269</v>
      </c>
      <c r="J2" s="4"/>
      <c r="K2" s="6" t="s">
        <v>270</v>
      </c>
      <c r="L2" s="56" t="s">
        <v>271</v>
      </c>
      <c r="M2" s="7" t="s">
        <v>272</v>
      </c>
    </row>
    <row r="3" s="1" customFormat="1" ht="16.5" spans="1:13">
      <c r="A3" s="4"/>
      <c r="B3" s="8"/>
      <c r="C3" s="8"/>
      <c r="D3" s="8"/>
      <c r="E3" s="8"/>
      <c r="F3" s="8"/>
      <c r="G3" s="4" t="s">
        <v>273</v>
      </c>
      <c r="H3" s="4" t="s">
        <v>274</v>
      </c>
      <c r="I3" s="4" t="s">
        <v>273</v>
      </c>
      <c r="J3" s="4" t="s">
        <v>274</v>
      </c>
      <c r="K3" s="9"/>
      <c r="L3" s="57"/>
      <c r="M3" s="10"/>
    </row>
    <row r="4" s="55" customFormat="1" ht="30" customHeight="1" spans="1:13">
      <c r="A4" s="58">
        <v>1</v>
      </c>
      <c r="B4" s="23" t="s">
        <v>263</v>
      </c>
      <c r="C4" s="24" t="s">
        <v>260</v>
      </c>
      <c r="D4" s="25" t="s">
        <v>261</v>
      </c>
      <c r="E4" s="26" t="s">
        <v>109</v>
      </c>
      <c r="F4" s="27" t="s">
        <v>262</v>
      </c>
      <c r="G4" s="59">
        <v>-0.04</v>
      </c>
      <c r="H4" s="60">
        <v>-0.02</v>
      </c>
      <c r="I4" s="60">
        <v>-0.05</v>
      </c>
      <c r="J4" s="60">
        <v>-0.02</v>
      </c>
      <c r="K4" s="58"/>
      <c r="L4" s="58"/>
      <c r="M4" s="58" t="s">
        <v>275</v>
      </c>
    </row>
    <row r="5" ht="30" customHeight="1" spans="1:13">
      <c r="A5" s="58"/>
      <c r="B5" s="23"/>
      <c r="C5" s="23"/>
      <c r="D5" s="23"/>
      <c r="E5" s="23"/>
      <c r="F5" s="31"/>
      <c r="G5" s="59"/>
      <c r="H5" s="60"/>
      <c r="I5" s="61"/>
      <c r="J5" s="60"/>
      <c r="K5" s="12"/>
      <c r="L5" s="12"/>
      <c r="M5" s="58"/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6" t="s">
        <v>276</v>
      </c>
      <c r="B7" s="17"/>
      <c r="C7" s="17"/>
      <c r="D7" s="17"/>
      <c r="E7" s="18"/>
      <c r="F7" s="19"/>
      <c r="G7" s="34"/>
      <c r="H7" s="16" t="s">
        <v>265</v>
      </c>
      <c r="I7" s="17"/>
      <c r="J7" s="17"/>
      <c r="K7" s="18"/>
      <c r="L7" s="62"/>
      <c r="M7" s="20"/>
    </row>
    <row r="8" ht="16.5" spans="1:13">
      <c r="A8" s="63" t="s">
        <v>277</v>
      </c>
      <c r="B8" s="63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0" t="s">
        <v>280</v>
      </c>
      <c r="H2" s="41"/>
      <c r="I2" s="42"/>
      <c r="J2" s="40" t="s">
        <v>281</v>
      </c>
      <c r="K2" s="41"/>
      <c r="L2" s="42"/>
      <c r="M2" s="40" t="s">
        <v>282</v>
      </c>
      <c r="N2" s="41"/>
      <c r="O2" s="42"/>
      <c r="P2" s="40" t="s">
        <v>283</v>
      </c>
      <c r="Q2" s="41"/>
      <c r="R2" s="42"/>
      <c r="S2" s="41" t="s">
        <v>284</v>
      </c>
      <c r="T2" s="41"/>
      <c r="U2" s="42"/>
      <c r="V2" s="36" t="s">
        <v>285</v>
      </c>
      <c r="W2" s="36" t="s">
        <v>258</v>
      </c>
    </row>
    <row r="3" s="1" customFormat="1" ht="16.5" spans="1:23">
      <c r="A3" s="8"/>
      <c r="B3" s="43"/>
      <c r="C3" s="43"/>
      <c r="D3" s="43"/>
      <c r="E3" s="43"/>
      <c r="F3" s="43"/>
      <c r="G3" s="4" t="s">
        <v>286</v>
      </c>
      <c r="H3" s="4" t="s">
        <v>67</v>
      </c>
      <c r="I3" s="4" t="s">
        <v>249</v>
      </c>
      <c r="J3" s="4" t="s">
        <v>286</v>
      </c>
      <c r="K3" s="4" t="s">
        <v>67</v>
      </c>
      <c r="L3" s="4" t="s">
        <v>249</v>
      </c>
      <c r="M3" s="4" t="s">
        <v>286</v>
      </c>
      <c r="N3" s="4" t="s">
        <v>67</v>
      </c>
      <c r="O3" s="4" t="s">
        <v>249</v>
      </c>
      <c r="P3" s="4" t="s">
        <v>286</v>
      </c>
      <c r="Q3" s="4" t="s">
        <v>67</v>
      </c>
      <c r="R3" s="4" t="s">
        <v>249</v>
      </c>
      <c r="S3" s="4" t="s">
        <v>286</v>
      </c>
      <c r="T3" s="4" t="s">
        <v>67</v>
      </c>
      <c r="U3" s="4" t="s">
        <v>249</v>
      </c>
      <c r="V3" s="44"/>
      <c r="W3" s="44"/>
    </row>
    <row r="4" ht="18.75" spans="1:23">
      <c r="A4" s="45" t="s">
        <v>287</v>
      </c>
      <c r="B4" s="45" t="s">
        <v>263</v>
      </c>
      <c r="C4" s="24" t="s">
        <v>260</v>
      </c>
      <c r="D4" s="25" t="s">
        <v>261</v>
      </c>
      <c r="E4" s="26" t="s">
        <v>109</v>
      </c>
      <c r="F4" s="27" t="s">
        <v>262</v>
      </c>
      <c r="G4" s="46"/>
      <c r="H4" s="11"/>
      <c r="I4" s="47"/>
      <c r="J4" s="11"/>
      <c r="K4" s="11"/>
      <c r="L4" s="47"/>
      <c r="M4" s="11"/>
      <c r="N4" s="11"/>
      <c r="O4" s="47"/>
      <c r="P4" s="11"/>
      <c r="Q4" s="11"/>
      <c r="R4" s="47"/>
      <c r="S4" s="11"/>
      <c r="T4" s="11"/>
      <c r="U4" s="11"/>
      <c r="V4" s="11" t="s">
        <v>288</v>
      </c>
      <c r="W4" s="11"/>
    </row>
    <row r="5" ht="16.5" spans="1:23">
      <c r="A5" s="48"/>
      <c r="B5" s="48"/>
      <c r="C5" s="23"/>
      <c r="D5" s="23"/>
      <c r="E5" s="23"/>
      <c r="F5" s="31"/>
      <c r="G5" s="40" t="s">
        <v>289</v>
      </c>
      <c r="H5" s="41"/>
      <c r="I5" s="42"/>
      <c r="J5" s="40" t="s">
        <v>290</v>
      </c>
      <c r="K5" s="41"/>
      <c r="L5" s="42"/>
      <c r="M5" s="40" t="s">
        <v>291</v>
      </c>
      <c r="N5" s="41"/>
      <c r="O5" s="42"/>
      <c r="P5" s="40" t="s">
        <v>292</v>
      </c>
      <c r="Q5" s="41"/>
      <c r="R5" s="42"/>
      <c r="S5" s="41" t="s">
        <v>293</v>
      </c>
      <c r="T5" s="41"/>
      <c r="U5" s="42"/>
      <c r="V5" s="11"/>
      <c r="W5" s="11"/>
    </row>
    <row r="6" ht="16.5" spans="1:23">
      <c r="A6" s="48"/>
      <c r="B6" s="48"/>
      <c r="C6" s="33"/>
      <c r="D6" s="33"/>
      <c r="E6" s="33"/>
      <c r="F6" s="33"/>
      <c r="G6" s="4" t="s">
        <v>286</v>
      </c>
      <c r="H6" s="4" t="s">
        <v>67</v>
      </c>
      <c r="I6" s="4" t="s">
        <v>249</v>
      </c>
      <c r="J6" s="4" t="s">
        <v>286</v>
      </c>
      <c r="K6" s="4" t="s">
        <v>67</v>
      </c>
      <c r="L6" s="4" t="s">
        <v>249</v>
      </c>
      <c r="M6" s="4" t="s">
        <v>286</v>
      </c>
      <c r="N6" s="4" t="s">
        <v>67</v>
      </c>
      <c r="O6" s="4" t="s">
        <v>249</v>
      </c>
      <c r="P6" s="4" t="s">
        <v>286</v>
      </c>
      <c r="Q6" s="4" t="s">
        <v>67</v>
      </c>
      <c r="R6" s="4" t="s">
        <v>249</v>
      </c>
      <c r="S6" s="4" t="s">
        <v>286</v>
      </c>
      <c r="T6" s="4" t="s">
        <v>67</v>
      </c>
      <c r="U6" s="4" t="s">
        <v>249</v>
      </c>
      <c r="V6" s="11"/>
      <c r="W6" s="11"/>
    </row>
    <row r="7" spans="1:23">
      <c r="A7" s="49"/>
      <c r="B7" s="49"/>
      <c r="C7" s="33"/>
      <c r="D7" s="33"/>
      <c r="E7" s="33"/>
      <c r="F7" s="33"/>
      <c r="G7" s="47"/>
      <c r="H7" s="47"/>
      <c r="I7" s="47"/>
      <c r="J7" s="47"/>
      <c r="K7" s="47"/>
      <c r="L7" s="47"/>
      <c r="M7" s="47"/>
      <c r="N7" s="47"/>
      <c r="O7" s="47"/>
      <c r="P7" s="47"/>
      <c r="Q7" s="11"/>
      <c r="R7" s="11"/>
      <c r="S7" s="11"/>
      <c r="T7" s="11"/>
      <c r="U7" s="11"/>
      <c r="V7" s="11"/>
      <c r="W7" s="11"/>
    </row>
    <row r="8" spans="1:23">
      <c r="A8" s="45"/>
      <c r="B8" s="45"/>
      <c r="C8" s="50"/>
      <c r="D8" s="45"/>
      <c r="E8" s="51"/>
      <c r="F8" s="5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288</v>
      </c>
      <c r="W8" s="11"/>
    </row>
    <row r="9" ht="27" customHeight="1" spans="1:23">
      <c r="A9" s="49"/>
      <c r="B9" s="49"/>
      <c r="C9" s="49"/>
      <c r="D9" s="49"/>
      <c r="E9" s="52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3"/>
      <c r="B10" s="53"/>
      <c r="C10" s="53"/>
      <c r="D10" s="53"/>
      <c r="E10" s="53"/>
      <c r="F10" s="53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4"/>
      <c r="B11" s="54"/>
      <c r="C11" s="54"/>
      <c r="D11" s="54"/>
      <c r="E11" s="54"/>
      <c r="F11" s="5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3"/>
      <c r="B12" s="53"/>
      <c r="C12" s="53"/>
      <c r="D12" s="53"/>
      <c r="E12" s="53"/>
      <c r="F12" s="5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4"/>
      <c r="B13" s="54"/>
      <c r="C13" s="54"/>
      <c r="D13" s="54"/>
      <c r="E13" s="54"/>
      <c r="F13" s="5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3"/>
      <c r="B14" s="53"/>
      <c r="C14" s="53"/>
      <c r="D14" s="53"/>
      <c r="E14" s="53"/>
      <c r="F14" s="5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4"/>
      <c r="B15" s="54"/>
      <c r="C15" s="54"/>
      <c r="D15" s="54"/>
      <c r="E15" s="54"/>
      <c r="F15" s="5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6" t="s">
        <v>294</v>
      </c>
      <c r="B17" s="17"/>
      <c r="C17" s="17"/>
      <c r="D17" s="17"/>
      <c r="E17" s="18"/>
      <c r="F17" s="19"/>
      <c r="G17" s="34"/>
      <c r="H17" s="39"/>
      <c r="I17" s="39"/>
      <c r="J17" s="16" t="s">
        <v>265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ht="57" customHeight="1" spans="1:23">
      <c r="A18" s="21" t="s">
        <v>295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297</v>
      </c>
      <c r="B2" s="36" t="s">
        <v>245</v>
      </c>
      <c r="C2" s="36" t="s">
        <v>246</v>
      </c>
      <c r="D2" s="36" t="s">
        <v>247</v>
      </c>
      <c r="E2" s="36" t="s">
        <v>248</v>
      </c>
      <c r="F2" s="36" t="s">
        <v>249</v>
      </c>
      <c r="G2" s="35" t="s">
        <v>298</v>
      </c>
      <c r="H2" s="35" t="s">
        <v>299</v>
      </c>
      <c r="I2" s="35" t="s">
        <v>300</v>
      </c>
      <c r="J2" s="35" t="s">
        <v>299</v>
      </c>
      <c r="K2" s="35" t="s">
        <v>301</v>
      </c>
      <c r="L2" s="35" t="s">
        <v>299</v>
      </c>
      <c r="M2" s="36" t="s">
        <v>285</v>
      </c>
      <c r="N2" s="36" t="s">
        <v>258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297</v>
      </c>
      <c r="B4" s="38" t="s">
        <v>302</v>
      </c>
      <c r="C4" s="38" t="s">
        <v>286</v>
      </c>
      <c r="D4" s="38" t="s">
        <v>247</v>
      </c>
      <c r="E4" s="36" t="s">
        <v>248</v>
      </c>
      <c r="F4" s="36" t="s">
        <v>249</v>
      </c>
      <c r="G4" s="35" t="s">
        <v>298</v>
      </c>
      <c r="H4" s="35" t="s">
        <v>299</v>
      </c>
      <c r="I4" s="35" t="s">
        <v>300</v>
      </c>
      <c r="J4" s="35" t="s">
        <v>299</v>
      </c>
      <c r="K4" s="35" t="s">
        <v>301</v>
      </c>
      <c r="L4" s="35" t="s">
        <v>299</v>
      </c>
      <c r="M4" s="36" t="s">
        <v>285</v>
      </c>
      <c r="N4" s="36" t="s">
        <v>258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6" t="s">
        <v>303</v>
      </c>
      <c r="B11" s="17"/>
      <c r="C11" s="17"/>
      <c r="D11" s="18"/>
      <c r="E11" s="19"/>
      <c r="F11" s="39"/>
      <c r="G11" s="34"/>
      <c r="H11" s="39"/>
      <c r="I11" s="16" t="s">
        <v>304</v>
      </c>
      <c r="J11" s="17"/>
      <c r="K11" s="17"/>
      <c r="L11" s="17"/>
      <c r="M11" s="17"/>
      <c r="N11" s="20"/>
    </row>
    <row r="12" ht="16.5" spans="1:14">
      <c r="A12" s="21" t="s">
        <v>305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J16" sqref="J16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285</v>
      </c>
      <c r="L2" s="5" t="s">
        <v>258</v>
      </c>
    </row>
    <row r="3" ht="25" customHeight="1" spans="1:12">
      <c r="A3" s="12" t="s">
        <v>287</v>
      </c>
      <c r="B3" s="23" t="s">
        <v>263</v>
      </c>
      <c r="C3" s="24" t="s">
        <v>260</v>
      </c>
      <c r="D3" s="25" t="s">
        <v>261</v>
      </c>
      <c r="E3" s="26" t="s">
        <v>109</v>
      </c>
      <c r="F3" s="27" t="s">
        <v>262</v>
      </c>
      <c r="G3" s="11" t="s">
        <v>311</v>
      </c>
      <c r="H3" s="28"/>
      <c r="I3" s="29"/>
      <c r="J3" s="11"/>
      <c r="K3" s="30" t="s">
        <v>312</v>
      </c>
      <c r="L3" s="11" t="s">
        <v>275</v>
      </c>
    </row>
    <row r="4" ht="25" customHeight="1" spans="1:12">
      <c r="A4" s="12"/>
      <c r="B4" s="23"/>
      <c r="C4" s="23"/>
      <c r="D4" s="23"/>
      <c r="E4" s="23"/>
      <c r="F4" s="31"/>
      <c r="G4" s="11"/>
      <c r="H4" s="28"/>
      <c r="I4" s="29"/>
      <c r="J4" s="11"/>
      <c r="K4" s="30" t="s">
        <v>312</v>
      </c>
      <c r="L4" s="11" t="s">
        <v>275</v>
      </c>
    </row>
    <row r="5" ht="25" customHeight="1" spans="1:12">
      <c r="A5" s="12"/>
      <c r="B5" s="32"/>
      <c r="C5" s="33"/>
      <c r="D5" s="33"/>
      <c r="E5" s="33"/>
      <c r="F5" s="33"/>
      <c r="G5" s="11"/>
      <c r="H5" s="28"/>
      <c r="I5" s="11"/>
      <c r="J5" s="11"/>
      <c r="K5" s="11"/>
      <c r="L5" s="11"/>
    </row>
    <row r="6" ht="25" customHeight="1" spans="1:12">
      <c r="A6" s="12"/>
      <c r="B6" s="32"/>
      <c r="C6" s="33"/>
      <c r="D6" s="33"/>
      <c r="E6" s="33"/>
      <c r="F6" s="33"/>
      <c r="G6" s="11"/>
      <c r="H6" s="28"/>
      <c r="I6" s="12"/>
      <c r="J6" s="12"/>
      <c r="K6" s="12"/>
      <c r="L6" s="11"/>
    </row>
    <row r="7" ht="25" customHeight="1" spans="1:12">
      <c r="A7" s="12"/>
      <c r="B7" s="32"/>
      <c r="C7" s="33"/>
      <c r="D7" s="33"/>
      <c r="E7" s="33"/>
      <c r="F7" s="33"/>
      <c r="G7" s="11"/>
      <c r="H7" s="28"/>
      <c r="I7" s="12"/>
      <c r="J7" s="12"/>
      <c r="K7" s="12"/>
      <c r="L7" s="12"/>
    </row>
    <row r="8" ht="25" customHeight="1" spans="1:12">
      <c r="A8" s="12"/>
      <c r="B8" s="32"/>
      <c r="C8" s="33"/>
      <c r="D8" s="33"/>
      <c r="E8" s="33"/>
      <c r="F8" s="33"/>
      <c r="G8" s="11"/>
      <c r="H8" s="28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6" t="s">
        <v>313</v>
      </c>
      <c r="B10" s="17"/>
      <c r="C10" s="17"/>
      <c r="D10" s="17"/>
      <c r="E10" s="18"/>
      <c r="F10" s="19"/>
      <c r="G10" s="34"/>
      <c r="H10" s="16" t="s">
        <v>314</v>
      </c>
      <c r="I10" s="17"/>
      <c r="J10" s="17"/>
      <c r="K10" s="17"/>
      <c r="L10" s="20"/>
    </row>
    <row r="11" ht="36" customHeight="1" spans="1:12">
      <c r="A11" s="21" t="s">
        <v>315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7" sqref="G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286</v>
      </c>
      <c r="D2" s="5" t="s">
        <v>247</v>
      </c>
      <c r="E2" s="5" t="s">
        <v>248</v>
      </c>
      <c r="F2" s="4" t="s">
        <v>317</v>
      </c>
      <c r="G2" s="4" t="s">
        <v>269</v>
      </c>
      <c r="H2" s="6" t="s">
        <v>270</v>
      </c>
      <c r="I2" s="7" t="s">
        <v>272</v>
      </c>
    </row>
    <row r="3" s="1" customFormat="1" ht="16.5" spans="1:9">
      <c r="A3" s="4"/>
      <c r="B3" s="8"/>
      <c r="C3" s="8"/>
      <c r="D3" s="8"/>
      <c r="E3" s="8"/>
      <c r="F3" s="4" t="s">
        <v>318</v>
      </c>
      <c r="G3" s="4" t="s">
        <v>273</v>
      </c>
      <c r="H3" s="9"/>
      <c r="I3" s="10"/>
    </row>
    <row r="4" spans="1:9">
      <c r="A4" s="11"/>
      <c r="B4" s="12"/>
      <c r="C4" s="11"/>
      <c r="D4" s="13"/>
      <c r="E4" s="14"/>
      <c r="F4" s="15"/>
      <c r="G4" s="15"/>
      <c r="H4" s="11"/>
      <c r="I4" s="11"/>
    </row>
    <row r="5" spans="1:9">
      <c r="A5" s="11"/>
      <c r="B5" s="12"/>
      <c r="C5" s="11"/>
      <c r="D5" s="13"/>
      <c r="E5" s="14"/>
      <c r="F5" s="11"/>
      <c r="G5" s="11"/>
      <c r="H5" s="11"/>
      <c r="I5" s="11"/>
    </row>
    <row r="6" spans="1:9">
      <c r="A6" s="11"/>
      <c r="B6" s="12"/>
      <c r="C6" s="11"/>
      <c r="D6" s="13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6" t="s">
        <v>319</v>
      </c>
      <c r="B12" s="17"/>
      <c r="C12" s="17"/>
      <c r="D12" s="18"/>
      <c r="E12" s="19"/>
      <c r="F12" s="16" t="s">
        <v>320</v>
      </c>
      <c r="G12" s="17"/>
      <c r="H12" s="18"/>
      <c r="I12" s="20"/>
    </row>
    <row r="13" ht="16.5" spans="1:9">
      <c r="A13" s="21" t="s">
        <v>321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60"/>
    </row>
    <row r="3" ht="27.95" customHeight="1" spans="2:9">
      <c r="B3" s="461"/>
      <c r="C3" s="462"/>
      <c r="D3" s="463" t="s">
        <v>36</v>
      </c>
      <c r="E3" s="464"/>
      <c r="F3" s="465" t="s">
        <v>37</v>
      </c>
      <c r="G3" s="466"/>
      <c r="H3" s="463" t="s">
        <v>38</v>
      </c>
      <c r="I3" s="467"/>
    </row>
    <row r="4" ht="27.95" customHeight="1" spans="2:9">
      <c r="B4" s="461" t="s">
        <v>39</v>
      </c>
      <c r="C4" s="462" t="s">
        <v>40</v>
      </c>
      <c r="D4" s="462" t="s">
        <v>41</v>
      </c>
      <c r="E4" s="462" t="s">
        <v>42</v>
      </c>
      <c r="F4" s="468" t="s">
        <v>41</v>
      </c>
      <c r="G4" s="468" t="s">
        <v>42</v>
      </c>
      <c r="H4" s="462" t="s">
        <v>41</v>
      </c>
      <c r="I4" s="469" t="s">
        <v>42</v>
      </c>
    </row>
    <row r="5" ht="27.95" customHeight="1" spans="2:9">
      <c r="B5" s="470" t="s">
        <v>43</v>
      </c>
      <c r="C5" s="12">
        <v>13</v>
      </c>
      <c r="D5" s="12">
        <v>0</v>
      </c>
      <c r="E5" s="12">
        <v>1</v>
      </c>
      <c r="F5" s="471">
        <v>0</v>
      </c>
      <c r="G5" s="471">
        <v>1</v>
      </c>
      <c r="H5" s="12">
        <v>1</v>
      </c>
      <c r="I5" s="472">
        <v>2</v>
      </c>
    </row>
    <row r="6" ht="27.95" customHeight="1" spans="2:9">
      <c r="B6" s="470" t="s">
        <v>44</v>
      </c>
      <c r="C6" s="12">
        <v>20</v>
      </c>
      <c r="D6" s="12">
        <v>0</v>
      </c>
      <c r="E6" s="12">
        <v>1</v>
      </c>
      <c r="F6" s="471">
        <v>1</v>
      </c>
      <c r="G6" s="471">
        <v>2</v>
      </c>
      <c r="H6" s="12">
        <v>2</v>
      </c>
      <c r="I6" s="472">
        <v>3</v>
      </c>
    </row>
    <row r="7" ht="27.95" customHeight="1" spans="2:9">
      <c r="B7" s="470" t="s">
        <v>45</v>
      </c>
      <c r="C7" s="12">
        <v>32</v>
      </c>
      <c r="D7" s="12">
        <v>0</v>
      </c>
      <c r="E7" s="12">
        <v>1</v>
      </c>
      <c r="F7" s="471">
        <v>2</v>
      </c>
      <c r="G7" s="471">
        <v>3</v>
      </c>
      <c r="H7" s="12">
        <v>3</v>
      </c>
      <c r="I7" s="472">
        <v>4</v>
      </c>
    </row>
    <row r="8" ht="27.95" customHeight="1" spans="2:9">
      <c r="B8" s="470" t="s">
        <v>46</v>
      </c>
      <c r="C8" s="12">
        <v>50</v>
      </c>
      <c r="D8" s="12">
        <v>1</v>
      </c>
      <c r="E8" s="12">
        <v>2</v>
      </c>
      <c r="F8" s="471">
        <v>3</v>
      </c>
      <c r="G8" s="471">
        <v>4</v>
      </c>
      <c r="H8" s="12">
        <v>5</v>
      </c>
      <c r="I8" s="472">
        <v>6</v>
      </c>
    </row>
    <row r="9" ht="27.95" customHeight="1" spans="2:9">
      <c r="B9" s="470" t="s">
        <v>47</v>
      </c>
      <c r="C9" s="12">
        <v>80</v>
      </c>
      <c r="D9" s="12">
        <v>2</v>
      </c>
      <c r="E9" s="12">
        <v>3</v>
      </c>
      <c r="F9" s="471">
        <v>5</v>
      </c>
      <c r="G9" s="471">
        <v>6</v>
      </c>
      <c r="H9" s="12">
        <v>7</v>
      </c>
      <c r="I9" s="472">
        <v>8</v>
      </c>
    </row>
    <row r="10" ht="27.95" customHeight="1" spans="2:9">
      <c r="B10" s="470" t="s">
        <v>48</v>
      </c>
      <c r="C10" s="12">
        <v>125</v>
      </c>
      <c r="D10" s="12">
        <v>3</v>
      </c>
      <c r="E10" s="12">
        <v>4</v>
      </c>
      <c r="F10" s="471">
        <v>7</v>
      </c>
      <c r="G10" s="471">
        <v>8</v>
      </c>
      <c r="H10" s="12">
        <v>10</v>
      </c>
      <c r="I10" s="472">
        <v>11</v>
      </c>
    </row>
    <row r="11" ht="27.95" customHeight="1" spans="2:9">
      <c r="B11" s="470" t="s">
        <v>49</v>
      </c>
      <c r="C11" s="12">
        <v>200</v>
      </c>
      <c r="D11" s="12">
        <v>5</v>
      </c>
      <c r="E11" s="12">
        <v>6</v>
      </c>
      <c r="F11" s="471">
        <v>10</v>
      </c>
      <c r="G11" s="471">
        <v>11</v>
      </c>
      <c r="H11" s="12">
        <v>14</v>
      </c>
      <c r="I11" s="472">
        <v>15</v>
      </c>
    </row>
    <row r="12" ht="27.95" customHeight="1" spans="2:9">
      <c r="B12" s="473" t="s">
        <v>50</v>
      </c>
      <c r="C12" s="474">
        <v>315</v>
      </c>
      <c r="D12" s="474">
        <v>7</v>
      </c>
      <c r="E12" s="474">
        <v>8</v>
      </c>
      <c r="F12" s="475">
        <v>14</v>
      </c>
      <c r="G12" s="475">
        <v>15</v>
      </c>
      <c r="H12" s="474">
        <v>21</v>
      </c>
      <c r="I12" s="476">
        <v>22</v>
      </c>
    </row>
    <row r="14" spans="2:9">
      <c r="B14" s="477" t="s">
        <v>51</v>
      </c>
      <c r="C14" s="477"/>
      <c r="D14" s="4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D37" sqref="D37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/>
      <c r="G2" s="263"/>
      <c r="H2" s="265" t="s">
        <v>56</v>
      </c>
      <c r="I2" s="266" t="s">
        <v>57</v>
      </c>
      <c r="J2" s="266"/>
      <c r="K2" s="267"/>
    </row>
    <row r="3" ht="14.25" spans="1:11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ht="14.25" spans="1:11">
      <c r="A4" s="274" t="s">
        <v>61</v>
      </c>
      <c r="B4" s="275" t="s">
        <v>62</v>
      </c>
      <c r="C4" s="276"/>
      <c r="D4" s="274" t="s">
        <v>63</v>
      </c>
      <c r="E4" s="277"/>
      <c r="F4" s="278">
        <v>45976</v>
      </c>
      <c r="G4" s="279"/>
      <c r="H4" s="274" t="s">
        <v>64</v>
      </c>
      <c r="I4" s="277"/>
      <c r="J4" s="275" t="s">
        <v>65</v>
      </c>
      <c r="K4" s="276" t="s">
        <v>66</v>
      </c>
    </row>
    <row r="5" ht="14.25" spans="1:11">
      <c r="A5" s="280" t="s">
        <v>67</v>
      </c>
      <c r="B5" s="275" t="s">
        <v>68</v>
      </c>
      <c r="C5" s="276"/>
      <c r="D5" s="274" t="s">
        <v>69</v>
      </c>
      <c r="E5" s="277"/>
      <c r="F5" s="278">
        <v>45962</v>
      </c>
      <c r="G5" s="279"/>
      <c r="H5" s="274" t="s">
        <v>70</v>
      </c>
      <c r="I5" s="277"/>
      <c r="J5" s="275" t="s">
        <v>65</v>
      </c>
      <c r="K5" s="276" t="s">
        <v>66</v>
      </c>
    </row>
    <row r="6" ht="14.25" spans="1:11">
      <c r="A6" s="274" t="s">
        <v>71</v>
      </c>
      <c r="B6" s="382">
        <v>1</v>
      </c>
      <c r="C6" s="276">
        <v>6</v>
      </c>
      <c r="D6" s="280" t="s">
        <v>72</v>
      </c>
      <c r="E6" s="282"/>
      <c r="F6" s="278">
        <v>45968</v>
      </c>
      <c r="G6" s="279"/>
      <c r="H6" s="274" t="s">
        <v>73</v>
      </c>
      <c r="I6" s="277"/>
      <c r="J6" s="275" t="s">
        <v>65</v>
      </c>
      <c r="K6" s="276" t="s">
        <v>66</v>
      </c>
    </row>
    <row r="7" ht="14.25" spans="1:11">
      <c r="A7" s="274" t="s">
        <v>74</v>
      </c>
      <c r="B7" s="283">
        <v>1525</v>
      </c>
      <c r="C7" s="284"/>
      <c r="D7" s="280" t="s">
        <v>75</v>
      </c>
      <c r="E7" s="285"/>
      <c r="F7" s="278">
        <v>45971</v>
      </c>
      <c r="G7" s="279"/>
      <c r="H7" s="274" t="s">
        <v>76</v>
      </c>
      <c r="I7" s="277"/>
      <c r="J7" s="275" t="s">
        <v>65</v>
      </c>
      <c r="K7" s="276" t="s">
        <v>66</v>
      </c>
    </row>
    <row r="8" ht="15" spans="1:11">
      <c r="A8" s="286" t="s">
        <v>77</v>
      </c>
      <c r="B8" s="287"/>
      <c r="C8" s="288"/>
      <c r="D8" s="289" t="s">
        <v>78</v>
      </c>
      <c r="E8" s="290"/>
      <c r="F8" s="291">
        <v>45973</v>
      </c>
      <c r="G8" s="292"/>
      <c r="H8" s="289" t="s">
        <v>79</v>
      </c>
      <c r="I8" s="290"/>
      <c r="J8" s="293" t="s">
        <v>65</v>
      </c>
      <c r="K8" s="294" t="s">
        <v>66</v>
      </c>
    </row>
    <row r="9" ht="15" spans="1:11">
      <c r="A9" s="383" t="s">
        <v>80</v>
      </c>
      <c r="B9" s="384"/>
      <c r="C9" s="384"/>
      <c r="D9" s="384"/>
      <c r="E9" s="384"/>
      <c r="F9" s="384"/>
      <c r="G9" s="384"/>
      <c r="H9" s="384"/>
      <c r="I9" s="384"/>
      <c r="J9" s="384"/>
      <c r="K9" s="385"/>
    </row>
    <row r="10" ht="15" spans="1:11">
      <c r="A10" s="386" t="s">
        <v>81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8"/>
    </row>
    <row r="11" ht="14.25" spans="1:11">
      <c r="A11" s="389" t="s">
        <v>82</v>
      </c>
      <c r="B11" s="390" t="s">
        <v>83</v>
      </c>
      <c r="C11" s="391" t="s">
        <v>84</v>
      </c>
      <c r="D11" s="392"/>
      <c r="E11" s="393" t="s">
        <v>85</v>
      </c>
      <c r="F11" s="390" t="s">
        <v>83</v>
      </c>
      <c r="G11" s="391" t="s">
        <v>84</v>
      </c>
      <c r="H11" s="391" t="s">
        <v>86</v>
      </c>
      <c r="I11" s="393" t="s">
        <v>87</v>
      </c>
      <c r="J11" s="390" t="s">
        <v>83</v>
      </c>
      <c r="K11" s="394" t="s">
        <v>84</v>
      </c>
    </row>
    <row r="12" ht="14.25" spans="1:11">
      <c r="A12" s="280" t="s">
        <v>88</v>
      </c>
      <c r="B12" s="302" t="s">
        <v>83</v>
      </c>
      <c r="C12" s="275" t="s">
        <v>84</v>
      </c>
      <c r="D12" s="285"/>
      <c r="E12" s="282" t="s">
        <v>89</v>
      </c>
      <c r="F12" s="302" t="s">
        <v>83</v>
      </c>
      <c r="G12" s="275" t="s">
        <v>84</v>
      </c>
      <c r="H12" s="275" t="s">
        <v>86</v>
      </c>
      <c r="I12" s="282" t="s">
        <v>90</v>
      </c>
      <c r="J12" s="302" t="s">
        <v>83</v>
      </c>
      <c r="K12" s="276" t="s">
        <v>84</v>
      </c>
    </row>
    <row r="13" ht="14.25" spans="1:11">
      <c r="A13" s="280" t="s">
        <v>91</v>
      </c>
      <c r="B13" s="302" t="s">
        <v>83</v>
      </c>
      <c r="C13" s="275" t="s">
        <v>84</v>
      </c>
      <c r="D13" s="285"/>
      <c r="E13" s="282" t="s">
        <v>92</v>
      </c>
      <c r="F13" s="275" t="s">
        <v>93</v>
      </c>
      <c r="G13" s="275" t="s">
        <v>94</v>
      </c>
      <c r="H13" s="275" t="s">
        <v>86</v>
      </c>
      <c r="I13" s="282" t="s">
        <v>95</v>
      </c>
      <c r="J13" s="302" t="s">
        <v>83</v>
      </c>
      <c r="K13" s="276" t="s">
        <v>84</v>
      </c>
    </row>
    <row r="14" ht="15" spans="1:11">
      <c r="A14" s="289" t="s">
        <v>96</v>
      </c>
      <c r="B14" s="290"/>
      <c r="C14" s="290"/>
      <c r="D14" s="290"/>
      <c r="E14" s="290"/>
      <c r="F14" s="290"/>
      <c r="G14" s="290"/>
      <c r="H14" s="290"/>
      <c r="I14" s="290"/>
      <c r="J14" s="290"/>
      <c r="K14" s="303"/>
    </row>
    <row r="15" ht="15" spans="1:11">
      <c r="A15" s="386" t="s">
        <v>97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8"/>
    </row>
    <row r="16" ht="14.25" spans="1:11">
      <c r="A16" s="395" t="s">
        <v>98</v>
      </c>
      <c r="B16" s="391" t="s">
        <v>93</v>
      </c>
      <c r="C16" s="391" t="s">
        <v>94</v>
      </c>
      <c r="D16" s="396"/>
      <c r="E16" s="397" t="s">
        <v>99</v>
      </c>
      <c r="F16" s="391" t="s">
        <v>93</v>
      </c>
      <c r="G16" s="391" t="s">
        <v>94</v>
      </c>
      <c r="H16" s="398"/>
      <c r="I16" s="397" t="s">
        <v>100</v>
      </c>
      <c r="J16" s="391" t="s">
        <v>93</v>
      </c>
      <c r="K16" s="394" t="s">
        <v>94</v>
      </c>
    </row>
    <row r="17" customHeight="1" spans="1:22">
      <c r="A17" s="323" t="s">
        <v>101</v>
      </c>
      <c r="B17" s="275" t="s">
        <v>93</v>
      </c>
      <c r="C17" s="275" t="s">
        <v>94</v>
      </c>
      <c r="D17" s="399"/>
      <c r="E17" s="324" t="s">
        <v>102</v>
      </c>
      <c r="F17" s="275" t="s">
        <v>93</v>
      </c>
      <c r="G17" s="275" t="s">
        <v>94</v>
      </c>
      <c r="H17" s="400"/>
      <c r="I17" s="324" t="s">
        <v>103</v>
      </c>
      <c r="J17" s="275" t="s">
        <v>93</v>
      </c>
      <c r="K17" s="276" t="s">
        <v>94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</row>
    <row r="18" ht="18" customHeight="1" spans="1:22">
      <c r="A18" s="402" t="s">
        <v>104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4"/>
    </row>
    <row r="19" s="380" customFormat="1" ht="18" customHeight="1" spans="1:22">
      <c r="A19" s="386" t="s">
        <v>105</v>
      </c>
      <c r="B19" s="387"/>
      <c r="C19" s="387"/>
      <c r="D19" s="387"/>
      <c r="E19" s="387"/>
      <c r="F19" s="387"/>
      <c r="G19" s="387"/>
      <c r="H19" s="387"/>
      <c r="I19" s="387"/>
      <c r="J19" s="387"/>
      <c r="K19" s="388"/>
    </row>
    <row r="20" customHeight="1" spans="1:22">
      <c r="A20" s="405" t="s">
        <v>106</v>
      </c>
      <c r="B20" s="406"/>
      <c r="C20" s="407"/>
      <c r="D20" s="407"/>
      <c r="E20" s="407"/>
      <c r="F20" s="407"/>
      <c r="G20" s="407"/>
      <c r="H20" s="407"/>
      <c r="I20" s="407"/>
      <c r="J20" s="407"/>
      <c r="K20" s="408"/>
    </row>
    <row r="21" ht="21.75" customHeight="1" spans="1:22">
      <c r="A21" s="409" t="s">
        <v>107</v>
      </c>
      <c r="B21" s="410">
        <v>120</v>
      </c>
      <c r="C21" s="410">
        <v>130</v>
      </c>
      <c r="D21" s="410">
        <v>140</v>
      </c>
      <c r="E21" s="410">
        <v>150</v>
      </c>
      <c r="F21" s="410">
        <v>160</v>
      </c>
      <c r="G21" s="411">
        <v>170</v>
      </c>
      <c r="H21" s="412"/>
      <c r="I21" s="412"/>
      <c r="J21" s="412"/>
      <c r="K21" s="326" t="s">
        <v>108</v>
      </c>
    </row>
    <row r="22" ht="23" customHeight="1" spans="1:22">
      <c r="A22" s="413" t="s">
        <v>109</v>
      </c>
      <c r="B22" s="414">
        <v>1</v>
      </c>
      <c r="C22" s="414">
        <v>1</v>
      </c>
      <c r="D22" s="414">
        <v>1</v>
      </c>
      <c r="E22" s="414">
        <v>1</v>
      </c>
      <c r="F22" s="414">
        <v>1</v>
      </c>
      <c r="G22" s="414">
        <v>1</v>
      </c>
      <c r="H22" s="14"/>
      <c r="I22" s="14"/>
      <c r="J22" s="14"/>
      <c r="K22" s="415"/>
    </row>
    <row r="23" ht="23" customHeight="1" spans="1:22">
      <c r="A23" s="413"/>
      <c r="B23" s="414"/>
      <c r="C23" s="414"/>
      <c r="D23" s="414"/>
      <c r="E23" s="414"/>
      <c r="F23" s="414"/>
      <c r="G23" s="414"/>
      <c r="H23" s="416"/>
      <c r="I23" s="416"/>
      <c r="J23" s="417"/>
      <c r="K23" s="418"/>
    </row>
    <row r="24" ht="23" customHeight="1" spans="1:22">
      <c r="A24" s="419"/>
      <c r="B24" s="417"/>
      <c r="C24" s="417"/>
      <c r="D24" s="417"/>
      <c r="E24" s="417"/>
      <c r="F24" s="417"/>
      <c r="G24" s="417"/>
      <c r="H24" s="417"/>
      <c r="I24" s="417"/>
      <c r="J24" s="417"/>
      <c r="K24" s="418"/>
    </row>
    <row r="25" ht="23" customHeight="1" spans="1:22">
      <c r="A25" s="419"/>
      <c r="B25" s="417"/>
      <c r="C25" s="417"/>
      <c r="D25" s="417"/>
      <c r="E25" s="417"/>
      <c r="F25" s="417"/>
      <c r="G25" s="417"/>
      <c r="H25" s="417"/>
      <c r="I25" s="417"/>
      <c r="J25" s="417"/>
      <c r="K25" s="418"/>
    </row>
    <row r="26" ht="23" customHeight="1" spans="1:22">
      <c r="A26" s="419"/>
      <c r="B26" s="417"/>
      <c r="C26" s="417"/>
      <c r="D26" s="417"/>
      <c r="E26" s="417"/>
      <c r="F26" s="417"/>
      <c r="G26" s="417"/>
      <c r="H26" s="417"/>
      <c r="I26" s="417"/>
      <c r="J26" s="417"/>
      <c r="K26" s="418"/>
    </row>
    <row r="27" ht="18" customHeight="1" spans="1:22">
      <c r="A27" s="420" t="s">
        <v>110</v>
      </c>
      <c r="B27" s="421"/>
      <c r="C27" s="421"/>
      <c r="D27" s="421"/>
      <c r="E27" s="421"/>
      <c r="F27" s="421"/>
      <c r="G27" s="421"/>
      <c r="H27" s="421"/>
      <c r="I27" s="421"/>
      <c r="J27" s="421"/>
      <c r="K27" s="422"/>
    </row>
    <row r="28" ht="18.75" customHeight="1" spans="1:22">
      <c r="A28" s="423" t="s">
        <v>111</v>
      </c>
      <c r="B28" s="424"/>
      <c r="C28" s="424"/>
      <c r="D28" s="424"/>
      <c r="E28" s="424"/>
      <c r="F28" s="424"/>
      <c r="G28" s="424"/>
      <c r="H28" s="424"/>
      <c r="I28" s="424"/>
      <c r="J28" s="424"/>
      <c r="K28" s="425"/>
    </row>
    <row r="29" ht="18.75" customHeight="1" spans="1:22">
      <c r="A29" s="426"/>
      <c r="B29" s="427"/>
      <c r="C29" s="427"/>
      <c r="D29" s="427"/>
      <c r="E29" s="427"/>
      <c r="F29" s="427"/>
      <c r="G29" s="427"/>
      <c r="H29" s="427"/>
      <c r="I29" s="427"/>
      <c r="J29" s="427"/>
      <c r="K29" s="428"/>
    </row>
    <row r="30" ht="18" customHeight="1" spans="1:22">
      <c r="A30" s="420" t="s">
        <v>112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2"/>
    </row>
    <row r="31" ht="14.25" spans="1:22">
      <c r="A31" s="429" t="s">
        <v>113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1"/>
    </row>
    <row r="32" ht="15" spans="1:22">
      <c r="A32" s="155" t="s">
        <v>114</v>
      </c>
      <c r="B32" s="156"/>
      <c r="C32" s="275" t="s">
        <v>65</v>
      </c>
      <c r="D32" s="275" t="s">
        <v>66</v>
      </c>
      <c r="E32" s="432" t="s">
        <v>115</v>
      </c>
      <c r="F32" s="433"/>
      <c r="G32" s="433"/>
      <c r="H32" s="433"/>
      <c r="I32" s="433"/>
      <c r="J32" s="433"/>
      <c r="K32" s="434"/>
    </row>
    <row r="33" ht="15" spans="1:11">
      <c r="A33" s="435" t="s">
        <v>116</v>
      </c>
      <c r="B33" s="435"/>
      <c r="C33" s="435"/>
      <c r="D33" s="435"/>
      <c r="E33" s="435"/>
      <c r="F33" s="435"/>
      <c r="G33" s="435"/>
      <c r="H33" s="435"/>
      <c r="I33" s="435"/>
      <c r="J33" s="435"/>
      <c r="K33" s="435"/>
    </row>
    <row r="34" ht="21" customHeight="1" spans="1:11">
      <c r="A34" s="436" t="s">
        <v>117</v>
      </c>
      <c r="B34" s="437"/>
      <c r="C34" s="437"/>
      <c r="D34" s="437"/>
      <c r="E34" s="437"/>
      <c r="F34" s="437"/>
      <c r="G34" s="437"/>
      <c r="H34" s="437"/>
      <c r="I34" s="437"/>
      <c r="J34" s="437">
        <v>1</v>
      </c>
      <c r="K34" s="438"/>
    </row>
    <row r="35" ht="21" customHeight="1" spans="1:11">
      <c r="A35" s="439" t="s">
        <v>118</v>
      </c>
      <c r="B35" s="440"/>
      <c r="C35" s="440"/>
      <c r="D35" s="440"/>
      <c r="E35" s="440"/>
      <c r="F35" s="440"/>
      <c r="G35" s="440"/>
      <c r="H35" s="440"/>
      <c r="I35" s="440"/>
      <c r="J35" s="437">
        <v>1</v>
      </c>
      <c r="K35" s="441"/>
    </row>
    <row r="36" ht="21" customHeight="1" spans="1:11">
      <c r="A36" s="439" t="s">
        <v>119</v>
      </c>
      <c r="B36" s="440"/>
      <c r="C36" s="440"/>
      <c r="D36" s="440"/>
      <c r="E36" s="440"/>
      <c r="F36" s="440"/>
      <c r="G36" s="440"/>
      <c r="H36" s="440"/>
      <c r="I36" s="440"/>
      <c r="J36" s="437">
        <v>1</v>
      </c>
      <c r="K36" s="441"/>
    </row>
    <row r="37" ht="21" customHeight="1" spans="1:11">
      <c r="A37" s="439"/>
      <c r="B37" s="440"/>
      <c r="C37" s="440"/>
      <c r="D37" s="440"/>
      <c r="E37" s="440"/>
      <c r="F37" s="440"/>
      <c r="G37" s="440"/>
      <c r="H37" s="440"/>
      <c r="I37" s="440"/>
      <c r="J37" s="437"/>
      <c r="K37" s="441"/>
    </row>
    <row r="38" ht="21" customHeight="1" spans="1:11">
      <c r="A38" s="439"/>
      <c r="B38" s="440"/>
      <c r="C38" s="440"/>
      <c r="D38" s="440"/>
      <c r="E38" s="440"/>
      <c r="F38" s="440"/>
      <c r="G38" s="440"/>
      <c r="H38" s="440"/>
      <c r="I38" s="440"/>
      <c r="J38" s="437"/>
      <c r="K38" s="441"/>
    </row>
    <row r="39" ht="21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ht="21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ht="15" spans="1:11">
      <c r="A41" s="327" t="s">
        <v>120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ht="15" spans="1:11">
      <c r="A42" s="386" t="s">
        <v>121</v>
      </c>
      <c r="B42" s="387"/>
      <c r="C42" s="387"/>
      <c r="D42" s="387"/>
      <c r="E42" s="387"/>
      <c r="F42" s="387"/>
      <c r="G42" s="387"/>
      <c r="H42" s="387"/>
      <c r="I42" s="387"/>
      <c r="J42" s="387"/>
      <c r="K42" s="388"/>
    </row>
    <row r="43" ht="14.25" spans="1:11">
      <c r="A43" s="395" t="s">
        <v>122</v>
      </c>
      <c r="B43" s="391" t="s">
        <v>93</v>
      </c>
      <c r="C43" s="391" t="s">
        <v>94</v>
      </c>
      <c r="D43" s="391" t="s">
        <v>86</v>
      </c>
      <c r="E43" s="397" t="s">
        <v>123</v>
      </c>
      <c r="F43" s="391" t="s">
        <v>93</v>
      </c>
      <c r="G43" s="391" t="s">
        <v>94</v>
      </c>
      <c r="H43" s="391" t="s">
        <v>86</v>
      </c>
      <c r="I43" s="397" t="s">
        <v>124</v>
      </c>
      <c r="J43" s="391" t="s">
        <v>93</v>
      </c>
      <c r="K43" s="394" t="s">
        <v>94</v>
      </c>
    </row>
    <row r="44" ht="14.25" spans="1:11">
      <c r="A44" s="323" t="s">
        <v>85</v>
      </c>
      <c r="B44" s="275" t="s">
        <v>93</v>
      </c>
      <c r="C44" s="275" t="s">
        <v>94</v>
      </c>
      <c r="D44" s="275" t="s">
        <v>86</v>
      </c>
      <c r="E44" s="324" t="s">
        <v>92</v>
      </c>
      <c r="F44" s="275" t="s">
        <v>93</v>
      </c>
      <c r="G44" s="275" t="s">
        <v>94</v>
      </c>
      <c r="H44" s="275" t="s">
        <v>86</v>
      </c>
      <c r="I44" s="324" t="s">
        <v>103</v>
      </c>
      <c r="J44" s="275" t="s">
        <v>93</v>
      </c>
      <c r="K44" s="276" t="s">
        <v>94</v>
      </c>
    </row>
    <row r="45" ht="15" spans="1:11">
      <c r="A45" s="289" t="s">
        <v>96</v>
      </c>
      <c r="B45" s="290"/>
      <c r="C45" s="290"/>
      <c r="D45" s="290"/>
      <c r="E45" s="290"/>
      <c r="F45" s="290"/>
      <c r="G45" s="290"/>
      <c r="H45" s="290"/>
      <c r="I45" s="290"/>
      <c r="J45" s="290"/>
      <c r="K45" s="303"/>
    </row>
    <row r="46" ht="15" spans="1:11">
      <c r="A46" s="435" t="s">
        <v>125</v>
      </c>
      <c r="B46" s="435"/>
      <c r="C46" s="435"/>
      <c r="D46" s="435"/>
      <c r="E46" s="435"/>
      <c r="F46" s="435"/>
      <c r="G46" s="435"/>
      <c r="H46" s="435"/>
      <c r="I46" s="435"/>
      <c r="J46" s="435"/>
      <c r="K46" s="435"/>
    </row>
    <row r="47" ht="15" spans="1:11">
      <c r="A47" s="442"/>
      <c r="B47" s="443"/>
      <c r="C47" s="443"/>
      <c r="D47" s="443"/>
      <c r="E47" s="443"/>
      <c r="F47" s="443"/>
      <c r="G47" s="443"/>
      <c r="H47" s="443"/>
      <c r="I47" s="443"/>
      <c r="J47" s="443"/>
      <c r="K47" s="444"/>
    </row>
    <row r="48" ht="15" spans="1:11">
      <c r="A48" s="445" t="s">
        <v>126</v>
      </c>
      <c r="B48" s="446" t="s">
        <v>127</v>
      </c>
      <c r="C48" s="446"/>
      <c r="D48" s="447" t="s">
        <v>128</v>
      </c>
      <c r="E48" s="448" t="s">
        <v>129</v>
      </c>
      <c r="F48" s="449" t="s">
        <v>130</v>
      </c>
      <c r="G48" s="450">
        <v>45964</v>
      </c>
      <c r="H48" s="451" t="s">
        <v>131</v>
      </c>
      <c r="I48" s="452"/>
      <c r="J48" s="453" t="s">
        <v>132</v>
      </c>
      <c r="K48" s="454"/>
    </row>
    <row r="49" ht="15" spans="1:11">
      <c r="A49" s="435" t="s">
        <v>133</v>
      </c>
      <c r="B49" s="435"/>
      <c r="C49" s="435"/>
      <c r="D49" s="435"/>
      <c r="E49" s="435"/>
      <c r="F49" s="435"/>
      <c r="G49" s="435"/>
      <c r="H49" s="435"/>
      <c r="I49" s="435"/>
      <c r="J49" s="435"/>
      <c r="K49" s="435"/>
    </row>
    <row r="50" ht="15" spans="1:11">
      <c r="A50" s="455" t="s">
        <v>134</v>
      </c>
      <c r="B50" s="456"/>
      <c r="C50" s="456"/>
      <c r="D50" s="456"/>
      <c r="E50" s="456"/>
      <c r="F50" s="456"/>
      <c r="G50" s="456"/>
      <c r="H50" s="456"/>
      <c r="I50" s="456"/>
      <c r="J50" s="456"/>
      <c r="K50" s="457"/>
    </row>
    <row r="51" ht="15" spans="1:11">
      <c r="A51" s="445" t="s">
        <v>126</v>
      </c>
      <c r="B51" s="446" t="s">
        <v>127</v>
      </c>
      <c r="C51" s="446"/>
      <c r="D51" s="447" t="s">
        <v>128</v>
      </c>
      <c r="E51" s="448" t="s">
        <v>129</v>
      </c>
      <c r="F51" s="449" t="s">
        <v>130</v>
      </c>
      <c r="G51" s="450">
        <v>45964</v>
      </c>
      <c r="H51" s="451" t="s">
        <v>131</v>
      </c>
      <c r="I51" s="452"/>
      <c r="J51" s="453" t="s">
        <v>132</v>
      </c>
      <c r="K51" s="45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tabSelected="1" topLeftCell="A4" workbookViewId="0">
      <selection activeCell="M9" sqref="M9"/>
    </sheetView>
  </sheetViews>
  <sheetFormatPr defaultColWidth="9" defaultRowHeight="14.25"/>
  <cols>
    <col min="1" max="1" width="19.875" style="65" customWidth="1"/>
    <col min="2" max="2" width="9.75" style="65" customWidth="1"/>
    <col min="3" max="3" width="9.75" style="67" customWidth="1"/>
    <col min="4" max="7" width="9.75" style="65" customWidth="1"/>
    <col min="8" max="8" width="4.125" style="358" customWidth="1"/>
    <col min="9" max="9" width="10.75" style="65" customWidth="1"/>
    <col min="10" max="10" width="9.75" style="65" customWidth="1"/>
    <col min="11" max="11" width="12.875" style="359" customWidth="1"/>
    <col min="12" max="12" width="11.5" style="65" customWidth="1"/>
    <col min="13" max="13" width="9.75" style="359" customWidth="1"/>
    <col min="14" max="14" width="9.75" style="65" customWidth="1"/>
    <col min="15" max="15" width="9.75" style="68" customWidth="1"/>
    <col min="16" max="253" width="9" style="65"/>
    <col min="254" max="16377" width="9" style="69"/>
  </cols>
  <sheetData>
    <row r="1" s="65" customFormat="1" ht="29" customHeight="1" spans="1:256">
      <c r="A1" s="70" t="s">
        <v>135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="65" customFormat="1" ht="20" customHeight="1" spans="1:256">
      <c r="A2" s="74" t="s">
        <v>61</v>
      </c>
      <c r="B2" s="75" t="str">
        <f>首期!B4</f>
        <v>QAMMAO85563</v>
      </c>
      <c r="C2" s="76"/>
      <c r="D2" s="77" t="s">
        <v>68</v>
      </c>
      <c r="E2" s="77"/>
      <c r="F2" s="77"/>
      <c r="G2" s="78"/>
      <c r="H2" s="360"/>
      <c r="I2" s="74" t="s">
        <v>56</v>
      </c>
      <c r="J2" s="80" t="s">
        <v>57</v>
      </c>
      <c r="K2" s="80"/>
      <c r="L2" s="80"/>
      <c r="M2" s="80"/>
      <c r="N2" s="361"/>
      <c r="O2" s="81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="65" customFormat="1" ht="17.25" spans="1:256">
      <c r="A3" s="82" t="s">
        <v>136</v>
      </c>
      <c r="B3" s="83" t="s">
        <v>137</v>
      </c>
      <c r="C3" s="84"/>
      <c r="D3" s="83"/>
      <c r="E3" s="83"/>
      <c r="F3" s="83"/>
      <c r="G3" s="85"/>
      <c r="H3" s="362"/>
      <c r="I3" s="363" t="s">
        <v>138</v>
      </c>
      <c r="J3" s="364"/>
      <c r="K3" s="364"/>
      <c r="L3" s="364"/>
      <c r="M3" s="364"/>
      <c r="N3" s="365"/>
      <c r="O3" s="8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="65" customFormat="1" ht="16.5" spans="1:256">
      <c r="A4" s="82"/>
      <c r="B4" s="90"/>
      <c r="C4" s="90"/>
      <c r="D4" s="90"/>
      <c r="E4" s="90"/>
      <c r="F4" s="90"/>
      <c r="G4" s="91"/>
      <c r="H4" s="366"/>
      <c r="I4" s="367"/>
      <c r="J4" s="368" t="s">
        <v>139</v>
      </c>
      <c r="K4" s="369">
        <v>160</v>
      </c>
      <c r="L4" s="369">
        <v>160</v>
      </c>
      <c r="M4" s="369"/>
      <c r="N4" s="369"/>
      <c r="O4" s="370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="65" customFormat="1" ht="21" customHeight="1" spans="1:256">
      <c r="A5" s="82"/>
      <c r="B5" s="93" t="s">
        <v>140</v>
      </c>
      <c r="C5" s="93" t="s">
        <v>141</v>
      </c>
      <c r="D5" s="93" t="s">
        <v>142</v>
      </c>
      <c r="E5" s="93" t="s">
        <v>143</v>
      </c>
      <c r="F5" s="93" t="s">
        <v>144</v>
      </c>
      <c r="G5" s="94" t="s">
        <v>145</v>
      </c>
      <c r="H5" s="371"/>
      <c r="I5" s="372"/>
      <c r="J5" s="228">
        <v>140</v>
      </c>
      <c r="K5" s="373" t="s">
        <v>146</v>
      </c>
      <c r="L5" s="373" t="s">
        <v>147</v>
      </c>
      <c r="M5" s="228"/>
      <c r="N5" s="228"/>
      <c r="O5" s="85"/>
      <c r="P5" s="69"/>
      <c r="Q5" s="69"/>
      <c r="X5" s="228" t="s">
        <v>148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="65" customFormat="1" ht="24" customHeight="1" spans="1:256">
      <c r="A6" s="98" t="s">
        <v>149</v>
      </c>
      <c r="B6" s="99">
        <f t="shared" ref="B6:B9" si="0">C6-5</f>
        <v>71</v>
      </c>
      <c r="C6" s="99">
        <v>76</v>
      </c>
      <c r="D6" s="99">
        <f t="shared" ref="D6:G6" si="1">C6+6</f>
        <v>82</v>
      </c>
      <c r="E6" s="99">
        <f t="shared" si="1"/>
        <v>88</v>
      </c>
      <c r="F6" s="99">
        <f t="shared" si="1"/>
        <v>94</v>
      </c>
      <c r="G6" s="100">
        <f t="shared" si="1"/>
        <v>100</v>
      </c>
      <c r="H6" s="374"/>
      <c r="I6" s="102"/>
      <c r="J6" s="103" t="s">
        <v>150</v>
      </c>
      <c r="K6" s="109" t="s">
        <v>151</v>
      </c>
      <c r="L6" s="103" t="s">
        <v>151</v>
      </c>
      <c r="M6" s="103"/>
      <c r="N6" s="103"/>
      <c r="O6" s="106"/>
      <c r="P6" s="69"/>
      <c r="Q6" s="69"/>
      <c r="X6" s="228" t="s">
        <v>152</v>
      </c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="65" customFormat="1" ht="24" customHeight="1" spans="1:256">
      <c r="A7" s="98" t="s">
        <v>153</v>
      </c>
      <c r="B7" s="99">
        <f>C7-3</f>
        <v>51</v>
      </c>
      <c r="C7" s="99">
        <v>54</v>
      </c>
      <c r="D7" s="99">
        <f>C7+3</f>
        <v>57</v>
      </c>
      <c r="E7" s="99">
        <f>D7+3</f>
        <v>60</v>
      </c>
      <c r="F7" s="99">
        <f>E7+4</f>
        <v>64</v>
      </c>
      <c r="G7" s="100">
        <f t="shared" ref="G7:G9" si="2">F7+4</f>
        <v>68</v>
      </c>
      <c r="H7" s="374"/>
      <c r="I7" s="108"/>
      <c r="J7" s="109" t="s">
        <v>154</v>
      </c>
      <c r="K7" s="109" t="s">
        <v>155</v>
      </c>
      <c r="L7" s="103" t="s">
        <v>156</v>
      </c>
      <c r="M7" s="109"/>
      <c r="N7" s="109"/>
      <c r="O7" s="111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="65" customFormat="1" ht="24" customHeight="1" spans="1:256">
      <c r="A8" s="98" t="s">
        <v>157</v>
      </c>
      <c r="B8" s="99">
        <f t="shared" si="0"/>
        <v>73</v>
      </c>
      <c r="C8" s="99">
        <v>78</v>
      </c>
      <c r="D8" s="99">
        <f>C8+6</f>
        <v>84</v>
      </c>
      <c r="E8" s="99">
        <f>D8+6</f>
        <v>90</v>
      </c>
      <c r="F8" s="99">
        <f>E8+6</f>
        <v>96</v>
      </c>
      <c r="G8" s="100">
        <f t="shared" si="2"/>
        <v>100</v>
      </c>
      <c r="H8" s="374"/>
      <c r="I8" s="108"/>
      <c r="J8" s="109"/>
      <c r="K8" s="109" t="s">
        <v>156</v>
      </c>
      <c r="L8" s="103" t="s">
        <v>156</v>
      </c>
      <c r="M8" s="109"/>
      <c r="N8" s="109"/>
      <c r="O8" s="111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="65" customFormat="1" ht="24" customHeight="1" spans="1:256">
      <c r="A9" s="98" t="s">
        <v>158</v>
      </c>
      <c r="B9" s="99">
        <f t="shared" si="0"/>
        <v>81</v>
      </c>
      <c r="C9" s="99">
        <v>86</v>
      </c>
      <c r="D9" s="99">
        <f>C9+6</f>
        <v>92</v>
      </c>
      <c r="E9" s="99">
        <f>D9+6</f>
        <v>98</v>
      </c>
      <c r="F9" s="99">
        <f>E9+6</f>
        <v>104</v>
      </c>
      <c r="G9" s="100">
        <f t="shared" si="2"/>
        <v>108</v>
      </c>
      <c r="H9" s="374"/>
      <c r="I9" s="108"/>
      <c r="J9" s="109" t="s">
        <v>154</v>
      </c>
      <c r="K9" s="109" t="s">
        <v>155</v>
      </c>
      <c r="L9" s="109" t="s">
        <v>156</v>
      </c>
      <c r="M9" s="109"/>
      <c r="N9" s="109"/>
      <c r="O9" s="111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="65" customFormat="1" ht="24" customHeight="1" spans="1:256">
      <c r="A10" s="112" t="s">
        <v>159</v>
      </c>
      <c r="B10" s="113">
        <f>C10-1.6</f>
        <v>23.9</v>
      </c>
      <c r="C10" s="113">
        <v>25.5</v>
      </c>
      <c r="D10" s="113">
        <f>C10+1.9</f>
        <v>27.4</v>
      </c>
      <c r="E10" s="113">
        <f>C10+3.8</f>
        <v>29.3</v>
      </c>
      <c r="F10" s="113">
        <f>C10+5.7</f>
        <v>31.2</v>
      </c>
      <c r="G10" s="114">
        <f>C10+7</f>
        <v>32.5</v>
      </c>
      <c r="H10" s="374"/>
      <c r="I10" s="108"/>
      <c r="J10" s="109" t="s">
        <v>156</v>
      </c>
      <c r="K10" s="109" t="s">
        <v>160</v>
      </c>
      <c r="L10" s="109" t="s">
        <v>156</v>
      </c>
      <c r="M10" s="109"/>
      <c r="N10" s="109"/>
      <c r="O10" s="111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="65" customFormat="1" ht="24" customHeight="1" spans="1:256">
      <c r="A11" s="98" t="s">
        <v>161</v>
      </c>
      <c r="B11" s="99">
        <f>C11-1</f>
        <v>18</v>
      </c>
      <c r="C11" s="99">
        <v>19</v>
      </c>
      <c r="D11" s="99">
        <f>C11+1.2</f>
        <v>20.2</v>
      </c>
      <c r="E11" s="99">
        <f>D11+1.2</f>
        <v>21.4</v>
      </c>
      <c r="F11" s="99">
        <f>E11+1.2</f>
        <v>22.6</v>
      </c>
      <c r="G11" s="100">
        <f>F11+0.7</f>
        <v>23.3</v>
      </c>
      <c r="H11" s="374"/>
      <c r="I11" s="108"/>
      <c r="J11" s="109" t="s">
        <v>162</v>
      </c>
      <c r="K11" s="109" t="s">
        <v>163</v>
      </c>
      <c r="L11" s="109" t="s">
        <v>156</v>
      </c>
      <c r="M11" s="109"/>
      <c r="N11" s="109"/>
      <c r="O11" s="111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="65" customFormat="1" ht="24" customHeight="1" spans="1:256">
      <c r="A12" s="98" t="s">
        <v>164</v>
      </c>
      <c r="B12" s="99">
        <f>C12-0.5</f>
        <v>15.5</v>
      </c>
      <c r="C12" s="99">
        <v>16</v>
      </c>
      <c r="D12" s="99">
        <f t="shared" ref="D12:G12" si="3">C12+0.5</f>
        <v>16.5</v>
      </c>
      <c r="E12" s="99">
        <f t="shared" si="3"/>
        <v>17</v>
      </c>
      <c r="F12" s="99">
        <f t="shared" si="3"/>
        <v>17.5</v>
      </c>
      <c r="G12" s="100">
        <f t="shared" si="3"/>
        <v>18</v>
      </c>
      <c r="H12" s="375"/>
      <c r="I12" s="108"/>
      <c r="J12" s="109"/>
      <c r="K12" s="109" t="s">
        <v>156</v>
      </c>
      <c r="L12" s="109" t="s">
        <v>156</v>
      </c>
      <c r="M12" s="109"/>
      <c r="N12" s="109"/>
      <c r="O12" s="111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="65" customFormat="1" ht="24" customHeight="1" spans="1:256">
      <c r="A13" s="98" t="s">
        <v>165</v>
      </c>
      <c r="B13" s="99">
        <f>C13-0.5</f>
        <v>9</v>
      </c>
      <c r="C13" s="99">
        <v>9.5</v>
      </c>
      <c r="D13" s="99">
        <f t="shared" ref="D13:G13" si="4">C13+0.5</f>
        <v>10</v>
      </c>
      <c r="E13" s="99">
        <f t="shared" si="4"/>
        <v>10.5</v>
      </c>
      <c r="F13" s="99">
        <f t="shared" si="4"/>
        <v>11</v>
      </c>
      <c r="G13" s="100">
        <f t="shared" si="4"/>
        <v>11.5</v>
      </c>
      <c r="H13" s="375"/>
      <c r="I13" s="108"/>
      <c r="J13" s="109" t="s">
        <v>150</v>
      </c>
      <c r="K13" s="109" t="s">
        <v>166</v>
      </c>
      <c r="L13" s="109" t="s">
        <v>166</v>
      </c>
      <c r="M13" s="109"/>
      <c r="N13" s="109"/>
      <c r="O13" s="111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="65" customFormat="1" ht="24" customHeight="1" spans="1:256">
      <c r="A14" s="98" t="s">
        <v>167</v>
      </c>
      <c r="B14" s="99">
        <f>C14-1.5</f>
        <v>22.5</v>
      </c>
      <c r="C14" s="99">
        <v>24</v>
      </c>
      <c r="D14" s="99">
        <f>C14+1.7</f>
        <v>25.7</v>
      </c>
      <c r="E14" s="99">
        <f>D14+1.7</f>
        <v>27.4</v>
      </c>
      <c r="F14" s="99">
        <f>E14+1.7</f>
        <v>29.1</v>
      </c>
      <c r="G14" s="100">
        <f>F14+1.6</f>
        <v>30.7</v>
      </c>
      <c r="H14" s="375"/>
      <c r="I14" s="108"/>
      <c r="J14" s="109" t="s">
        <v>168</v>
      </c>
      <c r="K14" s="109" t="s">
        <v>169</v>
      </c>
      <c r="L14" s="109" t="s">
        <v>156</v>
      </c>
      <c r="M14" s="109"/>
      <c r="N14" s="109"/>
      <c r="O14" s="111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="65" customFormat="1" ht="24" customHeight="1" spans="1:256">
      <c r="A15" s="98" t="s">
        <v>170</v>
      </c>
      <c r="B15" s="99">
        <f>C15-1.8</f>
        <v>31.2</v>
      </c>
      <c r="C15" s="99">
        <v>33</v>
      </c>
      <c r="D15" s="99">
        <f>C15+2.25</f>
        <v>35.25</v>
      </c>
      <c r="E15" s="99">
        <f>D15+2.25</f>
        <v>37.5</v>
      </c>
      <c r="F15" s="99">
        <f>E15+2.25</f>
        <v>39.75</v>
      </c>
      <c r="G15" s="100">
        <f>F15+2</f>
        <v>41.75</v>
      </c>
      <c r="H15" s="375"/>
      <c r="I15" s="108"/>
      <c r="J15" s="109" t="s">
        <v>171</v>
      </c>
      <c r="K15" s="109" t="s">
        <v>163</v>
      </c>
      <c r="L15" s="109" t="s">
        <v>168</v>
      </c>
      <c r="M15" s="109"/>
      <c r="N15" s="109"/>
      <c r="O15" s="111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="65" customFormat="1" ht="24" customHeight="1" spans="1:256">
      <c r="A16" s="98" t="s">
        <v>172</v>
      </c>
      <c r="B16" s="99">
        <f>C16</f>
        <v>12</v>
      </c>
      <c r="C16" s="99">
        <v>12</v>
      </c>
      <c r="D16" s="99">
        <f>C16+1.5</f>
        <v>13.5</v>
      </c>
      <c r="E16" s="99"/>
      <c r="F16" s="99">
        <f>D16+1.5</f>
        <v>15</v>
      </c>
      <c r="G16" s="100">
        <v>15</v>
      </c>
      <c r="H16" s="375"/>
      <c r="I16" s="108"/>
      <c r="J16" s="109"/>
      <c r="K16" s="109" t="s">
        <v>166</v>
      </c>
      <c r="L16" s="109" t="s">
        <v>166</v>
      </c>
      <c r="M16" s="109"/>
      <c r="N16" s="109"/>
      <c r="O16" s="111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="65" customFormat="1" ht="24" customHeight="1" spans="1:256">
      <c r="A17" s="115" t="s">
        <v>173</v>
      </c>
      <c r="B17" s="116">
        <v>6</v>
      </c>
      <c r="C17" s="116">
        <v>6</v>
      </c>
      <c r="D17" s="116">
        <v>6</v>
      </c>
      <c r="E17" s="116">
        <v>6</v>
      </c>
      <c r="F17" s="116">
        <v>6</v>
      </c>
      <c r="G17" s="117">
        <v>6</v>
      </c>
      <c r="H17" s="375"/>
      <c r="I17" s="108"/>
      <c r="J17" s="109"/>
      <c r="K17" s="109" t="s">
        <v>156</v>
      </c>
      <c r="L17" s="109" t="s">
        <v>156</v>
      </c>
      <c r="M17" s="109"/>
      <c r="N17" s="109"/>
      <c r="O17" s="111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="65" customFormat="1" ht="24" customHeight="1" spans="1:256">
      <c r="A18" s="376"/>
      <c r="B18" s="377"/>
      <c r="C18" s="377"/>
      <c r="D18" s="377"/>
      <c r="E18" s="377"/>
      <c r="F18" s="377"/>
      <c r="G18" s="377"/>
      <c r="H18" s="375"/>
      <c r="I18" s="108"/>
      <c r="J18" s="109" t="s">
        <v>174</v>
      </c>
      <c r="K18" s="109"/>
      <c r="L18" s="109"/>
      <c r="M18" s="109"/>
      <c r="N18" s="109"/>
      <c r="O18" s="111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="65" customFormat="1" ht="24" customHeight="1" spans="1:256">
      <c r="A19" s="118"/>
      <c r="B19" s="119"/>
      <c r="C19" s="120"/>
      <c r="D19" s="120"/>
      <c r="E19" s="378"/>
      <c r="F19" s="120"/>
      <c r="G19" s="121"/>
      <c r="H19" s="375"/>
      <c r="I19" s="108"/>
      <c r="J19" s="109"/>
      <c r="K19" s="109"/>
      <c r="L19" s="109"/>
      <c r="M19" s="109"/>
      <c r="N19" s="109"/>
      <c r="O19" s="111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="65" customFormat="1" ht="24" customHeight="1" spans="1:256">
      <c r="A20" s="128"/>
      <c r="B20" s="129"/>
      <c r="C20" s="129"/>
      <c r="D20" s="129"/>
      <c r="E20" s="129"/>
      <c r="F20" s="131"/>
      <c r="H20" s="358"/>
      <c r="K20" s="359"/>
      <c r="M20" s="359"/>
      <c r="O20" s="73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="65" customFormat="1" spans="1:256">
      <c r="A21" s="132" t="s">
        <v>175</v>
      </c>
      <c r="B21" s="132"/>
      <c r="C21" s="133"/>
      <c r="H21" s="358"/>
      <c r="K21" s="359"/>
      <c r="M21" s="359"/>
      <c r="O21" s="73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="65" customFormat="1" spans="1:256">
      <c r="C22" s="67"/>
      <c r="E22" s="134" t="s">
        <v>176</v>
      </c>
      <c r="F22" s="260">
        <v>45964</v>
      </c>
      <c r="H22" s="358"/>
      <c r="I22" s="134" t="s">
        <v>177</v>
      </c>
      <c r="J22" s="134" t="s">
        <v>129</v>
      </c>
      <c r="K22" s="359"/>
      <c r="M22" s="379" t="s">
        <v>178</v>
      </c>
      <c r="N22" s="132" t="s">
        <v>132</v>
      </c>
      <c r="O22" s="73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</sheetData>
  <mergeCells count="8">
    <mergeCell ref="A1:N1"/>
    <mergeCell ref="B2:C2"/>
    <mergeCell ref="D2:F2"/>
    <mergeCell ref="J2:N2"/>
    <mergeCell ref="B3:F3"/>
    <mergeCell ref="I3:N3"/>
    <mergeCell ref="D16:E16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39" t="s">
        <v>179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7.25" customHeight="1" spans="1:11">
      <c r="A2" s="262" t="s">
        <v>53</v>
      </c>
      <c r="B2" s="263" t="s">
        <v>54</v>
      </c>
      <c r="C2" s="263"/>
      <c r="D2" s="264" t="s">
        <v>55</v>
      </c>
      <c r="E2" s="264"/>
      <c r="F2" s="263"/>
      <c r="G2" s="263"/>
      <c r="H2" s="265" t="s">
        <v>56</v>
      </c>
      <c r="I2" s="266" t="s">
        <v>57</v>
      </c>
      <c r="J2" s="266"/>
      <c r="K2" s="267"/>
    </row>
    <row r="3" customHeight="1" spans="1:11">
      <c r="A3" s="268" t="s">
        <v>58</v>
      </c>
      <c r="B3" s="269"/>
      <c r="C3" s="270"/>
      <c r="D3" s="271" t="s">
        <v>59</v>
      </c>
      <c r="E3" s="272"/>
      <c r="F3" s="272"/>
      <c r="G3" s="273"/>
      <c r="H3" s="271" t="s">
        <v>60</v>
      </c>
      <c r="I3" s="272"/>
      <c r="J3" s="272"/>
      <c r="K3" s="273"/>
    </row>
    <row r="4" customHeight="1" spans="1:11">
      <c r="A4" s="274" t="s">
        <v>61</v>
      </c>
      <c r="B4" s="275" t="s">
        <v>180</v>
      </c>
      <c r="C4" s="276"/>
      <c r="D4" s="274" t="s">
        <v>63</v>
      </c>
      <c r="E4" s="277"/>
      <c r="F4" s="278">
        <v>45884</v>
      </c>
      <c r="G4" s="279"/>
      <c r="H4" s="274" t="s">
        <v>64</v>
      </c>
      <c r="I4" s="277"/>
      <c r="J4" s="275" t="s">
        <v>65</v>
      </c>
      <c r="K4" s="276" t="s">
        <v>66</v>
      </c>
    </row>
    <row r="5" customHeight="1" spans="1:11">
      <c r="A5" s="280" t="s">
        <v>67</v>
      </c>
      <c r="B5" s="275" t="s">
        <v>181</v>
      </c>
      <c r="C5" s="276"/>
      <c r="D5" s="274" t="s">
        <v>69</v>
      </c>
      <c r="E5" s="277"/>
      <c r="F5" s="278">
        <v>45863</v>
      </c>
      <c r="G5" s="279"/>
      <c r="H5" s="274" t="s">
        <v>70</v>
      </c>
      <c r="I5" s="277"/>
      <c r="J5" s="275" t="s">
        <v>65</v>
      </c>
      <c r="K5" s="276" t="s">
        <v>66</v>
      </c>
    </row>
    <row r="6" customHeight="1" spans="1:11">
      <c r="A6" s="274" t="s">
        <v>71</v>
      </c>
      <c r="B6" s="281" t="s">
        <v>182</v>
      </c>
      <c r="C6" s="276">
        <v>9</v>
      </c>
      <c r="D6" s="280" t="s">
        <v>72</v>
      </c>
      <c r="E6" s="282"/>
      <c r="F6" s="278">
        <v>45868</v>
      </c>
      <c r="G6" s="279"/>
      <c r="H6" s="274" t="s">
        <v>73</v>
      </c>
      <c r="I6" s="277"/>
      <c r="J6" s="275" t="s">
        <v>65</v>
      </c>
      <c r="K6" s="276" t="s">
        <v>66</v>
      </c>
    </row>
    <row r="7" customHeight="1" spans="1:11">
      <c r="A7" s="274" t="s">
        <v>74</v>
      </c>
      <c r="B7" s="283">
        <v>3260</v>
      </c>
      <c r="C7" s="284"/>
      <c r="D7" s="280" t="s">
        <v>75</v>
      </c>
      <c r="E7" s="285"/>
      <c r="F7" s="278">
        <v>45870</v>
      </c>
      <c r="G7" s="279"/>
      <c r="H7" s="274" t="s">
        <v>76</v>
      </c>
      <c r="I7" s="277"/>
      <c r="J7" s="275" t="s">
        <v>65</v>
      </c>
      <c r="K7" s="276" t="s">
        <v>66</v>
      </c>
    </row>
    <row r="8" customHeight="1" spans="1:11">
      <c r="A8" s="286" t="s">
        <v>77</v>
      </c>
      <c r="B8" s="287"/>
      <c r="C8" s="288"/>
      <c r="D8" s="289" t="s">
        <v>78</v>
      </c>
      <c r="E8" s="290"/>
      <c r="F8" s="291">
        <v>45874</v>
      </c>
      <c r="G8" s="292"/>
      <c r="H8" s="289" t="s">
        <v>79</v>
      </c>
      <c r="I8" s="290"/>
      <c r="J8" s="293" t="s">
        <v>65</v>
      </c>
      <c r="K8" s="294" t="s">
        <v>66</v>
      </c>
    </row>
    <row r="9" customHeight="1" spans="1:11">
      <c r="A9" s="295" t="s">
        <v>183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customHeight="1" spans="1:11">
      <c r="A10" s="296" t="s">
        <v>82</v>
      </c>
      <c r="B10" s="297" t="s">
        <v>83</v>
      </c>
      <c r="C10" s="298" t="s">
        <v>84</v>
      </c>
      <c r="D10" s="299"/>
      <c r="E10" s="300" t="s">
        <v>87</v>
      </c>
      <c r="F10" s="297" t="s">
        <v>83</v>
      </c>
      <c r="G10" s="298" t="s">
        <v>84</v>
      </c>
      <c r="H10" s="297"/>
      <c r="I10" s="300" t="s">
        <v>85</v>
      </c>
      <c r="J10" s="297" t="s">
        <v>83</v>
      </c>
      <c r="K10" s="301" t="s">
        <v>84</v>
      </c>
    </row>
    <row r="11" customHeight="1" spans="1:11">
      <c r="A11" s="280" t="s">
        <v>88</v>
      </c>
      <c r="B11" s="302" t="s">
        <v>83</v>
      </c>
      <c r="C11" s="275" t="s">
        <v>84</v>
      </c>
      <c r="D11" s="285"/>
      <c r="E11" s="282" t="s">
        <v>90</v>
      </c>
      <c r="F11" s="302" t="s">
        <v>83</v>
      </c>
      <c r="G11" s="275" t="s">
        <v>84</v>
      </c>
      <c r="H11" s="302"/>
      <c r="I11" s="282" t="s">
        <v>95</v>
      </c>
      <c r="J11" s="302" t="s">
        <v>83</v>
      </c>
      <c r="K11" s="276" t="s">
        <v>84</v>
      </c>
    </row>
    <row r="12" customHeight="1" spans="1:11">
      <c r="A12" s="289" t="s">
        <v>115</v>
      </c>
      <c r="B12" s="290"/>
      <c r="C12" s="290"/>
      <c r="D12" s="290"/>
      <c r="E12" s="290"/>
      <c r="F12" s="290"/>
      <c r="G12" s="290"/>
      <c r="H12" s="290"/>
      <c r="I12" s="290"/>
      <c r="J12" s="290"/>
      <c r="K12" s="303"/>
    </row>
    <row r="13" customHeight="1" spans="1:11">
      <c r="A13" s="304" t="s">
        <v>184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5"/>
      <c r="B14" s="306"/>
      <c r="C14" s="306"/>
      <c r="D14" s="306"/>
      <c r="E14" s="306"/>
      <c r="F14" s="306"/>
      <c r="G14" s="306"/>
      <c r="H14" s="306"/>
      <c r="I14" s="307"/>
      <c r="J14" s="307"/>
      <c r="K14" s="308"/>
    </row>
    <row r="15" customHeight="1" spans="1:11">
      <c r="A15" s="309"/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customHeight="1" spans="1:11">
      <c r="A16" s="316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customHeight="1" spans="1:11">
      <c r="A17" s="304" t="s">
        <v>185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5"/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customHeight="1" spans="1:11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customHeight="1" spans="1:11">
      <c r="A20" s="316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customHeight="1" spans="1:11">
      <c r="A21" s="317" t="s">
        <v>112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customHeight="1" spans="1:11">
      <c r="A22" s="140" t="s">
        <v>113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2"/>
    </row>
    <row r="23" customHeight="1" spans="1:11">
      <c r="A23" s="155" t="s">
        <v>114</v>
      </c>
      <c r="B23" s="156"/>
      <c r="C23" s="275" t="s">
        <v>65</v>
      </c>
      <c r="D23" s="275" t="s">
        <v>66</v>
      </c>
      <c r="E23" s="153"/>
      <c r="F23" s="153"/>
      <c r="G23" s="153"/>
      <c r="H23" s="153"/>
      <c r="I23" s="153"/>
      <c r="J23" s="153"/>
      <c r="K23" s="154"/>
    </row>
    <row r="24" customHeight="1" spans="1:11">
      <c r="A24" s="318" t="s">
        <v>186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319"/>
    </row>
    <row r="25" customHeight="1" spans="1:1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customHeight="1" spans="1:11">
      <c r="A26" s="295" t="s">
        <v>121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customHeight="1" spans="1:11">
      <c r="A27" s="268" t="s">
        <v>122</v>
      </c>
      <c r="B27" s="298" t="s">
        <v>93</v>
      </c>
      <c r="C27" s="298" t="s">
        <v>94</v>
      </c>
      <c r="D27" s="298" t="s">
        <v>86</v>
      </c>
      <c r="E27" s="269" t="s">
        <v>123</v>
      </c>
      <c r="F27" s="298" t="s">
        <v>93</v>
      </c>
      <c r="G27" s="298" t="s">
        <v>94</v>
      </c>
      <c r="H27" s="298" t="s">
        <v>86</v>
      </c>
      <c r="I27" s="269" t="s">
        <v>124</v>
      </c>
      <c r="J27" s="298" t="s">
        <v>93</v>
      </c>
      <c r="K27" s="301" t="s">
        <v>94</v>
      </c>
    </row>
    <row r="28" customHeight="1" spans="1:11">
      <c r="A28" s="323" t="s">
        <v>85</v>
      </c>
      <c r="B28" s="275" t="s">
        <v>93</v>
      </c>
      <c r="C28" s="275" t="s">
        <v>94</v>
      </c>
      <c r="D28" s="275" t="s">
        <v>86</v>
      </c>
      <c r="E28" s="324" t="s">
        <v>92</v>
      </c>
      <c r="F28" s="275" t="s">
        <v>93</v>
      </c>
      <c r="G28" s="275" t="s">
        <v>94</v>
      </c>
      <c r="H28" s="275" t="s">
        <v>86</v>
      </c>
      <c r="I28" s="324" t="s">
        <v>103</v>
      </c>
      <c r="J28" s="275" t="s">
        <v>93</v>
      </c>
      <c r="K28" s="276" t="s">
        <v>94</v>
      </c>
    </row>
    <row r="29" customHeight="1" spans="1:11">
      <c r="A29" s="274" t="s">
        <v>96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customHeight="1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customHeight="1" spans="1:11">
      <c r="A31" s="330" t="s">
        <v>187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ht="21" customHeight="1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ht="21" customHeight="1" spans="1:1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ht="21" customHeight="1" spans="1:1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ht="21" customHeight="1" spans="1:1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ht="21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ht="21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ht="21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ht="21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ht="21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ht="21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ht="21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ht="17.25" customHeight="1" spans="1:11">
      <c r="A43" s="327" t="s">
        <v>120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customHeight="1" spans="1:11">
      <c r="A44" s="330" t="s">
        <v>188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8" customHeight="1" spans="1:11">
      <c r="A45" s="337" t="s">
        <v>115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9"/>
    </row>
    <row r="46" ht="18" customHeight="1" spans="1:11">
      <c r="A46" s="337"/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ht="18" customHeight="1" spans="1:1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ht="21" customHeight="1" spans="1:11">
      <c r="A48" s="340" t="s">
        <v>126</v>
      </c>
      <c r="B48" s="341" t="s">
        <v>127</v>
      </c>
      <c r="C48" s="341"/>
      <c r="D48" s="342" t="s">
        <v>128</v>
      </c>
      <c r="E48" s="343"/>
      <c r="F48" s="342" t="s">
        <v>130</v>
      </c>
      <c r="G48" s="344"/>
      <c r="H48" s="345" t="s">
        <v>131</v>
      </c>
      <c r="I48" s="345"/>
      <c r="J48" s="341"/>
      <c r="K48" s="346"/>
    </row>
    <row r="49" customHeight="1" spans="1:11">
      <c r="A49" s="347" t="s">
        <v>133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customHeight="1" spans="1:1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customHeight="1" spans="1:1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ht="21" customHeight="1" spans="1:11">
      <c r="A52" s="340" t="s">
        <v>126</v>
      </c>
      <c r="B52" s="341" t="s">
        <v>127</v>
      </c>
      <c r="C52" s="341"/>
      <c r="D52" s="342" t="s">
        <v>128</v>
      </c>
      <c r="E52" s="342"/>
      <c r="F52" s="342" t="s">
        <v>130</v>
      </c>
      <c r="G52" s="342"/>
      <c r="H52" s="345" t="s">
        <v>131</v>
      </c>
      <c r="I52" s="345"/>
      <c r="J52" s="356"/>
      <c r="K52" s="35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5" customWidth="1"/>
    <col min="2" max="2" width="8.5" style="65" customWidth="1"/>
    <col min="3" max="3" width="8.5" style="67" customWidth="1"/>
    <col min="4" max="7" width="8.5" style="65" customWidth="1"/>
    <col min="8" max="8" width="2.75" style="65" customWidth="1"/>
    <col min="9" max="9" width="9.15833333333333" style="65" customWidth="1"/>
    <col min="10" max="14" width="9.75" style="65" customWidth="1"/>
    <col min="15" max="15" width="9.75" style="68" customWidth="1"/>
    <col min="16" max="253" width="9" style="65"/>
    <col min="254" max="16384" width="9" style="69"/>
  </cols>
  <sheetData>
    <row r="1" s="65" customFormat="1" ht="29" customHeight="1" spans="1:256">
      <c r="A1" s="70" t="s">
        <v>135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="65" customFormat="1" ht="20" customHeight="1" spans="1:256">
      <c r="A2" s="214" t="s">
        <v>61</v>
      </c>
      <c r="B2" s="215"/>
      <c r="C2" s="216"/>
      <c r="D2" s="217" t="s">
        <v>67</v>
      </c>
      <c r="E2" s="218"/>
      <c r="F2" s="218"/>
      <c r="G2" s="218"/>
      <c r="H2" s="219"/>
      <c r="I2" s="220" t="s">
        <v>56</v>
      </c>
      <c r="J2" s="221" t="s">
        <v>57</v>
      </c>
      <c r="K2" s="221"/>
      <c r="L2" s="221"/>
      <c r="M2" s="221"/>
      <c r="N2" s="222"/>
      <c r="O2" s="223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="65" customFormat="1" ht="15" spans="1:256">
      <c r="A3" s="224" t="s">
        <v>136</v>
      </c>
      <c r="B3" s="83" t="s">
        <v>137</v>
      </c>
      <c r="C3" s="84"/>
      <c r="D3" s="83"/>
      <c r="E3" s="83"/>
      <c r="F3" s="83"/>
      <c r="G3" s="83"/>
      <c r="H3" s="225"/>
      <c r="I3" s="88" t="s">
        <v>138</v>
      </c>
      <c r="J3" s="88"/>
      <c r="K3" s="88"/>
      <c r="L3" s="88"/>
      <c r="M3" s="88"/>
      <c r="N3" s="226"/>
      <c r="O3" s="227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="65" customFormat="1" ht="16.5" spans="1:256">
      <c r="A4" s="224"/>
      <c r="B4" s="228" t="s">
        <v>189</v>
      </c>
      <c r="C4" s="228" t="s">
        <v>190</v>
      </c>
      <c r="D4" s="228" t="s">
        <v>191</v>
      </c>
      <c r="E4" s="228" t="s">
        <v>192</v>
      </c>
      <c r="F4" s="228" t="s">
        <v>193</v>
      </c>
      <c r="G4" s="228" t="s">
        <v>194</v>
      </c>
      <c r="H4" s="225"/>
      <c r="I4" s="229" t="s">
        <v>195</v>
      </c>
      <c r="J4" s="230" t="s">
        <v>190</v>
      </c>
      <c r="K4" s="230" t="s">
        <v>191</v>
      </c>
      <c r="L4" s="230" t="s">
        <v>192</v>
      </c>
      <c r="M4" s="230" t="s">
        <v>193</v>
      </c>
      <c r="N4" s="230" t="s">
        <v>194</v>
      </c>
      <c r="O4" s="231" t="s">
        <v>148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="65" customFormat="1" ht="20" customHeight="1" spans="1:256">
      <c r="A5" s="224"/>
      <c r="B5" s="228"/>
      <c r="C5" s="228"/>
      <c r="D5" s="228"/>
      <c r="E5" s="228"/>
      <c r="F5" s="228"/>
      <c r="G5" s="228"/>
      <c r="H5" s="232"/>
      <c r="I5" s="233"/>
      <c r="J5" s="234"/>
      <c r="K5" s="235"/>
      <c r="L5" s="235"/>
      <c r="M5" s="235"/>
      <c r="N5" s="235"/>
      <c r="O5" s="236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="65" customFormat="1" ht="20" customHeight="1" spans="1:256">
      <c r="A6" s="237"/>
      <c r="B6" s="238"/>
      <c r="C6" s="238"/>
      <c r="D6" s="239"/>
      <c r="E6" s="238"/>
      <c r="F6" s="238"/>
      <c r="G6" s="238"/>
      <c r="H6" s="232"/>
      <c r="I6" s="240"/>
      <c r="J6" s="240"/>
      <c r="K6" s="241"/>
      <c r="L6" s="240"/>
      <c r="M6" s="240"/>
      <c r="N6" s="240"/>
      <c r="O6" s="242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="65" customFormat="1" ht="20" customHeight="1" spans="1:256">
      <c r="A7" s="243"/>
      <c r="B7" s="244"/>
      <c r="C7" s="244"/>
      <c r="D7" s="245"/>
      <c r="E7" s="244"/>
      <c r="F7" s="244"/>
      <c r="G7" s="244"/>
      <c r="H7" s="232"/>
      <c r="I7" s="246"/>
      <c r="J7" s="246"/>
      <c r="K7" s="246"/>
      <c r="L7" s="246"/>
      <c r="M7" s="246"/>
      <c r="N7" s="246"/>
      <c r="O7" s="247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="65" customFormat="1" ht="20" customHeight="1" spans="1:256">
      <c r="A8" s="243"/>
      <c r="B8" s="244"/>
      <c r="C8" s="244"/>
      <c r="D8" s="245"/>
      <c r="E8" s="244"/>
      <c r="F8" s="244"/>
      <c r="G8" s="244"/>
      <c r="H8" s="232"/>
      <c r="I8" s="246"/>
      <c r="J8" s="246"/>
      <c r="K8" s="246"/>
      <c r="L8" s="246"/>
      <c r="M8" s="246"/>
      <c r="N8" s="246"/>
      <c r="O8" s="247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="65" customFormat="1" ht="20" customHeight="1" spans="1:256">
      <c r="A9" s="243"/>
      <c r="B9" s="244"/>
      <c r="C9" s="244"/>
      <c r="D9" s="245"/>
      <c r="E9" s="244"/>
      <c r="F9" s="244"/>
      <c r="G9" s="244"/>
      <c r="H9" s="232"/>
      <c r="I9" s="246"/>
      <c r="J9" s="246"/>
      <c r="K9" s="246"/>
      <c r="L9" s="246"/>
      <c r="M9" s="246"/>
      <c r="N9" s="246"/>
      <c r="O9" s="247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="65" customFormat="1" ht="20" customHeight="1" spans="1:256">
      <c r="A10" s="243"/>
      <c r="B10" s="244"/>
      <c r="C10" s="244"/>
      <c r="D10" s="245"/>
      <c r="E10" s="244"/>
      <c r="F10" s="244"/>
      <c r="G10" s="244"/>
      <c r="H10" s="232"/>
      <c r="I10" s="246"/>
      <c r="J10" s="246"/>
      <c r="K10" s="246"/>
      <c r="L10" s="246"/>
      <c r="M10" s="246"/>
      <c r="N10" s="246"/>
      <c r="O10" s="247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="65" customFormat="1" ht="20" customHeight="1" spans="1:256">
      <c r="A11" s="243"/>
      <c r="B11" s="244"/>
      <c r="C11" s="244"/>
      <c r="D11" s="245"/>
      <c r="E11" s="244"/>
      <c r="F11" s="244"/>
      <c r="G11" s="244"/>
      <c r="H11" s="232"/>
      <c r="I11" s="246"/>
      <c r="J11" s="246"/>
      <c r="K11" s="246"/>
      <c r="L11" s="246"/>
      <c r="M11" s="246"/>
      <c r="N11" s="246"/>
      <c r="O11" s="24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="65" customFormat="1" ht="20" customHeight="1" spans="1:256">
      <c r="A12" s="243"/>
      <c r="B12" s="244"/>
      <c r="C12" s="244"/>
      <c r="D12" s="245"/>
      <c r="E12" s="244"/>
      <c r="F12" s="244"/>
      <c r="G12" s="244"/>
      <c r="H12" s="232"/>
      <c r="I12" s="246"/>
      <c r="J12" s="246"/>
      <c r="K12" s="246"/>
      <c r="L12" s="246"/>
      <c r="M12" s="246"/>
      <c r="N12" s="246"/>
      <c r="O12" s="247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="65" customFormat="1" ht="20" customHeight="1" spans="1:256">
      <c r="A13" s="243"/>
      <c r="B13" s="244"/>
      <c r="C13" s="244"/>
      <c r="D13" s="245"/>
      <c r="E13" s="244"/>
      <c r="F13" s="244"/>
      <c r="G13" s="244"/>
      <c r="H13" s="232"/>
      <c r="I13" s="246"/>
      <c r="J13" s="246"/>
      <c r="K13" s="246"/>
      <c r="L13" s="246"/>
      <c r="M13" s="246"/>
      <c r="N13" s="246"/>
      <c r="O13" s="247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="65" customFormat="1" ht="20" customHeight="1" spans="1:256">
      <c r="A14" s="243"/>
      <c r="B14" s="244"/>
      <c r="C14" s="244"/>
      <c r="D14" s="245"/>
      <c r="E14" s="244"/>
      <c r="F14" s="244"/>
      <c r="G14" s="244"/>
      <c r="H14" s="232"/>
      <c r="I14" s="246"/>
      <c r="J14" s="246"/>
      <c r="K14" s="246"/>
      <c r="L14" s="246"/>
      <c r="M14" s="246"/>
      <c r="N14" s="246"/>
      <c r="O14" s="247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="65" customFormat="1" ht="20" customHeight="1" spans="1:256">
      <c r="A15" s="243"/>
      <c r="B15" s="244"/>
      <c r="C15" s="244"/>
      <c r="D15" s="248"/>
      <c r="E15" s="244"/>
      <c r="F15" s="244"/>
      <c r="G15" s="244"/>
      <c r="H15" s="232"/>
      <c r="I15" s="246"/>
      <c r="J15" s="246"/>
      <c r="K15" s="246"/>
      <c r="L15" s="246"/>
      <c r="M15" s="246"/>
      <c r="N15" s="246"/>
      <c r="O15" s="247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="65" customFormat="1" ht="20" customHeight="1" spans="1:256">
      <c r="A16" s="243"/>
      <c r="B16" s="244"/>
      <c r="C16" s="244"/>
      <c r="D16" s="248"/>
      <c r="E16" s="244"/>
      <c r="F16" s="244"/>
      <c r="G16" s="244"/>
      <c r="H16" s="232"/>
      <c r="I16" s="246"/>
      <c r="J16" s="246"/>
      <c r="K16" s="246"/>
      <c r="L16" s="246"/>
      <c r="M16" s="246"/>
      <c r="N16" s="246"/>
      <c r="O16" s="247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="65" customFormat="1" ht="20" customHeight="1" spans="1:256">
      <c r="A17" s="243"/>
      <c r="B17" s="244"/>
      <c r="C17" s="244"/>
      <c r="D17" s="248"/>
      <c r="E17" s="244"/>
      <c r="F17" s="244"/>
      <c r="G17" s="244"/>
      <c r="H17" s="232"/>
      <c r="I17" s="246"/>
      <c r="J17" s="246"/>
      <c r="K17" s="246"/>
      <c r="L17" s="246"/>
      <c r="M17" s="246"/>
      <c r="N17" s="246"/>
      <c r="O17" s="247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="65" customFormat="1" ht="20" customHeight="1" spans="1:256">
      <c r="A18" s="243"/>
      <c r="B18" s="244"/>
      <c r="C18" s="244"/>
      <c r="D18" s="245"/>
      <c r="E18" s="244"/>
      <c r="F18" s="244"/>
      <c r="G18" s="244"/>
      <c r="H18" s="232"/>
      <c r="I18" s="246"/>
      <c r="J18" s="246"/>
      <c r="K18" s="246"/>
      <c r="L18" s="246"/>
      <c r="M18" s="246"/>
      <c r="N18" s="246"/>
      <c r="O18" s="247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="65" customFormat="1" ht="20" customHeight="1" spans="1:256">
      <c r="A19" s="249"/>
      <c r="B19" s="250"/>
      <c r="C19" s="250"/>
      <c r="D19" s="250"/>
      <c r="E19" s="250"/>
      <c r="F19" s="250"/>
      <c r="G19" s="250"/>
      <c r="H19" s="232"/>
      <c r="I19" s="246"/>
      <c r="J19" s="246"/>
      <c r="K19" s="246"/>
      <c r="L19" s="246"/>
      <c r="M19" s="246"/>
      <c r="N19" s="246"/>
      <c r="O19" s="247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="65" customFormat="1" ht="20" customHeight="1" spans="1:256">
      <c r="A20" s="251"/>
      <c r="B20" s="252"/>
      <c r="C20" s="252"/>
      <c r="D20" s="252"/>
      <c r="E20" s="252"/>
      <c r="F20" s="252"/>
      <c r="G20" s="252"/>
      <c r="H20" s="232"/>
      <c r="I20" s="246"/>
      <c r="J20" s="246"/>
      <c r="K20" s="246"/>
      <c r="L20" s="246"/>
      <c r="M20" s="246"/>
      <c r="N20" s="246"/>
      <c r="O20" s="247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="65" customFormat="1" ht="20" customHeight="1" spans="1:256">
      <c r="A21" s="253"/>
      <c r="B21" s="254"/>
      <c r="C21" s="254"/>
      <c r="D21" s="255"/>
      <c r="E21" s="254"/>
      <c r="F21" s="254"/>
      <c r="G21" s="254"/>
      <c r="H21" s="256"/>
      <c r="I21" s="257"/>
      <c r="J21" s="257"/>
      <c r="K21" s="258"/>
      <c r="L21" s="257"/>
      <c r="M21" s="257"/>
      <c r="N21" s="258"/>
      <c r="O21" s="25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="65" customFormat="1" ht="17.25" spans="1:256">
      <c r="A22" s="128"/>
      <c r="B22" s="129"/>
      <c r="C22" s="129"/>
      <c r="D22" s="130"/>
      <c r="E22" s="129"/>
      <c r="F22" s="129"/>
      <c r="G22" s="131"/>
      <c r="O22" s="73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="65" customFormat="1" spans="1:256">
      <c r="A23" s="132" t="s">
        <v>175</v>
      </c>
      <c r="B23" s="132"/>
      <c r="C23" s="133"/>
      <c r="O23" s="73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="65" customFormat="1" spans="1:256">
      <c r="C24" s="67"/>
      <c r="I24" s="134" t="s">
        <v>176</v>
      </c>
      <c r="J24" s="260"/>
      <c r="K24" s="134" t="s">
        <v>177</v>
      </c>
      <c r="L24" s="134"/>
      <c r="M24" s="134" t="s">
        <v>178</v>
      </c>
      <c r="O24" s="73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0" sqref="N20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2.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196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8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QAMMAO85563</v>
      </c>
      <c r="F2" s="144" t="s">
        <v>197</v>
      </c>
      <c r="G2" s="145" t="str">
        <f>首期!B5</f>
        <v>儿童卫裤</v>
      </c>
      <c r="H2" s="145"/>
      <c r="I2" s="146" t="s">
        <v>56</v>
      </c>
      <c r="J2" s="145" t="s">
        <v>57</v>
      </c>
      <c r="K2" s="147"/>
    </row>
    <row r="3" ht="18" customHeight="1" spans="1:11">
      <c r="A3" s="148" t="s">
        <v>74</v>
      </c>
      <c r="B3" s="149">
        <v>890</v>
      </c>
      <c r="C3" s="149"/>
      <c r="D3" s="150" t="s">
        <v>198</v>
      </c>
      <c r="E3" s="151">
        <v>45976</v>
      </c>
      <c r="F3" s="152"/>
      <c r="G3" s="152"/>
      <c r="H3" s="153" t="s">
        <v>199</v>
      </c>
      <c r="I3" s="153"/>
      <c r="J3" s="153"/>
      <c r="K3" s="154"/>
    </row>
    <row r="4" ht="18" customHeight="1" spans="1:11">
      <c r="A4" s="155" t="s">
        <v>71</v>
      </c>
      <c r="B4" s="149">
        <v>2</v>
      </c>
      <c r="C4" s="149">
        <v>6</v>
      </c>
      <c r="D4" s="156" t="s">
        <v>200</v>
      </c>
      <c r="E4" s="152" t="s">
        <v>201</v>
      </c>
      <c r="F4" s="152"/>
      <c r="G4" s="152"/>
      <c r="H4" s="156" t="s">
        <v>202</v>
      </c>
      <c r="I4" s="156"/>
      <c r="J4" s="157" t="s">
        <v>65</v>
      </c>
      <c r="K4" s="158" t="s">
        <v>66</v>
      </c>
    </row>
    <row r="5" ht="18" customHeight="1" spans="1:11">
      <c r="A5" s="155" t="s">
        <v>203</v>
      </c>
      <c r="B5" s="149">
        <v>1</v>
      </c>
      <c r="C5" s="149"/>
      <c r="D5" s="150" t="s">
        <v>204</v>
      </c>
      <c r="E5" s="150"/>
      <c r="F5" s="150"/>
      <c r="G5" s="150"/>
      <c r="H5" s="156" t="s">
        <v>205</v>
      </c>
      <c r="I5" s="156"/>
      <c r="J5" s="157" t="s">
        <v>65</v>
      </c>
      <c r="K5" s="158" t="s">
        <v>66</v>
      </c>
    </row>
    <row r="6" ht="18" customHeight="1" spans="1:11">
      <c r="A6" s="159" t="s">
        <v>206</v>
      </c>
      <c r="B6" s="160">
        <v>50</v>
      </c>
      <c r="C6" s="160"/>
      <c r="D6" s="161" t="s">
        <v>207</v>
      </c>
      <c r="E6" s="162"/>
      <c r="F6" s="163"/>
      <c r="G6" s="161"/>
      <c r="H6" s="164" t="s">
        <v>208</v>
      </c>
      <c r="I6" s="164"/>
      <c r="J6" s="163" t="s">
        <v>65</v>
      </c>
      <c r="K6" s="165" t="s">
        <v>66</v>
      </c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209</v>
      </c>
      <c r="B8" s="170" t="s">
        <v>210</v>
      </c>
      <c r="C8" s="170" t="s">
        <v>211</v>
      </c>
      <c r="D8" s="170" t="s">
        <v>212</v>
      </c>
      <c r="E8" s="170" t="s">
        <v>213</v>
      </c>
      <c r="F8" s="170" t="s">
        <v>214</v>
      </c>
      <c r="G8" s="171" t="s">
        <v>77</v>
      </c>
      <c r="H8" s="172"/>
      <c r="I8" s="172"/>
      <c r="J8" s="172"/>
      <c r="K8" s="173"/>
    </row>
    <row r="9" ht="18" customHeight="1" spans="1:11">
      <c r="A9" s="155" t="s">
        <v>215</v>
      </c>
      <c r="B9" s="156"/>
      <c r="C9" s="157" t="s">
        <v>65</v>
      </c>
      <c r="D9" s="157" t="s">
        <v>66</v>
      </c>
      <c r="E9" s="150" t="s">
        <v>216</v>
      </c>
      <c r="F9" s="174" t="s">
        <v>134</v>
      </c>
      <c r="G9" s="175"/>
      <c r="H9" s="176"/>
      <c r="I9" s="176"/>
      <c r="J9" s="176"/>
      <c r="K9" s="177"/>
    </row>
    <row r="10" ht="18" customHeight="1" spans="1:11">
      <c r="A10" s="155" t="s">
        <v>217</v>
      </c>
      <c r="B10" s="156"/>
      <c r="C10" s="157" t="s">
        <v>65</v>
      </c>
      <c r="D10" s="157" t="s">
        <v>66</v>
      </c>
      <c r="E10" s="150" t="s">
        <v>218</v>
      </c>
      <c r="F10" s="174" t="s">
        <v>219</v>
      </c>
      <c r="G10" s="175" t="s">
        <v>220</v>
      </c>
      <c r="H10" s="176"/>
      <c r="I10" s="176"/>
      <c r="J10" s="176"/>
      <c r="K10" s="177"/>
    </row>
    <row r="11" ht="18" customHeight="1" spans="1:11">
      <c r="A11" s="178" t="s">
        <v>183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</row>
    <row r="12" ht="18" customHeight="1" spans="1:11">
      <c r="A12" s="148" t="s">
        <v>87</v>
      </c>
      <c r="B12" s="157" t="s">
        <v>83</v>
      </c>
      <c r="C12" s="157" t="s">
        <v>84</v>
      </c>
      <c r="D12" s="174"/>
      <c r="E12" s="150" t="s">
        <v>85</v>
      </c>
      <c r="F12" s="157" t="s">
        <v>83</v>
      </c>
      <c r="G12" s="157" t="s">
        <v>84</v>
      </c>
      <c r="H12" s="157"/>
      <c r="I12" s="150" t="s">
        <v>221</v>
      </c>
      <c r="J12" s="157" t="s">
        <v>83</v>
      </c>
      <c r="K12" s="158" t="s">
        <v>84</v>
      </c>
    </row>
    <row r="13" ht="18" customHeight="1" spans="1:11">
      <c r="A13" s="148" t="s">
        <v>90</v>
      </c>
      <c r="B13" s="157" t="s">
        <v>83</v>
      </c>
      <c r="C13" s="157" t="s">
        <v>84</v>
      </c>
      <c r="D13" s="174"/>
      <c r="E13" s="150" t="s">
        <v>95</v>
      </c>
      <c r="F13" s="157" t="s">
        <v>83</v>
      </c>
      <c r="G13" s="157" t="s">
        <v>84</v>
      </c>
      <c r="H13" s="157"/>
      <c r="I13" s="150" t="s">
        <v>222</v>
      </c>
      <c r="J13" s="157" t="s">
        <v>83</v>
      </c>
      <c r="K13" s="158" t="s">
        <v>84</v>
      </c>
    </row>
    <row r="14" ht="18" customHeight="1" spans="1:11">
      <c r="A14" s="159" t="s">
        <v>223</v>
      </c>
      <c r="B14" s="163" t="s">
        <v>83</v>
      </c>
      <c r="C14" s="163" t="s">
        <v>84</v>
      </c>
      <c r="D14" s="162"/>
      <c r="E14" s="161" t="s">
        <v>224</v>
      </c>
      <c r="F14" s="163" t="s">
        <v>83</v>
      </c>
      <c r="G14" s="163" t="s">
        <v>84</v>
      </c>
      <c r="H14" s="163"/>
      <c r="I14" s="161" t="s">
        <v>225</v>
      </c>
      <c r="J14" s="163" t="s">
        <v>83</v>
      </c>
      <c r="K14" s="165" t="s">
        <v>84</v>
      </c>
    </row>
    <row r="15" ht="18" customHeight="1" spans="1:11">
      <c r="A15" s="166"/>
      <c r="B15" s="181"/>
      <c r="C15" s="181"/>
      <c r="D15" s="167"/>
      <c r="E15" s="166"/>
      <c r="F15" s="181"/>
      <c r="G15" s="181"/>
      <c r="H15" s="181"/>
      <c r="I15" s="166"/>
      <c r="J15" s="181"/>
      <c r="K15" s="181"/>
    </row>
    <row r="16" s="136" customFormat="1" ht="18" customHeight="1" spans="1:11">
      <c r="A16" s="140" t="s">
        <v>226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2"/>
    </row>
    <row r="17" ht="18" customHeight="1" spans="1:11">
      <c r="A17" s="155" t="s">
        <v>227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83"/>
    </row>
    <row r="18" ht="18" customHeight="1" spans="1:11">
      <c r="A18" s="155" t="s">
        <v>228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83"/>
    </row>
    <row r="19" ht="22" customHeight="1" spans="1:11">
      <c r="A19" s="184"/>
      <c r="B19" s="157"/>
      <c r="C19" s="157"/>
      <c r="D19" s="157"/>
      <c r="E19" s="157"/>
      <c r="F19" s="157"/>
      <c r="G19" s="157"/>
      <c r="H19" s="157"/>
      <c r="I19" s="157"/>
      <c r="J19" s="157"/>
      <c r="K19" s="158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187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187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187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190"/>
    </row>
    <row r="24" ht="18" customHeight="1" spans="1:11">
      <c r="A24" s="155" t="s">
        <v>114</v>
      </c>
      <c r="B24" s="156"/>
      <c r="C24" s="157" t="s">
        <v>65</v>
      </c>
      <c r="D24" s="157" t="s">
        <v>66</v>
      </c>
      <c r="E24" s="153"/>
      <c r="F24" s="153"/>
      <c r="G24" s="153"/>
      <c r="H24" s="153"/>
      <c r="I24" s="153"/>
      <c r="J24" s="153"/>
      <c r="K24" s="154"/>
    </row>
    <row r="25" ht="18" customHeight="1" spans="1:11">
      <c r="A25" s="191" t="s">
        <v>229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3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230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3"/>
    </row>
    <row r="28" ht="23" customHeight="1" spans="1:11">
      <c r="A28" s="196" t="s">
        <v>231</v>
      </c>
      <c r="B28" s="197"/>
      <c r="C28" s="197"/>
      <c r="D28" s="197"/>
      <c r="E28" s="197"/>
      <c r="F28" s="197"/>
      <c r="G28" s="197"/>
      <c r="H28" s="197"/>
      <c r="I28" s="197"/>
      <c r="J28" s="198">
        <v>1</v>
      </c>
      <c r="K28" s="199"/>
    </row>
    <row r="29" ht="23" customHeight="1" spans="1:11">
      <c r="A29" s="196" t="s">
        <v>232</v>
      </c>
      <c r="B29" s="197"/>
      <c r="C29" s="197"/>
      <c r="D29" s="197"/>
      <c r="E29" s="197"/>
      <c r="F29" s="197"/>
      <c r="G29" s="197"/>
      <c r="H29" s="197"/>
      <c r="I29" s="197"/>
      <c r="J29" s="198">
        <v>1</v>
      </c>
      <c r="K29" s="200"/>
    </row>
    <row r="30" ht="23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198"/>
      <c r="K30" s="200"/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198">
        <v>2</v>
      </c>
      <c r="K31" s="200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8"/>
      <c r="K32" s="200"/>
    </row>
    <row r="33" ht="23" customHeight="1" spans="1:13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200"/>
    </row>
    <row r="34" ht="23" customHeight="1" spans="1:13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ht="23" customHeight="1" spans="1:13">
      <c r="A35" s="201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ht="23" customHeight="1" spans="1:13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ht="18.75" customHeight="1" spans="1:13">
      <c r="A37" s="205" t="s">
        <v>233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="137" customFormat="1" ht="18.75" customHeight="1" spans="1:13">
      <c r="A38" s="155" t="s">
        <v>234</v>
      </c>
      <c r="B38" s="156"/>
      <c r="C38" s="156"/>
      <c r="D38" s="153" t="s">
        <v>235</v>
      </c>
      <c r="E38" s="153"/>
      <c r="F38" s="208" t="s">
        <v>236</v>
      </c>
      <c r="G38" s="209"/>
      <c r="H38" s="156" t="s">
        <v>237</v>
      </c>
      <c r="I38" s="156"/>
      <c r="J38" s="156" t="s">
        <v>238</v>
      </c>
      <c r="K38" s="183"/>
    </row>
    <row r="39" ht="18.75" customHeight="1" spans="1:13">
      <c r="A39" s="155" t="s">
        <v>115</v>
      </c>
      <c r="B39" s="156" t="s">
        <v>239</v>
      </c>
      <c r="C39" s="156"/>
      <c r="D39" s="156"/>
      <c r="E39" s="156"/>
      <c r="F39" s="156"/>
      <c r="G39" s="156"/>
      <c r="H39" s="156"/>
      <c r="I39" s="156"/>
      <c r="J39" s="156"/>
      <c r="K39" s="183"/>
      <c r="M39" s="137"/>
    </row>
    <row r="40" ht="24" customHeight="1" spans="1:13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83"/>
    </row>
    <row r="41" ht="24" customHeight="1" spans="1:13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83"/>
    </row>
    <row r="42" ht="32.1" customHeight="1" spans="1:13">
      <c r="A42" s="159" t="s">
        <v>126</v>
      </c>
      <c r="B42" s="210" t="s">
        <v>240</v>
      </c>
      <c r="C42" s="210"/>
      <c r="D42" s="161" t="s">
        <v>241</v>
      </c>
      <c r="E42" s="162" t="s">
        <v>129</v>
      </c>
      <c r="F42" s="161" t="s">
        <v>130</v>
      </c>
      <c r="G42" s="211">
        <v>45930</v>
      </c>
      <c r="H42" s="212" t="s">
        <v>131</v>
      </c>
      <c r="I42" s="212"/>
      <c r="J42" s="210" t="s">
        <v>132</v>
      </c>
      <c r="K42" s="213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J16" sqref="J16"/>
    </sheetView>
  </sheetViews>
  <sheetFormatPr defaultColWidth="9" defaultRowHeight="14.25"/>
  <cols>
    <col min="1" max="1" width="13.625" style="65" customWidth="1"/>
    <col min="2" max="2" width="8.5" style="65" customWidth="1"/>
    <col min="3" max="3" width="8.5" style="67" customWidth="1"/>
    <col min="4" max="7" width="8.5" style="65" customWidth="1"/>
    <col min="8" max="8" width="2.75" style="65" customWidth="1"/>
    <col min="9" max="14" width="12.625" style="65" customWidth="1"/>
    <col min="15" max="15" width="12.625" style="68" customWidth="1"/>
    <col min="16" max="253" width="9" style="65"/>
    <col min="254" max="16384" width="9" style="69"/>
  </cols>
  <sheetData>
    <row r="1" s="65" customFormat="1" ht="29" customHeight="1" spans="1:256">
      <c r="A1" s="70" t="s">
        <v>135</v>
      </c>
      <c r="B1" s="71"/>
      <c r="C1" s="72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3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="65" customFormat="1" ht="20" customHeight="1" spans="1:256">
      <c r="A2" s="74" t="s">
        <v>61</v>
      </c>
      <c r="B2" s="75" t="str">
        <f>首期!B4</f>
        <v>QAMMAO85563</v>
      </c>
      <c r="C2" s="76"/>
      <c r="D2" s="77" t="s">
        <v>68</v>
      </c>
      <c r="E2" s="77"/>
      <c r="F2" s="77"/>
      <c r="G2" s="78"/>
      <c r="H2" s="79"/>
      <c r="I2" s="74" t="s">
        <v>56</v>
      </c>
      <c r="J2" s="80" t="s">
        <v>57</v>
      </c>
      <c r="K2" s="80"/>
      <c r="L2" s="80"/>
      <c r="M2" s="80"/>
      <c r="N2" s="80"/>
      <c r="O2" s="81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="65" customFormat="1" ht="16.5" spans="1:256">
      <c r="A3" s="82" t="s">
        <v>136</v>
      </c>
      <c r="B3" s="83" t="s">
        <v>137</v>
      </c>
      <c r="C3" s="84"/>
      <c r="D3" s="83"/>
      <c r="E3" s="83"/>
      <c r="F3" s="83"/>
      <c r="G3" s="85"/>
      <c r="H3" s="86"/>
      <c r="I3" s="87"/>
      <c r="J3" s="88"/>
      <c r="K3" s="88"/>
      <c r="L3" s="88"/>
      <c r="M3" s="88"/>
      <c r="N3" s="88"/>
      <c r="O3" s="8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="65" customFormat="1" spans="1:256">
      <c r="A4" s="82"/>
      <c r="B4" s="90"/>
      <c r="C4" s="90"/>
      <c r="D4" s="90"/>
      <c r="E4" s="90"/>
      <c r="F4" s="90"/>
      <c r="G4" s="91"/>
      <c r="H4" s="86"/>
      <c r="I4" s="92"/>
      <c r="J4" s="90"/>
      <c r="K4" s="90"/>
      <c r="L4" s="90"/>
      <c r="M4" s="90"/>
      <c r="N4" s="90"/>
      <c r="O4" s="91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="65" customFormat="1" spans="1:256">
      <c r="A5" s="82"/>
      <c r="B5" s="93" t="s">
        <v>140</v>
      </c>
      <c r="C5" s="93" t="s">
        <v>141</v>
      </c>
      <c r="D5" s="93" t="s">
        <v>142</v>
      </c>
      <c r="E5" s="93" t="s">
        <v>143</v>
      </c>
      <c r="F5" s="93" t="s">
        <v>144</v>
      </c>
      <c r="G5" s="94" t="s">
        <v>145</v>
      </c>
      <c r="H5" s="86"/>
      <c r="I5" s="95"/>
      <c r="J5" s="96"/>
      <c r="K5" s="96"/>
      <c r="L5" s="96"/>
      <c r="M5" s="96"/>
      <c r="N5" s="96"/>
      <c r="O5" s="97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="66" customFormat="1" ht="25" customHeight="1" spans="1:256">
      <c r="A6" s="98" t="s">
        <v>149</v>
      </c>
      <c r="B6" s="99">
        <f t="shared" ref="B6:B9" si="0">C6-5</f>
        <v>71</v>
      </c>
      <c r="C6" s="99">
        <v>76</v>
      </c>
      <c r="D6" s="99">
        <f t="shared" ref="D6:G6" si="1">C6+6</f>
        <v>82</v>
      </c>
      <c r="E6" s="99">
        <f t="shared" si="1"/>
        <v>88</v>
      </c>
      <c r="F6" s="99">
        <f t="shared" si="1"/>
        <v>94</v>
      </c>
      <c r="G6" s="100">
        <f t="shared" si="1"/>
        <v>100</v>
      </c>
      <c r="H6" s="101"/>
      <c r="I6" s="102"/>
      <c r="J6" s="103"/>
      <c r="K6" s="103"/>
      <c r="L6" s="104"/>
      <c r="M6" s="105"/>
      <c r="N6" s="103"/>
      <c r="O6" s="106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</row>
    <row r="7" s="66" customFormat="1" ht="25" customHeight="1" spans="1:256">
      <c r="A7" s="98" t="s">
        <v>153</v>
      </c>
      <c r="B7" s="99">
        <f>C7-3</f>
        <v>51</v>
      </c>
      <c r="C7" s="99">
        <v>54</v>
      </c>
      <c r="D7" s="99">
        <f>C7+3</f>
        <v>57</v>
      </c>
      <c r="E7" s="99">
        <f>D7+3</f>
        <v>60</v>
      </c>
      <c r="F7" s="99">
        <f>E7+4</f>
        <v>64</v>
      </c>
      <c r="G7" s="100">
        <f t="shared" ref="G7:G9" si="2">F7+4</f>
        <v>68</v>
      </c>
      <c r="H7" s="101"/>
      <c r="I7" s="108"/>
      <c r="J7" s="109"/>
      <c r="K7" s="109"/>
      <c r="L7" s="104"/>
      <c r="M7" s="110"/>
      <c r="N7" s="109"/>
      <c r="O7" s="111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</row>
    <row r="8" s="66" customFormat="1" ht="25" customHeight="1" spans="1:256">
      <c r="A8" s="98" t="s">
        <v>157</v>
      </c>
      <c r="B8" s="99">
        <f t="shared" si="0"/>
        <v>73</v>
      </c>
      <c r="C8" s="99">
        <v>78</v>
      </c>
      <c r="D8" s="99">
        <f>C8+6</f>
        <v>84</v>
      </c>
      <c r="E8" s="99">
        <f>D8+6</f>
        <v>90</v>
      </c>
      <c r="F8" s="99">
        <f>E8+6</f>
        <v>96</v>
      </c>
      <c r="G8" s="100">
        <f t="shared" si="2"/>
        <v>100</v>
      </c>
      <c r="H8" s="101"/>
      <c r="I8" s="108"/>
      <c r="J8" s="109"/>
      <c r="K8" s="109"/>
      <c r="L8" s="104"/>
      <c r="M8" s="110"/>
      <c r="N8" s="109"/>
      <c r="O8" s="111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</row>
    <row r="9" s="66" customFormat="1" ht="25" customHeight="1" spans="1:256">
      <c r="A9" s="98" t="s">
        <v>158</v>
      </c>
      <c r="B9" s="99">
        <f t="shared" si="0"/>
        <v>81</v>
      </c>
      <c r="C9" s="99">
        <v>86</v>
      </c>
      <c r="D9" s="99">
        <f>C9+6</f>
        <v>92</v>
      </c>
      <c r="E9" s="99">
        <f>D9+6</f>
        <v>98</v>
      </c>
      <c r="F9" s="99">
        <f>E9+6</f>
        <v>104</v>
      </c>
      <c r="G9" s="100">
        <f t="shared" si="2"/>
        <v>108</v>
      </c>
      <c r="H9" s="101"/>
      <c r="I9" s="108"/>
      <c r="J9" s="109"/>
      <c r="K9" s="109"/>
      <c r="L9" s="104"/>
      <c r="M9" s="110"/>
      <c r="N9" s="109"/>
      <c r="O9" s="111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</row>
    <row r="10" s="66" customFormat="1" ht="25" customHeight="1" spans="1:256">
      <c r="A10" s="112" t="s">
        <v>159</v>
      </c>
      <c r="B10" s="113">
        <f>C10-1.6</f>
        <v>23.9</v>
      </c>
      <c r="C10" s="113">
        <v>25.5</v>
      </c>
      <c r="D10" s="113">
        <f>C10+1.9</f>
        <v>27.4</v>
      </c>
      <c r="E10" s="113">
        <f>C10+3.8</f>
        <v>29.3</v>
      </c>
      <c r="F10" s="113">
        <f>C10+5.7</f>
        <v>31.2</v>
      </c>
      <c r="G10" s="114">
        <f>C10+7</f>
        <v>32.5</v>
      </c>
      <c r="H10" s="101"/>
      <c r="I10" s="108"/>
      <c r="J10" s="109"/>
      <c r="K10" s="109"/>
      <c r="L10" s="104"/>
      <c r="M10" s="110"/>
      <c r="N10" s="109"/>
      <c r="O10" s="111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</row>
    <row r="11" s="66" customFormat="1" ht="25" customHeight="1" spans="1:256">
      <c r="A11" s="98" t="s">
        <v>161</v>
      </c>
      <c r="B11" s="99">
        <f>C11-1</f>
        <v>18</v>
      </c>
      <c r="C11" s="99">
        <v>19</v>
      </c>
      <c r="D11" s="99">
        <f>C11+1.2</f>
        <v>20.2</v>
      </c>
      <c r="E11" s="99">
        <f>D11+1.2</f>
        <v>21.4</v>
      </c>
      <c r="F11" s="99">
        <f>E11+1.2</f>
        <v>22.6</v>
      </c>
      <c r="G11" s="100">
        <f>F11+0.7</f>
        <v>23.3</v>
      </c>
      <c r="H11" s="101"/>
      <c r="I11" s="108"/>
      <c r="J11" s="109"/>
      <c r="K11" s="109"/>
      <c r="L11" s="104"/>
      <c r="M11" s="110"/>
      <c r="N11" s="109"/>
      <c r="O11" s="111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107"/>
      <c r="IV11" s="107"/>
    </row>
    <row r="12" s="66" customFormat="1" ht="25" customHeight="1" spans="1:256">
      <c r="A12" s="98" t="s">
        <v>164</v>
      </c>
      <c r="B12" s="99">
        <f>C12-0.5</f>
        <v>15.5</v>
      </c>
      <c r="C12" s="99">
        <v>16</v>
      </c>
      <c r="D12" s="99">
        <f t="shared" ref="D12:G12" si="3">C12+0.5</f>
        <v>16.5</v>
      </c>
      <c r="E12" s="99">
        <f t="shared" si="3"/>
        <v>17</v>
      </c>
      <c r="F12" s="99">
        <f t="shared" si="3"/>
        <v>17.5</v>
      </c>
      <c r="G12" s="100">
        <f t="shared" si="3"/>
        <v>18</v>
      </c>
      <c r="H12" s="101"/>
      <c r="I12" s="108"/>
      <c r="J12" s="109"/>
      <c r="K12" s="109"/>
      <c r="L12" s="104"/>
      <c r="M12" s="110"/>
      <c r="N12" s="109"/>
      <c r="O12" s="111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07"/>
      <c r="IV12" s="107"/>
    </row>
    <row r="13" s="66" customFormat="1" ht="25" customHeight="1" spans="1:256">
      <c r="A13" s="98" t="s">
        <v>165</v>
      </c>
      <c r="B13" s="99">
        <f>C13-0.5</f>
        <v>9</v>
      </c>
      <c r="C13" s="99">
        <v>9.5</v>
      </c>
      <c r="D13" s="99">
        <f t="shared" ref="D13:G13" si="4">C13+0.5</f>
        <v>10</v>
      </c>
      <c r="E13" s="99">
        <f t="shared" si="4"/>
        <v>10.5</v>
      </c>
      <c r="F13" s="99">
        <f t="shared" si="4"/>
        <v>11</v>
      </c>
      <c r="G13" s="100">
        <f t="shared" si="4"/>
        <v>11.5</v>
      </c>
      <c r="H13" s="101"/>
      <c r="I13" s="108"/>
      <c r="J13" s="109"/>
      <c r="K13" s="109"/>
      <c r="L13" s="104"/>
      <c r="M13" s="110"/>
      <c r="N13" s="109"/>
      <c r="O13" s="111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  <c r="IM13" s="107"/>
      <c r="IN13" s="107"/>
      <c r="IO13" s="107"/>
      <c r="IP13" s="107"/>
      <c r="IQ13" s="107"/>
      <c r="IR13" s="107"/>
      <c r="IS13" s="107"/>
      <c r="IT13" s="107"/>
      <c r="IU13" s="107"/>
      <c r="IV13" s="107"/>
    </row>
    <row r="14" s="66" customFormat="1" ht="25" customHeight="1" spans="1:256">
      <c r="A14" s="98" t="s">
        <v>167</v>
      </c>
      <c r="B14" s="99">
        <f>C14-1.5</f>
        <v>22.5</v>
      </c>
      <c r="C14" s="99">
        <v>24</v>
      </c>
      <c r="D14" s="99">
        <f>C14+1.7</f>
        <v>25.7</v>
      </c>
      <c r="E14" s="99">
        <f>D14+1.7</f>
        <v>27.4</v>
      </c>
      <c r="F14" s="99">
        <f>E14+1.7</f>
        <v>29.1</v>
      </c>
      <c r="G14" s="100">
        <f>F14+1.6</f>
        <v>30.7</v>
      </c>
      <c r="H14" s="101"/>
      <c r="I14" s="108"/>
      <c r="J14" s="109"/>
      <c r="K14" s="109"/>
      <c r="L14" s="104"/>
      <c r="M14" s="110"/>
      <c r="N14" s="109"/>
      <c r="O14" s="111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  <c r="IU14" s="107"/>
      <c r="IV14" s="107"/>
    </row>
    <row r="15" s="66" customFormat="1" ht="25" customHeight="1" spans="1:256">
      <c r="A15" s="98" t="s">
        <v>170</v>
      </c>
      <c r="B15" s="99">
        <f>C15-1.8</f>
        <v>31.2</v>
      </c>
      <c r="C15" s="99">
        <v>33</v>
      </c>
      <c r="D15" s="99">
        <f>C15+2.25</f>
        <v>35.25</v>
      </c>
      <c r="E15" s="99">
        <f>D15+2.25</f>
        <v>37.5</v>
      </c>
      <c r="F15" s="99">
        <f>E15+2.25</f>
        <v>39.75</v>
      </c>
      <c r="G15" s="100">
        <f>F15+2</f>
        <v>41.75</v>
      </c>
      <c r="H15" s="101"/>
      <c r="I15" s="108"/>
      <c r="J15" s="109"/>
      <c r="K15" s="109"/>
      <c r="L15" s="104"/>
      <c r="M15" s="110"/>
      <c r="N15" s="109"/>
      <c r="O15" s="111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  <c r="IR15" s="107"/>
      <c r="IS15" s="107"/>
      <c r="IT15" s="107"/>
      <c r="IU15" s="107"/>
      <c r="IV15" s="107"/>
    </row>
    <row r="16" s="66" customFormat="1" ht="25" customHeight="1" spans="1:256">
      <c r="A16" s="98" t="s">
        <v>172</v>
      </c>
      <c r="B16" s="99">
        <f>C16</f>
        <v>12</v>
      </c>
      <c r="C16" s="99">
        <v>12</v>
      </c>
      <c r="D16" s="99">
        <f>C16+1.5</f>
        <v>13.5</v>
      </c>
      <c r="E16" s="99"/>
      <c r="F16" s="99">
        <f>D16+1.5</f>
        <v>15</v>
      </c>
      <c r="G16" s="100">
        <v>15</v>
      </c>
      <c r="H16" s="101"/>
      <c r="I16" s="108"/>
      <c r="J16" s="109"/>
      <c r="K16" s="109"/>
      <c r="L16" s="104"/>
      <c r="M16" s="110"/>
      <c r="N16" s="109"/>
      <c r="O16" s="111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  <c r="HR16" s="107"/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7"/>
      <c r="IN16" s="107"/>
      <c r="IO16" s="107"/>
      <c r="IP16" s="107"/>
      <c r="IQ16" s="107"/>
      <c r="IR16" s="107"/>
      <c r="IS16" s="107"/>
      <c r="IT16" s="107"/>
      <c r="IU16" s="107"/>
      <c r="IV16" s="107"/>
    </row>
    <row r="17" s="66" customFormat="1" ht="25" customHeight="1" spans="1:256">
      <c r="A17" s="115" t="s">
        <v>173</v>
      </c>
      <c r="B17" s="116">
        <v>6</v>
      </c>
      <c r="C17" s="116">
        <v>6</v>
      </c>
      <c r="D17" s="116">
        <v>6</v>
      </c>
      <c r="E17" s="116">
        <v>6</v>
      </c>
      <c r="F17" s="116">
        <v>6</v>
      </c>
      <c r="G17" s="117">
        <v>6</v>
      </c>
      <c r="H17" s="101"/>
      <c r="I17" s="108"/>
      <c r="J17" s="109"/>
      <c r="K17" s="109"/>
      <c r="L17" s="104"/>
      <c r="M17" s="110"/>
      <c r="N17" s="109"/>
      <c r="O17" s="111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</row>
    <row r="18" s="66" customFormat="1" ht="25" customHeight="1" spans="1:256">
      <c r="A18" s="118"/>
      <c r="B18" s="119"/>
      <c r="C18" s="120"/>
      <c r="D18" s="120"/>
      <c r="E18" s="120"/>
      <c r="F18" s="120"/>
      <c r="G18" s="121"/>
      <c r="H18" s="122"/>
      <c r="I18" s="123"/>
      <c r="J18" s="124"/>
      <c r="K18" s="124"/>
      <c r="L18" s="125"/>
      <c r="M18" s="126"/>
      <c r="N18" s="124"/>
      <c r="O18" s="12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</row>
    <row r="19" s="65" customFormat="1" ht="20" customHeight="1" spans="1:256">
      <c r="A19" s="128"/>
      <c r="B19" s="129"/>
      <c r="C19" s="129"/>
      <c r="D19" s="130"/>
      <c r="E19" s="130"/>
      <c r="F19" s="129"/>
      <c r="G19" s="131"/>
      <c r="O19" s="73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="65" customFormat="1" ht="20" customHeight="1" spans="1:256">
      <c r="A20" s="132" t="s">
        <v>242</v>
      </c>
      <c r="B20" s="132"/>
      <c r="C20" s="133"/>
      <c r="O20" s="73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="65" customFormat="1" ht="20" customHeight="1" spans="1:256">
      <c r="C21" s="67"/>
      <c r="I21" s="134" t="s">
        <v>176</v>
      </c>
      <c r="J21" s="135">
        <v>45930</v>
      </c>
      <c r="K21" s="134" t="s">
        <v>177</v>
      </c>
      <c r="L21" s="134" t="s">
        <v>129</v>
      </c>
      <c r="M21" s="134" t="s">
        <v>178</v>
      </c>
      <c r="O21" s="73" t="s">
        <v>132</v>
      </c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</sheetData>
  <mergeCells count="9">
    <mergeCell ref="A1:N1"/>
    <mergeCell ref="B2:C2"/>
    <mergeCell ref="D2:F2"/>
    <mergeCell ref="J2:N2"/>
    <mergeCell ref="B3:F3"/>
    <mergeCell ref="I3:N3"/>
    <mergeCell ref="D16:E16"/>
    <mergeCell ref="A3:A5"/>
    <mergeCell ref="H2:H18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8"/>
      <c r="O3" s="8"/>
    </row>
    <row r="4" ht="39" customHeight="1" spans="1:15">
      <c r="A4" s="11">
        <v>1</v>
      </c>
      <c r="B4" s="24" t="s">
        <v>260</v>
      </c>
      <c r="C4" s="25" t="s">
        <v>261</v>
      </c>
      <c r="D4" s="26" t="s">
        <v>109</v>
      </c>
      <c r="E4" s="27" t="s">
        <v>262</v>
      </c>
      <c r="F4" s="23" t="s">
        <v>263</v>
      </c>
      <c r="G4" s="30" t="s">
        <v>65</v>
      </c>
      <c r="H4" s="30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25" customHeight="1" spans="1:15">
      <c r="A5" s="11"/>
      <c r="B5" s="23"/>
      <c r="C5" s="23"/>
      <c r="D5" s="23"/>
      <c r="E5" s="31"/>
      <c r="F5" s="23"/>
      <c r="G5" s="30"/>
      <c r="H5" s="30"/>
      <c r="I5" s="14"/>
      <c r="J5" s="14"/>
      <c r="K5" s="14"/>
      <c r="L5" s="14"/>
      <c r="M5" s="14"/>
      <c r="N5" s="14"/>
      <c r="O5" s="11"/>
    </row>
    <row r="6" ht="25" customHeight="1" spans="1:15">
      <c r="A6" s="11"/>
      <c r="B6" s="33"/>
      <c r="C6" s="33"/>
      <c r="D6" s="33"/>
      <c r="E6" s="33"/>
      <c r="F6" s="33"/>
      <c r="G6" s="11"/>
      <c r="H6" s="11"/>
      <c r="I6" s="64"/>
      <c r="J6" s="64"/>
      <c r="K6" s="64"/>
      <c r="L6" s="64"/>
      <c r="M6" s="11"/>
      <c r="N6" s="11"/>
      <c r="O6" s="11"/>
    </row>
    <row r="7" ht="25" customHeight="1" spans="1:15">
      <c r="A7" s="11"/>
      <c r="B7" s="33"/>
      <c r="C7" s="33"/>
      <c r="D7" s="33"/>
      <c r="E7" s="33"/>
      <c r="F7" s="33"/>
      <c r="G7" s="11"/>
      <c r="H7" s="11"/>
      <c r="I7" s="64"/>
      <c r="J7" s="64"/>
      <c r="K7" s="64"/>
      <c r="L7" s="64"/>
      <c r="M7" s="11"/>
      <c r="N7" s="11"/>
      <c r="O7" s="12"/>
    </row>
    <row r="8" s="2" customFormat="1" ht="34" customHeight="1" spans="1:15">
      <c r="A8" s="16" t="s">
        <v>264</v>
      </c>
      <c r="B8" s="17"/>
      <c r="C8" s="17"/>
      <c r="D8" s="18"/>
      <c r="E8" s="19"/>
      <c r="F8" s="39"/>
      <c r="G8" s="39"/>
      <c r="H8" s="39"/>
      <c r="I8" s="34"/>
      <c r="J8" s="16" t="s">
        <v>265</v>
      </c>
      <c r="K8" s="17"/>
      <c r="L8" s="17"/>
      <c r="M8" s="18"/>
      <c r="N8" s="17"/>
      <c r="O8" s="20"/>
    </row>
    <row r="9" ht="66" customHeight="1" spans="1:15">
      <c r="A9" s="21" t="s">
        <v>266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2025-11-05T03:09:50Z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