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864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<sst xmlns="http://schemas.openxmlformats.org/spreadsheetml/2006/main" count="758" uniqueCount="336">
  <si>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</si>
  <si>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</si>
  <si>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</si>
  <si>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</si>
  <si>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</si>
  <si>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</si>
  <si>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</si>
  <si>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</si>
  <si>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</si>
  <si>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</si>
  <si>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</si>
  <si>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</si>
  <si>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</si>
  <si>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</si>
  <si>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</si>
  <si>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</si>
  <si>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</si>
  <si>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</si>
  <si>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</si>
  <si>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</si>
  <si>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</si>
  <si>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</si>
  <si>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</si>
  <si>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</si>
  <si>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</si>
  <si>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</si>
  <si>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</si>
  <si>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</si>
  <si>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</si>
  <si>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</si>
  <si>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</si>
  <si>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</si>
  <si>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</si>
  <si>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</si>
  <si>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</si>
  <si>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</si>
  <si>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</si>
  <si>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</si>
  <si>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</si>
  <si>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</si>
  <si>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</si>
  <si>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</si>
  <si>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</si>
  <si>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</si>
  <si>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</si>
  <si>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</si>
  <si>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</si>
  <si>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</si>
  <si>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</si>
  <si>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</si>
  <si>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</si>
  <si>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</si>
  <si>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</si>
  <si>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</si>
  <si>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</si>
  <si>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</si>
  <si>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</si>
  <si>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</si>
  <si>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</si>
  <si>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</si>
  <si>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</si>
  <si>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</si>
  <si>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QAJJFK95803</t>
  </si>
  <si>
    <t>合同交期</t>
  </si>
  <si>
    <t>产前确认样</t>
  </si>
  <si>
    <t>有</t>
  </si>
  <si>
    <t>无</t>
  </si>
  <si>
    <t>品名</t>
  </si>
  <si>
    <t>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</si>
  <si>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</si>
  <si>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</si>
  <si>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</si>
  <si>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</si>
  <si>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</si>
  <si>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</si>
  <si>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</si>
  <si>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</si>
  <si>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</si>
  <si>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</si>
  <si>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</si>
  <si>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</si>
  <si>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</si>
  <si>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</si>
  <si>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</si>
  <si>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</si>
  <si>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</si>
  <si>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</si>
  <si>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</si>
  <si>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</si>
  <si>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</si>
  <si>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</si>
  <si>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</si>
  <si>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</si>
  <si>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</si>
  <si>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</si>
  <si>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</si>
  <si>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</si>
  <si>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</si>
  <si>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</si>
  <si>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</si>
  <si>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</si>
  <si>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</si>
  <si>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</si>
  <si>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</si>
  <si>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</si>
  <si>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</si>
  <si>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</si>
  <si>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</si>
  <si>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</si>
  <si>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</si>
  <si>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</si>
  <si>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</si>
  <si>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军绿4件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</si>
  <si>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</si>
  <si>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</si>
  <si>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</si>
  <si>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</si>
  <si>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</si>
  <si>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1、上领容皱不均匀</t>
  </si>
  <si>
    <t>2、冚肩线两边不分中</t>
  </si>
  <si>
    <t>3、冚脚口+袖口起扭，不平服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</si>
  <si>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</si>
  <si>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</si>
  <si>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</si>
  <si>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</si>
  <si>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</si>
  <si>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</si>
  <si>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</si>
  <si>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</si>
  <si>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</si>
  <si>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</si>
  <si>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</si>
  <si>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</si>
  <si>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</si>
  <si>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</si>
  <si>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</si>
  <si>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</si>
  <si>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</si>
  <si>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</si>
  <si>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</si>
  <si>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t>军绿色 / 洗前</t>
  </si>
  <si>
    <t>军绿色 / 洗后</t>
  </si>
  <si>
    <t>XXXL</t>
  </si>
  <si>
    <t>后中长</t>
  </si>
  <si>
    <t>+0.5</t>
  </si>
  <si>
    <t>+0</t>
  </si>
  <si>
    <t>180/104B</t>
  </si>
  <si>
    <t>胸围</t>
  </si>
  <si>
    <t>腰围</t>
  </si>
  <si>
    <t>-0.3</t>
  </si>
  <si>
    <t>-0.8</t>
  </si>
  <si>
    <t>下摆</t>
  </si>
  <si>
    <t>-1</t>
  </si>
  <si>
    <t>肩点袖长</t>
  </si>
  <si>
    <t>+0.2</t>
  </si>
  <si>
    <t>肩宽</t>
  </si>
  <si>
    <t>袖肥</t>
  </si>
  <si>
    <t xml:space="preserve">袖口/2 </t>
  </si>
  <si>
    <t>领宽</t>
  </si>
  <si>
    <t>领深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</si>
  <si>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</si>
  <si>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</si>
  <si>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</si>
  <si>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</si>
  <si>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</si>
  <si>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</si>
  <si>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</si>
  <si>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</si>
  <si>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</si>
  <si>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</si>
  <si>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</si>
  <si>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</si>
  <si>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</si>
  <si>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</si>
  <si>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</si>
  <si>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</si>
  <si>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</si>
  <si>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</si>
  <si>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</si>
  <si>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</si>
  <si>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</si>
  <si>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</si>
  <si>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</si>
  <si>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</si>
  <si>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</si>
  <si>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</si>
  <si>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</si>
  <si>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</si>
  <si>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</si>
  <si>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</si>
  <si>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</si>
  <si>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</si>
  <si>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</si>
  <si>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</si>
  <si>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</si>
  <si>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</si>
  <si>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</si>
  <si>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</si>
  <si>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</si>
  <si>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</si>
  <si>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</si>
  <si>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</si>
  <si>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</si>
  <si>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</si>
  <si>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</si>
  <si>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</si>
  <si>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</si>
  <si>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</si>
  <si>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</si>
  <si>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</si>
  <si>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</si>
  <si>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</si>
  <si>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</si>
  <si>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1、上领容皱不均匀，冚肩线两边不分中</t>
  </si>
  <si>
    <t>2、冚脚口+袖口起扭，不平服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</si>
  <si>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</si>
  <si>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</si>
  <si>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</si>
  <si>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</si>
  <si>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</si>
  <si>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</si>
  <si>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走货500件，抽查50件，发现2件不良品，已按照以上提出的问题点改正，可以出货</t>
  </si>
  <si>
    <t>服装QC部门</t>
  </si>
  <si>
    <t>检验人</t>
  </si>
  <si>
    <t>+0 +0 +0</t>
  </si>
  <si>
    <t>-1 -1.2 -1</t>
  </si>
  <si>
    <t>+0 -0.5 -0.5</t>
  </si>
  <si>
    <t>-0.5 -1 +0</t>
  </si>
  <si>
    <t>-1 +0 -1</t>
  </si>
  <si>
    <t>+0 -0.5 +0</t>
  </si>
  <si>
    <t>+0 +0 -0.5</t>
  </si>
  <si>
    <t>+1 +1 +0.5</t>
  </si>
  <si>
    <t>-0.5 +0.5 +0</t>
  </si>
  <si>
    <t>+1 +0.5 +0</t>
  </si>
  <si>
    <t>+0.5 +0.5</t>
  </si>
  <si>
    <t>-1 -1 -1</t>
  </si>
  <si>
    <t>-1 -1 +0</t>
  </si>
  <si>
    <t>+0.5 +0 -0.3</t>
  </si>
  <si>
    <t>+0.5 +0 +0</t>
  </si>
  <si>
    <t>-0.5 +0 +0</t>
  </si>
  <si>
    <t>+0 +0 +0.5</t>
  </si>
  <si>
    <t>-0.3 -0.5 +0</t>
  </si>
  <si>
    <t>+0 +1 +0.5</t>
  </si>
  <si>
    <t>+0 -0.5 -0.3</t>
  </si>
  <si>
    <t>-0.5 -0.5 +0</t>
  </si>
  <si>
    <t>-0.5 +0 -0.5</t>
  </si>
  <si>
    <t>+0.5 +0.5 +0</t>
  </si>
  <si>
    <t>-0.5 -0.5 -0.5</t>
  </si>
  <si>
    <t>-0.3 +0.5 +0</t>
  </si>
  <si>
    <t>+0.3 +0.4 +0</t>
  </si>
  <si>
    <t>+0.5 +0.3 +0</t>
  </si>
  <si>
    <t>+0.3 +0.5 +0</t>
  </si>
  <si>
    <t>-0.2 +0 +0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</si>
  <si>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</si>
  <si>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</si>
  <si>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</si>
  <si>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</si>
  <si>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</si>
  <si>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</si>
  <si>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</si>
  <si>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</si>
  <si>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</si>
  <si>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</si>
  <si>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</si>
  <si>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</si>
  <si>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</si>
  <si>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</si>
  <si>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</si>
  <si>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</si>
  <si>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</si>
  <si>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</si>
  <si>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拉架平纹素色磨毛布</t>
  </si>
  <si>
    <t>TAJJCN95803</t>
  </si>
  <si>
    <t>海天</t>
  </si>
  <si>
    <t>制表时间：2025/9-22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</si>
  <si>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</si>
  <si>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</si>
  <si>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</si>
  <si>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</si>
  <si>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</si>
  <si>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</si>
  <si>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</si>
  <si>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</si>
  <si>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</si>
  <si>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</si>
  <si>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</si>
  <si>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制表时间：2025/9-23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</si>
  <si>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</si>
  <si>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</si>
  <si>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</si>
  <si>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</si>
  <si>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</si>
  <si>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</si>
  <si>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</si>
  <si>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</si>
  <si>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</si>
  <si>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</si>
  <si>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</si>
  <si>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1CM军绿弹力织带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</si>
  <si>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</si>
  <si>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</si>
  <si>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</si>
  <si>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</si>
  <si>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</si>
  <si>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</si>
  <si>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</si>
  <si>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制表时间：2025/9/23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</si>
  <si>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</si>
  <si>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</si>
  <si>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</si>
  <si>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</si>
  <si>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</si>
  <si>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</si>
  <si>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</si>
  <si>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</si>
  <si>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</si>
  <si>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</si>
  <si>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</si>
  <si>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</si>
  <si>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</si>
  <si>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</si>
  <si>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</si>
  <si>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</si>
  <si>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前幅+左袖</t>
  </si>
  <si>
    <t>印花</t>
  </si>
  <si>
    <t>无开胶/掉色</t>
  </si>
  <si>
    <t>制表时间：2025/9/25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</si>
  <si>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</si>
  <si>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</si>
  <si>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</si>
  <si>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</si>
  <si>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</si>
  <si>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1CM弹力织带</t>
  </si>
  <si>
    <t>制表时间：2023/9/20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</si>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</sst>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2"/>
      <name val="宋体"/>
      <charset val="134"/>
      <scheme val="major"/>
    </font>
    <font>
      <b/>
      <sz val="1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" fillId="9" borderId="93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94" applyNumberFormat="0" applyFill="0" applyAlignment="0" applyProtection="0">
      <alignment vertical="center"/>
    </xf>
    <xf numFmtId="0" fontId="57" fillId="0" borderId="94" applyNumberFormat="0" applyFill="0" applyAlignment="0" applyProtection="0">
      <alignment vertical="center"/>
    </xf>
    <xf numFmtId="0" fontId="58" fillId="0" borderId="95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0" borderId="96" applyNumberFormat="0" applyAlignment="0" applyProtection="0">
      <alignment vertical="center"/>
    </xf>
    <xf numFmtId="0" fontId="60" fillId="11" borderId="97" applyNumberFormat="0" applyAlignment="0" applyProtection="0">
      <alignment vertical="center"/>
    </xf>
    <xf numFmtId="0" fontId="61" fillId="11" borderId="96" applyNumberFormat="0" applyAlignment="0" applyProtection="0">
      <alignment vertical="center"/>
    </xf>
    <xf numFmtId="0" fontId="62" fillId="12" borderId="98" applyNumberFormat="0" applyAlignment="0" applyProtection="0">
      <alignment vertical="center"/>
    </xf>
    <xf numFmtId="0" fontId="63" fillId="0" borderId="99" applyNumberFormat="0" applyFill="0" applyAlignment="0" applyProtection="0">
      <alignment vertical="center"/>
    </xf>
    <xf numFmtId="0" fontId="64" fillId="0" borderId="100" applyNumberFormat="0" applyFill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70" fillId="0" borderId="0">
      <alignment horizontal="center"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6" fillId="0" borderId="0">
      <alignment vertical="center"/>
    </xf>
    <xf numFmtId="0" fontId="15" fillId="0" borderId="0"/>
    <xf numFmtId="0" fontId="7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6" fillId="0" borderId="0"/>
  </cellStyleXfs>
  <cellXfs count="4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0" xfId="0" applyFont="1"/>
    <xf numFmtId="0" fontId="12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14" fillId="0" borderId="0" xfId="53" applyFont="1" applyFill="1" applyAlignment="1"/>
    <xf numFmtId="0" fontId="14" fillId="0" borderId="0" xfId="53" applyFont="1" applyFill="1" applyAlignment="1">
      <alignment vertical="center"/>
    </xf>
    <xf numFmtId="0" fontId="15" fillId="0" borderId="0" xfId="53" applyFont="1" applyFill="1" applyAlignment="1"/>
    <xf numFmtId="0" fontId="14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7" fillId="0" borderId="9" xfId="52" applyFont="1" applyFill="1" applyBorder="1" applyAlignment="1">
      <alignment horizontal="left" vertical="center"/>
    </xf>
    <xf numFmtId="0" fontId="0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1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5" fillId="4" borderId="11" xfId="57" applyFont="1" applyFill="1" applyBorder="1">
      <alignment vertical="center"/>
    </xf>
    <xf numFmtId="0" fontId="15" fillId="4" borderId="2" xfId="58" applyFont="1" applyFill="1" applyBorder="1" applyAlignment="1">
      <alignment horizontal="center" vertical="center"/>
    </xf>
    <xf numFmtId="0" fontId="24" fillId="0" borderId="2" xfId="57" applyFont="1" applyFill="1" applyBorder="1" applyAlignment="1">
      <alignment horizontal="center" vertical="center"/>
    </xf>
    <xf numFmtId="0" fontId="25" fillId="0" borderId="2" xfId="57" applyFont="1" applyFill="1" applyBorder="1" applyAlignment="1">
      <alignment horizontal="center" vertical="center"/>
    </xf>
    <xf numFmtId="0" fontId="14" fillId="0" borderId="2" xfId="56" applyFont="1" applyFill="1" applyBorder="1" applyAlignment="1">
      <alignment horizontal="center" vertical="center"/>
    </xf>
    <xf numFmtId="0" fontId="26" fillId="0" borderId="2" xfId="59" applyFont="1" applyFill="1" applyBorder="1" applyAlignment="1">
      <alignment horizontal="center" vertical="center"/>
    </xf>
    <xf numFmtId="0" fontId="15" fillId="4" borderId="12" xfId="57" applyFont="1" applyFill="1" applyBorder="1">
      <alignment vertical="center"/>
    </xf>
    <xf numFmtId="0" fontId="15" fillId="4" borderId="13" xfId="58" applyFont="1" applyFill="1" applyBorder="1" applyAlignment="1">
      <alignment horizontal="center" vertical="center"/>
    </xf>
    <xf numFmtId="0" fontId="14" fillId="0" borderId="13" xfId="56" applyFont="1" applyFill="1" applyBorder="1" applyAlignment="1">
      <alignment horizontal="center" vertical="center"/>
    </xf>
    <xf numFmtId="0" fontId="26" fillId="0" borderId="13" xfId="59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22" fillId="0" borderId="0" xfId="53" applyFont="1" applyFill="1" applyAlignment="1"/>
    <xf numFmtId="0" fontId="30" fillId="0" borderId="14" xfId="55" applyFont="1" applyFill="1" applyBorder="1" applyAlignment="1"/>
    <xf numFmtId="0" fontId="14" fillId="0" borderId="15" xfId="53" applyFont="1" applyFill="1" applyBorder="1" applyAlignment="1">
      <alignment horizontal="center"/>
    </xf>
    <xf numFmtId="0" fontId="14" fillId="0" borderId="10" xfId="52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/>
    </xf>
    <xf numFmtId="0" fontId="14" fillId="0" borderId="6" xfId="53" applyFont="1" applyFill="1" applyBorder="1" applyAlignment="1">
      <alignment horizontal="center"/>
    </xf>
    <xf numFmtId="0" fontId="21" fillId="0" borderId="11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49" fontId="29" fillId="0" borderId="11" xfId="54" applyNumberFormat="1" applyFont="1" applyFill="1" applyBorder="1" applyAlignment="1">
      <alignment horizontal="center" vertical="center"/>
    </xf>
    <xf numFmtId="49" fontId="29" fillId="0" borderId="2" xfId="54" applyNumberFormat="1" applyFont="1" applyFill="1" applyBorder="1" applyAlignment="1">
      <alignment horizontal="center" vertical="center"/>
    </xf>
    <xf numFmtId="0" fontId="24" fillId="0" borderId="16" xfId="57" applyFont="1" applyFill="1" applyBorder="1" applyAlignment="1">
      <alignment horizontal="center" vertical="center"/>
    </xf>
    <xf numFmtId="0" fontId="14" fillId="0" borderId="6" xfId="53" applyFont="1" applyFill="1" applyBorder="1" applyAlignment="1">
      <alignment horizontal="center" vertical="center"/>
    </xf>
    <xf numFmtId="49" fontId="29" fillId="0" borderId="17" xfId="54" applyNumberFormat="1" applyFont="1" applyFill="1" applyBorder="1" applyAlignment="1">
      <alignment horizontal="center" vertical="center"/>
    </xf>
    <xf numFmtId="49" fontId="29" fillId="0" borderId="18" xfId="54" applyNumberFormat="1" applyFont="1" applyFill="1" applyBorder="1" applyAlignment="1">
      <alignment horizontal="center" vertical="center"/>
    </xf>
    <xf numFmtId="49" fontId="29" fillId="0" borderId="19" xfId="54" applyNumberFormat="1" applyFont="1" applyFill="1" applyBorder="1" applyAlignment="1">
      <alignment horizontal="center" vertical="center"/>
    </xf>
    <xf numFmtId="49" fontId="29" fillId="0" borderId="20" xfId="54" applyNumberFormat="1" applyFont="1" applyFill="1" applyBorder="1" applyAlignment="1">
      <alignment horizontal="center" vertical="center"/>
    </xf>
    <xf numFmtId="49" fontId="29" fillId="0" borderId="21" xfId="54" applyNumberFormat="1" applyFont="1" applyFill="1" applyBorder="1" applyAlignment="1">
      <alignment horizontal="center" vertical="center"/>
    </xf>
    <xf numFmtId="49" fontId="29" fillId="0" borderId="22" xfId="54" applyNumberFormat="1" applyFont="1" applyFill="1" applyBorder="1" applyAlignment="1">
      <alignment horizontal="center" vertical="center"/>
    </xf>
    <xf numFmtId="0" fontId="14" fillId="0" borderId="16" xfId="56" applyFont="1" applyFill="1" applyBorder="1" applyAlignment="1">
      <alignment horizontal="center" vertical="center"/>
    </xf>
    <xf numFmtId="0" fontId="14" fillId="0" borderId="23" xfId="56" applyFont="1" applyFill="1" applyBorder="1" applyAlignment="1">
      <alignment horizontal="center" vertical="center"/>
    </xf>
    <xf numFmtId="0" fontId="14" fillId="0" borderId="24" xfId="53" applyFont="1" applyFill="1" applyBorder="1" applyAlignment="1">
      <alignment horizontal="center" vertical="center"/>
    </xf>
    <xf numFmtId="49" fontId="29" fillId="0" borderId="25" xfId="54" applyNumberFormat="1" applyFont="1" applyFill="1" applyBorder="1" applyAlignment="1">
      <alignment horizontal="center" vertical="center"/>
    </xf>
    <xf numFmtId="49" fontId="29" fillId="0" borderId="26" xfId="54" applyNumberFormat="1" applyFont="1" applyFill="1" applyBorder="1" applyAlignment="1">
      <alignment horizontal="center" vertical="center"/>
    </xf>
    <xf numFmtId="49" fontId="29" fillId="0" borderId="27" xfId="54" applyNumberFormat="1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>
      <alignment horizontal="center" vertical="center"/>
    </xf>
    <xf numFmtId="0" fontId="21" fillId="0" borderId="0" xfId="53" applyFont="1" applyFill="1" applyAlignment="1"/>
    <xf numFmtId="14" fontId="21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49" fontId="29" fillId="0" borderId="16" xfId="54" applyNumberFormat="1" applyFont="1" applyFill="1" applyBorder="1" applyAlignment="1">
      <alignment horizontal="center" vertical="center"/>
    </xf>
    <xf numFmtId="49" fontId="29" fillId="0" borderId="0" xfId="54" applyNumberFormat="1" applyFont="1" applyFill="1" applyBorder="1" applyAlignment="1">
      <alignment horizontal="center" vertical="center"/>
    </xf>
    <xf numFmtId="49" fontId="29" fillId="0" borderId="30" xfId="54" applyNumberFormat="1" applyFont="1" applyFill="1" applyBorder="1" applyAlignment="1">
      <alignment horizontal="center" vertical="center"/>
    </xf>
    <xf numFmtId="49" fontId="29" fillId="0" borderId="31" xfId="54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49" fontId="29" fillId="0" borderId="32" xfId="54" applyNumberFormat="1" applyFont="1" applyFill="1" applyBorder="1" applyAlignment="1">
      <alignment horizontal="center" vertical="center"/>
    </xf>
    <xf numFmtId="49" fontId="29" fillId="0" borderId="33" xfId="54" applyNumberFormat="1" applyFont="1" applyFill="1" applyBorder="1" applyAlignment="1">
      <alignment horizontal="center" vertical="center"/>
    </xf>
    <xf numFmtId="49" fontId="29" fillId="0" borderId="34" xfId="54" applyNumberFormat="1" applyFont="1" applyFill="1" applyBorder="1" applyAlignment="1">
      <alignment horizontal="center" vertical="center"/>
    </xf>
    <xf numFmtId="49" fontId="29" fillId="0" borderId="35" xfId="54" applyNumberFormat="1" applyFont="1" applyFill="1" applyBorder="1" applyAlignment="1">
      <alignment horizontal="center" vertical="center"/>
    </xf>
    <xf numFmtId="49" fontId="29" fillId="0" borderId="36" xfId="54" applyNumberFormat="1" applyFont="1" applyFill="1" applyBorder="1" applyAlignment="1">
      <alignment horizontal="center" vertical="center"/>
    </xf>
    <xf numFmtId="0" fontId="15" fillId="0" borderId="0" xfId="52" applyFill="1" applyBorder="1" applyAlignment="1">
      <alignment horizontal="left" vertical="center"/>
    </xf>
    <xf numFmtId="0" fontId="15" fillId="0" borderId="0" xfId="52" applyFont="1" applyFill="1" applyAlignment="1">
      <alignment horizontal="left" vertical="center"/>
    </xf>
    <xf numFmtId="0" fontId="15" fillId="0" borderId="0" xfId="52" applyFill="1" applyAlignment="1">
      <alignment horizontal="left" vertical="center"/>
    </xf>
    <xf numFmtId="0" fontId="32" fillId="0" borderId="34" xfId="52" applyFont="1" applyBorder="1" applyAlignment="1">
      <alignment horizontal="center" vertical="top"/>
    </xf>
    <xf numFmtId="0" fontId="33" fillId="0" borderId="37" xfId="52" applyFont="1" applyFill="1" applyBorder="1" applyAlignment="1">
      <alignment horizontal="left" vertical="center"/>
    </xf>
    <xf numFmtId="0" fontId="34" fillId="0" borderId="38" xfId="52" applyFont="1" applyFill="1" applyBorder="1" applyAlignment="1">
      <alignment horizontal="center" vertical="center"/>
    </xf>
    <xf numFmtId="0" fontId="33" fillId="0" borderId="38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vertical="center"/>
    </xf>
    <xf numFmtId="0" fontId="33" fillId="0" borderId="38" xfId="52" applyFont="1" applyFill="1" applyBorder="1" applyAlignment="1">
      <alignment horizontal="right" vertical="center"/>
    </xf>
    <xf numFmtId="0" fontId="22" fillId="0" borderId="38" xfId="52" applyFont="1" applyFill="1" applyBorder="1" applyAlignment="1">
      <alignment horizontal="center" vertical="center"/>
    </xf>
    <xf numFmtId="0" fontId="33" fillId="0" borderId="20" xfId="52" applyFont="1" applyFill="1" applyBorder="1" applyAlignment="1">
      <alignment vertical="center"/>
    </xf>
    <xf numFmtId="0" fontId="34" fillId="0" borderId="21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vertical="center"/>
    </xf>
    <xf numFmtId="58" fontId="22" fillId="0" borderId="21" xfId="52" applyNumberFormat="1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center" vertical="center"/>
    </xf>
    <xf numFmtId="0" fontId="33" fillId="0" borderId="21" xfId="52" applyFont="1" applyFill="1" applyBorder="1" applyAlignment="1">
      <alignment horizontal="center" vertical="center"/>
    </xf>
    <xf numFmtId="0" fontId="33" fillId="0" borderId="20" xfId="52" applyFont="1" applyFill="1" applyBorder="1" applyAlignment="1">
      <alignment horizontal="left" vertical="center"/>
    </xf>
    <xf numFmtId="0" fontId="33" fillId="0" borderId="21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vertical="center"/>
    </xf>
    <xf numFmtId="0" fontId="34" fillId="0" borderId="26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vertical="center"/>
    </xf>
    <xf numFmtId="0" fontId="22" fillId="0" borderId="26" xfId="52" applyFont="1" applyFill="1" applyBorder="1" applyAlignment="1">
      <alignment vertical="center"/>
    </xf>
    <xf numFmtId="0" fontId="22" fillId="0" borderId="26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33" fillId="0" borderId="37" xfId="52" applyFont="1" applyFill="1" applyBorder="1" applyAlignment="1">
      <alignment vertical="center"/>
    </xf>
    <xf numFmtId="0" fontId="33" fillId="0" borderId="38" xfId="52" applyFont="1" applyFill="1" applyBorder="1" applyAlignment="1">
      <alignment vertical="center"/>
    </xf>
    <xf numFmtId="0" fontId="33" fillId="0" borderId="39" xfId="52" applyFont="1" applyFill="1" applyBorder="1" applyAlignment="1">
      <alignment horizontal="left" vertical="center"/>
    </xf>
    <xf numFmtId="0" fontId="33" fillId="0" borderId="40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center" vertical="center"/>
    </xf>
    <xf numFmtId="0" fontId="35" fillId="0" borderId="42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 wrapText="1"/>
    </xf>
    <xf numFmtId="0" fontId="22" fillId="0" borderId="21" xfId="52" applyFont="1" applyFill="1" applyBorder="1" applyAlignment="1">
      <alignment horizontal="left" vertical="center" wrapText="1"/>
    </xf>
    <xf numFmtId="0" fontId="33" fillId="0" borderId="25" xfId="52" applyFont="1" applyFill="1" applyBorder="1" applyAlignment="1">
      <alignment horizontal="left" vertical="center"/>
    </xf>
    <xf numFmtId="0" fontId="15" fillId="0" borderId="26" xfId="52" applyFill="1" applyBorder="1" applyAlignment="1">
      <alignment horizontal="center" vertical="center"/>
    </xf>
    <xf numFmtId="0" fontId="33" fillId="0" borderId="43" xfId="52" applyFont="1" applyFill="1" applyBorder="1" applyAlignment="1">
      <alignment horizontal="center" vertical="center"/>
    </xf>
    <xf numFmtId="0" fontId="33" fillId="0" borderId="44" xfId="52" applyFont="1" applyFill="1" applyBorder="1" applyAlignment="1">
      <alignment horizontal="left" vertical="center"/>
    </xf>
    <xf numFmtId="0" fontId="15" fillId="0" borderId="42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33" fillId="0" borderId="22" xfId="52" applyFont="1" applyFill="1" applyBorder="1" applyAlignment="1">
      <alignment horizontal="left" vertical="center"/>
    </xf>
    <xf numFmtId="0" fontId="33" fillId="0" borderId="32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center" vertical="center"/>
    </xf>
    <xf numFmtId="58" fontId="22" fillId="0" borderId="26" xfId="52" applyNumberFormat="1" applyFont="1" applyFill="1" applyBorder="1" applyAlignment="1">
      <alignment vertical="center"/>
    </xf>
    <xf numFmtId="0" fontId="33" fillId="0" borderId="26" xfId="52" applyFont="1" applyFill="1" applyBorder="1" applyAlignment="1">
      <alignment horizontal="center" vertical="center"/>
    </xf>
    <xf numFmtId="0" fontId="22" fillId="0" borderId="47" xfId="52" applyFont="1" applyFill="1" applyBorder="1" applyAlignment="1">
      <alignment horizontal="center" vertical="center"/>
    </xf>
    <xf numFmtId="0" fontId="33" fillId="0" borderId="33" xfId="52" applyFont="1" applyFill="1" applyBorder="1" applyAlignment="1">
      <alignment horizontal="center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33" fillId="0" borderId="48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center" vertical="center"/>
    </xf>
    <xf numFmtId="0" fontId="35" fillId="0" borderId="49" xfId="52" applyFont="1" applyFill="1" applyBorder="1" applyAlignment="1">
      <alignment horizontal="left" vertical="center"/>
    </xf>
    <xf numFmtId="0" fontId="33" fillId="0" borderId="47" xfId="52" applyFont="1" applyFill="1" applyBorder="1" applyAlignment="1">
      <alignment horizontal="left" vertical="center"/>
    </xf>
    <xf numFmtId="0" fontId="33" fillId="0" borderId="33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 wrapText="1"/>
    </xf>
    <xf numFmtId="0" fontId="15" fillId="0" borderId="36" xfId="52" applyFill="1" applyBorder="1" applyAlignment="1">
      <alignment horizontal="center" vertical="center"/>
    </xf>
    <xf numFmtId="0" fontId="15" fillId="0" borderId="41" xfId="52" applyFont="1" applyFill="1" applyBorder="1" applyAlignment="1">
      <alignment vertical="center"/>
    </xf>
    <xf numFmtId="0" fontId="15" fillId="0" borderId="49" xfId="52" applyFont="1" applyFill="1" applyBorder="1" applyAlignment="1">
      <alignment vertical="center"/>
    </xf>
    <xf numFmtId="0" fontId="15" fillId="0" borderId="49" xfId="52" applyFont="1" applyFill="1" applyBorder="1" applyAlignment="1">
      <alignment horizontal="left" vertical="center"/>
    </xf>
    <xf numFmtId="0" fontId="22" fillId="0" borderId="50" xfId="52" applyFont="1" applyFill="1" applyBorder="1" applyAlignment="1">
      <alignment horizontal="left" vertical="center"/>
    </xf>
    <xf numFmtId="0" fontId="35" fillId="0" borderId="47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center" vertical="center"/>
    </xf>
    <xf numFmtId="0" fontId="17" fillId="0" borderId="51" xfId="52" applyFont="1" applyFill="1" applyBorder="1" applyAlignment="1">
      <alignment horizontal="left" vertical="center"/>
    </xf>
    <xf numFmtId="0" fontId="0" fillId="0" borderId="52" xfId="52" applyFont="1" applyFill="1" applyBorder="1" applyAlignment="1">
      <alignment horizontal="center" vertical="center"/>
    </xf>
    <xf numFmtId="0" fontId="18" fillId="0" borderId="52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vertical="center"/>
    </xf>
    <xf numFmtId="0" fontId="19" fillId="0" borderId="52" xfId="52" applyFont="1" applyFill="1" applyBorder="1" applyAlignment="1">
      <alignment horizontal="center" vertical="center"/>
    </xf>
    <xf numFmtId="0" fontId="14" fillId="0" borderId="52" xfId="53" applyFont="1" applyFill="1" applyBorder="1" applyAlignment="1">
      <alignment horizontal="center"/>
    </xf>
    <xf numFmtId="0" fontId="20" fillId="0" borderId="53" xfId="53" applyFont="1" applyFill="1" applyBorder="1" applyAlignment="1" applyProtection="1">
      <alignment horizontal="center" vertical="center"/>
    </xf>
    <xf numFmtId="0" fontId="14" fillId="0" borderId="2" xfId="53" applyFont="1" applyFill="1" applyBorder="1" applyAlignment="1">
      <alignment horizontal="center"/>
    </xf>
    <xf numFmtId="0" fontId="31" fillId="0" borderId="2" xfId="0" applyNumberFormat="1" applyFont="1" applyFill="1" applyBorder="1" applyAlignment="1">
      <alignment horizontal="center"/>
    </xf>
    <xf numFmtId="0" fontId="14" fillId="0" borderId="5" xfId="53" applyFont="1" applyFill="1" applyBorder="1" applyAlignment="1">
      <alignment horizontal="center"/>
    </xf>
    <xf numFmtId="0" fontId="36" fillId="0" borderId="54" xfId="0" applyFont="1" applyFill="1" applyBorder="1" applyAlignment="1">
      <alignment vertical="center"/>
    </xf>
    <xf numFmtId="177" fontId="37" fillId="0" borderId="4" xfId="0" applyNumberFormat="1" applyFont="1" applyFill="1" applyBorder="1" applyAlignment="1">
      <alignment horizontal="center" vertical="center"/>
    </xf>
    <xf numFmtId="0" fontId="37" fillId="0" borderId="4" xfId="0" applyNumberFormat="1" applyFont="1" applyFill="1" applyBorder="1" applyAlignment="1">
      <alignment horizontal="center" vertical="center"/>
    </xf>
    <xf numFmtId="0" fontId="36" fillId="0" borderId="53" xfId="0" applyFont="1" applyFill="1" applyBorder="1" applyAlignment="1">
      <alignment vertical="center"/>
    </xf>
    <xf numFmtId="177" fontId="37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4" fillId="0" borderId="53" xfId="0" applyFont="1" applyFill="1" applyBorder="1" applyAlignment="1">
      <alignment horizontal="left" shrinkToFit="1"/>
    </xf>
    <xf numFmtId="0" fontId="27" fillId="0" borderId="2" xfId="0" applyFont="1" applyFill="1" applyBorder="1" applyAlignment="1">
      <alignment horizontal="center" vertical="center"/>
    </xf>
    <xf numFmtId="0" fontId="27" fillId="0" borderId="53" xfId="0" applyNumberFormat="1" applyFont="1" applyFill="1" applyBorder="1" applyAlignment="1">
      <alignment horizontal="left"/>
    </xf>
    <xf numFmtId="0" fontId="27" fillId="0" borderId="2" xfId="0" applyNumberFormat="1" applyFont="1" applyFill="1" applyBorder="1" applyAlignment="1">
      <alignment horizontal="center"/>
    </xf>
    <xf numFmtId="0" fontId="27" fillId="0" borderId="55" xfId="0" applyFont="1" applyFill="1" applyBorder="1" applyAlignment="1">
      <alignment horizontal="center" vertical="center"/>
    </xf>
    <xf numFmtId="0" fontId="27" fillId="0" borderId="56" xfId="0" applyNumberFormat="1" applyFont="1" applyFill="1" applyBorder="1" applyAlignment="1">
      <alignment horizontal="center" vertical="center"/>
    </xf>
    <xf numFmtId="0" fontId="28" fillId="0" borderId="56" xfId="0" applyFont="1" applyFill="1" applyBorder="1" applyAlignment="1">
      <alignment horizontal="center" vertical="center"/>
    </xf>
    <xf numFmtId="0" fontId="14" fillId="0" borderId="57" xfId="53" applyFont="1" applyFill="1" applyBorder="1" applyAlignment="1">
      <alignment horizontal="center"/>
    </xf>
    <xf numFmtId="0" fontId="17" fillId="0" borderId="52" xfId="52" applyFont="1" applyFill="1" applyBorder="1" applyAlignment="1">
      <alignment horizontal="left" vertical="center"/>
    </xf>
    <xf numFmtId="0" fontId="14" fillId="0" borderId="52" xfId="52" applyFont="1" applyFill="1" applyBorder="1" applyAlignment="1">
      <alignment horizontal="center" vertical="center"/>
    </xf>
    <xf numFmtId="0" fontId="14" fillId="0" borderId="58" xfId="52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left" vertical="center"/>
    </xf>
    <xf numFmtId="0" fontId="21" fillId="0" borderId="60" xfId="53" applyFont="1" applyFill="1" applyBorder="1" applyAlignment="1" applyProtection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178" fontId="31" fillId="0" borderId="3" xfId="0" applyNumberFormat="1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8" fillId="5" borderId="62" xfId="0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0" fontId="31" fillId="0" borderId="63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0" fontId="31" fillId="0" borderId="64" xfId="0" applyNumberFormat="1" applyFont="1" applyFill="1" applyBorder="1" applyAlignment="1">
      <alignment horizontal="center" vertical="center"/>
    </xf>
    <xf numFmtId="49" fontId="29" fillId="4" borderId="18" xfId="54" applyNumberFormat="1" applyFont="1" applyFill="1" applyBorder="1" applyAlignment="1">
      <alignment horizontal="center" vertical="center"/>
    </xf>
    <xf numFmtId="49" fontId="39" fillId="4" borderId="18" xfId="54" applyNumberFormat="1" applyFont="1" applyFill="1" applyBorder="1" applyAlignment="1">
      <alignment horizontal="center" vertical="center"/>
    </xf>
    <xf numFmtId="49" fontId="29" fillId="4" borderId="65" xfId="54" applyNumberFormat="1" applyFont="1" applyFill="1" applyBorder="1" applyAlignment="1">
      <alignment horizontal="center" vertical="center"/>
    </xf>
    <xf numFmtId="49" fontId="29" fillId="4" borderId="21" xfId="54" applyNumberFormat="1" applyFont="1" applyFill="1" applyBorder="1" applyAlignment="1">
      <alignment horizontal="center" vertical="center"/>
    </xf>
    <xf numFmtId="49" fontId="29" fillId="4" borderId="66" xfId="54" applyNumberFormat="1" applyFont="1" applyFill="1" applyBorder="1" applyAlignment="1">
      <alignment horizontal="center" vertical="center"/>
    </xf>
    <xf numFmtId="49" fontId="14" fillId="4" borderId="67" xfId="53" applyNumberFormat="1" applyFont="1" applyFill="1" applyBorder="1" applyAlignment="1">
      <alignment horizontal="center"/>
    </xf>
    <xf numFmtId="49" fontId="29" fillId="4" borderId="67" xfId="54" applyNumberFormat="1" applyFont="1" applyFill="1" applyBorder="1" applyAlignment="1">
      <alignment horizontal="center" vertical="center"/>
    </xf>
    <xf numFmtId="49" fontId="29" fillId="4" borderId="68" xfId="54" applyNumberFormat="1" applyFont="1" applyFill="1" applyBorder="1" applyAlignment="1">
      <alignment horizontal="center" vertical="center"/>
    </xf>
    <xf numFmtId="14" fontId="21" fillId="0" borderId="0" xfId="53" applyNumberFormat="1" applyFont="1" applyFill="1" applyAlignment="1"/>
    <xf numFmtId="0" fontId="15" fillId="0" borderId="0" xfId="52" applyFont="1" applyAlignment="1">
      <alignment horizontal="left" vertical="center"/>
    </xf>
    <xf numFmtId="0" fontId="26" fillId="0" borderId="69" xfId="52" applyFont="1" applyBorder="1" applyAlignment="1">
      <alignment horizontal="left" vertical="center"/>
    </xf>
    <xf numFmtId="0" fontId="34" fillId="0" borderId="70" xfId="52" applyFont="1" applyBorder="1" applyAlignment="1">
      <alignment horizontal="center" vertical="center"/>
    </xf>
    <xf numFmtId="0" fontId="26" fillId="0" borderId="70" xfId="52" applyFont="1" applyBorder="1" applyAlignment="1">
      <alignment horizontal="center" vertical="center"/>
    </xf>
    <xf numFmtId="0" fontId="35" fillId="0" borderId="70" xfId="52" applyFont="1" applyBorder="1" applyAlignment="1">
      <alignment horizontal="left" vertical="center"/>
    </xf>
    <xf numFmtId="0" fontId="35" fillId="0" borderId="37" xfId="52" applyFont="1" applyBorder="1" applyAlignment="1">
      <alignment horizontal="center" vertical="center"/>
    </xf>
    <xf numFmtId="0" fontId="35" fillId="0" borderId="38" xfId="52" applyFont="1" applyBorder="1" applyAlignment="1">
      <alignment horizontal="center" vertical="center"/>
    </xf>
    <xf numFmtId="0" fontId="35" fillId="0" borderId="47" xfId="52" applyFont="1" applyBorder="1" applyAlignment="1">
      <alignment horizontal="center" vertical="center"/>
    </xf>
    <xf numFmtId="0" fontId="26" fillId="0" borderId="37" xfId="52" applyFont="1" applyBorder="1" applyAlignment="1">
      <alignment horizontal="center" vertical="center"/>
    </xf>
    <xf numFmtId="0" fontId="26" fillId="0" borderId="38" xfId="52" applyFont="1" applyBorder="1" applyAlignment="1">
      <alignment horizontal="center" vertical="center"/>
    </xf>
    <xf numFmtId="0" fontId="26" fillId="0" borderId="47" xfId="52" applyFont="1" applyBorder="1" applyAlignment="1">
      <alignment horizontal="center" vertical="center"/>
    </xf>
    <xf numFmtId="0" fontId="35" fillId="0" borderId="20" xfId="52" applyFont="1" applyBorder="1" applyAlignment="1">
      <alignment horizontal="left" vertical="center"/>
    </xf>
    <xf numFmtId="0" fontId="34" fillId="0" borderId="21" xfId="52" applyFont="1" applyBorder="1" applyAlignment="1">
      <alignment horizontal="left" vertical="center"/>
    </xf>
    <xf numFmtId="0" fontId="34" fillId="0" borderId="33" xfId="52" applyFont="1" applyBorder="1" applyAlignment="1">
      <alignment horizontal="left" vertical="center"/>
    </xf>
    <xf numFmtId="0" fontId="35" fillId="0" borderId="21" xfId="52" applyFont="1" applyBorder="1" applyAlignment="1">
      <alignment horizontal="left" vertical="center"/>
    </xf>
    <xf numFmtId="14" fontId="34" fillId="0" borderId="21" xfId="52" applyNumberFormat="1" applyFont="1" applyBorder="1" applyAlignment="1">
      <alignment horizontal="center" vertical="center"/>
    </xf>
    <xf numFmtId="14" fontId="34" fillId="0" borderId="33" xfId="52" applyNumberFormat="1" applyFont="1" applyBorder="1" applyAlignment="1">
      <alignment horizontal="center" vertical="center"/>
    </xf>
    <xf numFmtId="0" fontId="35" fillId="0" borderId="20" xfId="52" applyFont="1" applyBorder="1" applyAlignment="1">
      <alignment vertical="center"/>
    </xf>
    <xf numFmtId="49" fontId="34" fillId="0" borderId="21" xfId="52" applyNumberFormat="1" applyFont="1" applyBorder="1" applyAlignment="1">
      <alignment vertical="center"/>
    </xf>
    <xf numFmtId="0" fontId="35" fillId="0" borderId="21" xfId="52" applyFont="1" applyBorder="1" applyAlignment="1">
      <alignment vertical="center"/>
    </xf>
    <xf numFmtId="0" fontId="34" fillId="0" borderId="22" xfId="52" applyFont="1" applyBorder="1" applyAlignment="1">
      <alignment horizontal="left" vertical="center"/>
    </xf>
    <xf numFmtId="0" fontId="34" fillId="0" borderId="49" xfId="52" applyFont="1" applyBorder="1" applyAlignment="1">
      <alignment horizontal="left" vertical="center"/>
    </xf>
    <xf numFmtId="0" fontId="15" fillId="0" borderId="21" xfId="52" applyFont="1" applyBorder="1" applyAlignment="1">
      <alignment vertical="center"/>
    </xf>
    <xf numFmtId="0" fontId="40" fillId="0" borderId="25" xfId="52" applyFont="1" applyBorder="1" applyAlignment="1">
      <alignment vertical="center"/>
    </xf>
    <xf numFmtId="0" fontId="34" fillId="0" borderId="26" xfId="52" applyFont="1" applyBorder="1" applyAlignment="1">
      <alignment horizontal="center" vertical="center"/>
    </xf>
    <xf numFmtId="0" fontId="34" fillId="0" borderId="36" xfId="52" applyFont="1" applyBorder="1" applyAlignment="1">
      <alignment horizontal="center" vertical="center"/>
    </xf>
    <xf numFmtId="0" fontId="35" fillId="0" borderId="25" xfId="52" applyFont="1" applyBorder="1" applyAlignment="1">
      <alignment horizontal="left" vertical="center"/>
    </xf>
    <xf numFmtId="0" fontId="35" fillId="0" borderId="26" xfId="52" applyFont="1" applyBorder="1" applyAlignment="1">
      <alignment horizontal="left" vertical="center"/>
    </xf>
    <xf numFmtId="14" fontId="34" fillId="0" borderId="26" xfId="52" applyNumberFormat="1" applyFont="1" applyBorder="1" applyAlignment="1">
      <alignment horizontal="center" vertical="center"/>
    </xf>
    <xf numFmtId="14" fontId="34" fillId="0" borderId="36" xfId="52" applyNumberFormat="1" applyFont="1" applyBorder="1" applyAlignment="1">
      <alignment horizontal="center" vertical="center"/>
    </xf>
    <xf numFmtId="0" fontId="26" fillId="0" borderId="0" xfId="52" applyFont="1" applyBorder="1" applyAlignment="1">
      <alignment horizontal="left" vertical="center"/>
    </xf>
    <xf numFmtId="0" fontId="35" fillId="0" borderId="37" xfId="52" applyFont="1" applyBorder="1" applyAlignment="1">
      <alignment vertical="center"/>
    </xf>
    <xf numFmtId="0" fontId="15" fillId="0" borderId="38" xfId="52" applyFont="1" applyBorder="1" applyAlignment="1">
      <alignment horizontal="left" vertical="center"/>
    </xf>
    <xf numFmtId="0" fontId="34" fillId="0" borderId="38" xfId="52" applyFont="1" applyBorder="1" applyAlignment="1">
      <alignment horizontal="left" vertical="center"/>
    </xf>
    <xf numFmtId="0" fontId="15" fillId="0" borderId="38" xfId="52" applyFont="1" applyBorder="1" applyAlignment="1">
      <alignment vertical="center"/>
    </xf>
    <xf numFmtId="0" fontId="35" fillId="0" borderId="38" xfId="52" applyFont="1" applyBorder="1" applyAlignment="1">
      <alignment vertical="center"/>
    </xf>
    <xf numFmtId="0" fontId="15" fillId="0" borderId="21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2" fillId="0" borderId="38" xfId="52" applyFont="1" applyBorder="1" applyAlignment="1">
      <alignment horizontal="left" vertical="center"/>
    </xf>
    <xf numFmtId="0" fontId="22" fillId="0" borderId="42" xfId="52" applyFont="1" applyBorder="1" applyAlignment="1">
      <alignment horizontal="left" vertical="center"/>
    </xf>
    <xf numFmtId="0" fontId="22" fillId="0" borderId="41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34" fillId="0" borderId="25" xfId="52" applyFont="1" applyBorder="1" applyAlignment="1">
      <alignment horizontal="left" vertical="center"/>
    </xf>
    <xf numFmtId="0" fontId="34" fillId="0" borderId="26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35" fillId="0" borderId="20" xfId="52" applyFont="1" applyFill="1" applyBorder="1" applyAlignment="1">
      <alignment horizontal="left" vertical="center"/>
    </xf>
    <xf numFmtId="0" fontId="35" fillId="0" borderId="25" xfId="52" applyFont="1" applyBorder="1" applyAlignment="1">
      <alignment horizontal="center" vertical="center"/>
    </xf>
    <xf numFmtId="0" fontId="35" fillId="0" borderId="26" xfId="52" applyFont="1" applyBorder="1" applyAlignment="1">
      <alignment horizontal="center" vertical="center"/>
    </xf>
    <xf numFmtId="0" fontId="35" fillId="0" borderId="20" xfId="52" applyFont="1" applyBorder="1" applyAlignment="1">
      <alignment horizontal="center" vertical="center"/>
    </xf>
    <xf numFmtId="0" fontId="35" fillId="0" borderId="21" xfId="52" applyFont="1" applyBorder="1" applyAlignment="1">
      <alignment horizontal="center" vertical="center"/>
    </xf>
    <xf numFmtId="0" fontId="33" fillId="0" borderId="21" xfId="52" applyFont="1" applyBorder="1" applyAlignment="1">
      <alignment horizontal="left" vertical="center"/>
    </xf>
    <xf numFmtId="0" fontId="35" fillId="0" borderId="45" xfId="52" applyFont="1" applyFill="1" applyBorder="1" applyAlignment="1">
      <alignment horizontal="left" vertical="center"/>
    </xf>
    <xf numFmtId="0" fontId="35" fillId="0" borderId="4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34" fillId="0" borderId="44" xfId="52" applyFont="1" applyFill="1" applyBorder="1" applyAlignment="1">
      <alignment horizontal="left" vertical="center"/>
    </xf>
    <xf numFmtId="0" fontId="34" fillId="0" borderId="40" xfId="52" applyFont="1" applyFill="1" applyBorder="1" applyAlignment="1">
      <alignment horizontal="left" vertical="center"/>
    </xf>
    <xf numFmtId="0" fontId="34" fillId="0" borderId="42" xfId="52" applyFont="1" applyFill="1" applyBorder="1" applyAlignment="1">
      <alignment horizontal="left" vertical="center"/>
    </xf>
    <xf numFmtId="0" fontId="34" fillId="0" borderId="41" xfId="52" applyFont="1" applyFill="1" applyBorder="1" applyAlignment="1">
      <alignment horizontal="left" vertical="center"/>
    </xf>
    <xf numFmtId="0" fontId="35" fillId="0" borderId="42" xfId="52" applyFont="1" applyBorder="1" applyAlignment="1">
      <alignment horizontal="left" vertical="center"/>
    </xf>
    <xf numFmtId="0" fontId="35" fillId="0" borderId="41" xfId="52" applyFont="1" applyBorder="1" applyAlignment="1">
      <alignment horizontal="left" vertical="center"/>
    </xf>
    <xf numFmtId="0" fontId="26" fillId="0" borderId="71" xfId="52" applyFont="1" applyBorder="1" applyAlignment="1">
      <alignment vertical="center"/>
    </xf>
    <xf numFmtId="0" fontId="34" fillId="0" borderId="72" xfId="52" applyFont="1" applyBorder="1" applyAlignment="1">
      <alignment horizontal="center" vertical="center"/>
    </xf>
    <xf numFmtId="0" fontId="26" fillId="0" borderId="72" xfId="52" applyFont="1" applyBorder="1" applyAlignment="1">
      <alignment vertical="center"/>
    </xf>
    <xf numFmtId="0" fontId="34" fillId="0" borderId="72" xfId="52" applyFont="1" applyBorder="1" applyAlignment="1">
      <alignment vertical="center"/>
    </xf>
    <xf numFmtId="58" fontId="15" fillId="0" borderId="72" xfId="52" applyNumberFormat="1" applyFont="1" applyBorder="1" applyAlignment="1">
      <alignment vertical="center"/>
    </xf>
    <xf numFmtId="0" fontId="26" fillId="0" borderId="72" xfId="52" applyFont="1" applyBorder="1" applyAlignment="1">
      <alignment horizontal="center" vertical="center"/>
    </xf>
    <xf numFmtId="0" fontId="26" fillId="0" borderId="73" xfId="52" applyFont="1" applyFill="1" applyBorder="1" applyAlignment="1">
      <alignment horizontal="left" vertical="center"/>
    </xf>
    <xf numFmtId="0" fontId="26" fillId="0" borderId="72" xfId="52" applyFont="1" applyFill="1" applyBorder="1" applyAlignment="1">
      <alignment horizontal="left" vertical="center"/>
    </xf>
    <xf numFmtId="0" fontId="26" fillId="0" borderId="17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15" fillId="0" borderId="70" xfId="52" applyFont="1" applyBorder="1" applyAlignment="1">
      <alignment horizontal="center" vertical="center"/>
    </xf>
    <xf numFmtId="0" fontId="15" fillId="0" borderId="74" xfId="52" applyFont="1" applyBorder="1" applyAlignment="1">
      <alignment horizontal="center" vertical="center"/>
    </xf>
    <xf numFmtId="0" fontId="34" fillId="0" borderId="36" xfId="52" applyFont="1" applyBorder="1" applyAlignment="1">
      <alignment horizontal="left" vertical="center"/>
    </xf>
    <xf numFmtId="0" fontId="34" fillId="0" borderId="47" xfId="52" applyFont="1" applyBorder="1" applyAlignment="1">
      <alignment horizontal="left" vertical="center"/>
    </xf>
    <xf numFmtId="0" fontId="35" fillId="0" borderId="36" xfId="52" applyFont="1" applyBorder="1" applyAlignment="1">
      <alignment horizontal="left" vertical="center"/>
    </xf>
    <xf numFmtId="0" fontId="33" fillId="0" borderId="38" xfId="52" applyFont="1" applyBorder="1" applyAlignment="1">
      <alignment horizontal="left" vertical="center"/>
    </xf>
    <xf numFmtId="0" fontId="33" fillId="0" borderId="47" xfId="52" applyFont="1" applyBorder="1" applyAlignment="1">
      <alignment horizontal="left" vertical="center"/>
    </xf>
    <xf numFmtId="0" fontId="33" fillId="0" borderId="22" xfId="52" applyFont="1" applyBorder="1" applyAlignment="1">
      <alignment horizontal="left" vertical="center"/>
    </xf>
    <xf numFmtId="0" fontId="33" fillId="0" borderId="41" xfId="52" applyFont="1" applyBorder="1" applyAlignment="1">
      <alignment horizontal="left" vertical="center"/>
    </xf>
    <xf numFmtId="0" fontId="33" fillId="0" borderId="49" xfId="52" applyFont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35" fillId="0" borderId="36" xfId="52" applyFont="1" applyBorder="1" applyAlignment="1">
      <alignment horizontal="center" vertical="center"/>
    </xf>
    <xf numFmtId="0" fontId="33" fillId="0" borderId="33" xfId="52" applyFont="1" applyBorder="1" applyAlignment="1">
      <alignment horizontal="left" vertical="center"/>
    </xf>
    <xf numFmtId="0" fontId="35" fillId="0" borderId="50" xfId="52" applyFont="1" applyFill="1" applyBorder="1" applyAlignment="1">
      <alignment horizontal="left" vertical="center"/>
    </xf>
    <xf numFmtId="0" fontId="34" fillId="0" borderId="48" xfId="52" applyFont="1" applyFill="1" applyBorder="1" applyAlignment="1">
      <alignment horizontal="left" vertical="center"/>
    </xf>
    <xf numFmtId="0" fontId="34" fillId="0" borderId="49" xfId="52" applyFont="1" applyFill="1" applyBorder="1" applyAlignment="1">
      <alignment horizontal="left" vertical="center"/>
    </xf>
    <xf numFmtId="0" fontId="35" fillId="0" borderId="49" xfId="52" applyFont="1" applyBorder="1" applyAlignment="1">
      <alignment horizontal="left" vertical="center"/>
    </xf>
    <xf numFmtId="0" fontId="34" fillId="0" borderId="75" xfId="52" applyFont="1" applyBorder="1" applyAlignment="1">
      <alignment horizontal="center" vertical="center"/>
    </xf>
    <xf numFmtId="0" fontId="26" fillId="0" borderId="76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center" vertical="center"/>
    </xf>
    <xf numFmtId="0" fontId="26" fillId="0" borderId="36" xfId="52" applyFont="1" applyFill="1" applyBorder="1" applyAlignment="1">
      <alignment horizontal="center" vertical="center"/>
    </xf>
    <xf numFmtId="0" fontId="15" fillId="0" borderId="72" xfId="52" applyFont="1" applyBorder="1" applyAlignment="1">
      <alignment horizontal="center" vertical="center"/>
    </xf>
    <xf numFmtId="0" fontId="15" fillId="0" borderId="75" xfId="52" applyFont="1" applyBorder="1" applyAlignment="1">
      <alignment horizontal="center" vertical="center"/>
    </xf>
    <xf numFmtId="0" fontId="14" fillId="0" borderId="0" xfId="53" applyFont="1" applyFill="1" applyBorder="1" applyAlignment="1"/>
    <xf numFmtId="0" fontId="14" fillId="0" borderId="0" xfId="53" applyFont="1" applyFill="1" applyAlignment="1">
      <alignment horizontal="center"/>
    </xf>
    <xf numFmtId="0" fontId="41" fillId="0" borderId="77" xfId="52" applyFont="1" applyFill="1" applyBorder="1" applyAlignment="1">
      <alignment horizontal="left"/>
    </xf>
    <xf numFmtId="0" fontId="41" fillId="0" borderId="78" xfId="52" applyFont="1" applyFill="1" applyBorder="1" applyAlignment="1">
      <alignment horizontal="center"/>
    </xf>
    <xf numFmtId="0" fontId="30" fillId="0" borderId="0" xfId="55" applyFont="1" applyFill="1" applyBorder="1" applyAlignment="1">
      <alignment horizontal="center"/>
    </xf>
    <xf numFmtId="0" fontId="31" fillId="0" borderId="0" xfId="0" applyNumberFormat="1" applyFont="1" applyFill="1" applyBorder="1" applyAlignment="1">
      <alignment horizontal="center"/>
    </xf>
    <xf numFmtId="0" fontId="21" fillId="0" borderId="12" xfId="53" applyFont="1" applyFill="1" applyBorder="1" applyAlignment="1" applyProtection="1">
      <alignment horizontal="center" vertical="center"/>
    </xf>
    <xf numFmtId="0" fontId="21" fillId="0" borderId="13" xfId="53" applyFont="1" applyFill="1" applyBorder="1" applyAlignment="1" applyProtection="1">
      <alignment horizontal="center" vertical="center"/>
    </xf>
    <xf numFmtId="0" fontId="23" fillId="0" borderId="79" xfId="0" applyFont="1" applyFill="1" applyBorder="1" applyAlignment="1">
      <alignment horizontal="center" vertical="center"/>
    </xf>
    <xf numFmtId="178" fontId="31" fillId="0" borderId="80" xfId="0" applyNumberFormat="1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23" fillId="0" borderId="81" xfId="0" applyFont="1" applyFill="1" applyBorder="1" applyAlignment="1">
      <alignment horizontal="center" vertical="center"/>
    </xf>
    <xf numFmtId="178" fontId="31" fillId="0" borderId="11" xfId="0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wrapText="1"/>
    </xf>
    <xf numFmtId="0" fontId="26" fillId="0" borderId="0" xfId="52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0" fontId="41" fillId="0" borderId="82" xfId="52" applyFont="1" applyFill="1" applyBorder="1" applyAlignment="1">
      <alignment horizontal="center"/>
    </xf>
    <xf numFmtId="0" fontId="41" fillId="0" borderId="0" xfId="52" applyFont="1" applyFill="1" applyBorder="1" applyAlignment="1">
      <alignment horizontal="center"/>
    </xf>
    <xf numFmtId="0" fontId="21" fillId="0" borderId="0" xfId="53" applyFont="1" applyFill="1" applyAlignment="1">
      <alignment horizontal="center"/>
    </xf>
    <xf numFmtId="0" fontId="14" fillId="0" borderId="62" xfId="52" applyFont="1" applyFill="1" applyBorder="1" applyAlignment="1">
      <alignment horizontal="center" vertical="center"/>
    </xf>
    <xf numFmtId="0" fontId="21" fillId="0" borderId="64" xfId="53" applyFont="1" applyFill="1" applyBorder="1" applyAlignment="1" applyProtection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15" fillId="0" borderId="0" xfId="52" applyFont="1" applyBorder="1" applyAlignment="1">
      <alignment horizontal="left" vertical="center"/>
    </xf>
    <xf numFmtId="0" fontId="42" fillId="0" borderId="34" xfId="52" applyFont="1" applyBorder="1" applyAlignment="1">
      <alignment horizontal="center" vertical="top"/>
    </xf>
    <xf numFmtId="0" fontId="35" fillId="0" borderId="83" xfId="52" applyFont="1" applyBorder="1" applyAlignment="1">
      <alignment horizontal="left" vertical="center"/>
    </xf>
    <xf numFmtId="0" fontId="35" fillId="0" borderId="43" xfId="52" applyFont="1" applyBorder="1" applyAlignment="1">
      <alignment horizontal="left" vertical="center"/>
    </xf>
    <xf numFmtId="0" fontId="26" fillId="0" borderId="73" xfId="52" applyFont="1" applyBorder="1" applyAlignment="1">
      <alignment horizontal="left" vertical="center"/>
    </xf>
    <xf numFmtId="0" fontId="26" fillId="0" borderId="72" xfId="52" applyFont="1" applyBorder="1" applyAlignment="1">
      <alignment horizontal="left" vertical="center"/>
    </xf>
    <xf numFmtId="0" fontId="35" fillId="0" borderId="17" xfId="52" applyFont="1" applyBorder="1" applyAlignment="1">
      <alignment vertical="center"/>
    </xf>
    <xf numFmtId="0" fontId="15" fillId="0" borderId="18" xfId="52" applyFont="1" applyBorder="1" applyAlignment="1">
      <alignment horizontal="left" vertical="center"/>
    </xf>
    <xf numFmtId="0" fontId="34" fillId="0" borderId="18" xfId="52" applyFont="1" applyBorder="1" applyAlignment="1">
      <alignment horizontal="left" vertical="center"/>
    </xf>
    <xf numFmtId="0" fontId="15" fillId="0" borderId="18" xfId="52" applyFont="1" applyBorder="1" applyAlignment="1">
      <alignment vertical="center"/>
    </xf>
    <xf numFmtId="0" fontId="35" fillId="0" borderId="18" xfId="52" applyFont="1" applyBorder="1" applyAlignment="1">
      <alignment vertical="center"/>
    </xf>
    <xf numFmtId="0" fontId="35" fillId="0" borderId="17" xfId="52" applyFont="1" applyBorder="1" applyAlignment="1">
      <alignment horizontal="center" vertical="center"/>
    </xf>
    <xf numFmtId="0" fontId="34" fillId="0" borderId="18" xfId="52" applyFont="1" applyBorder="1" applyAlignment="1">
      <alignment horizontal="center" vertical="center"/>
    </xf>
    <xf numFmtId="0" fontId="35" fillId="0" borderId="18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15" fillId="0" borderId="21" xfId="52" applyFont="1" applyBorder="1" applyAlignment="1">
      <alignment horizontal="center" vertical="center"/>
    </xf>
    <xf numFmtId="0" fontId="35" fillId="0" borderId="45" xfId="52" applyFont="1" applyBorder="1" applyAlignment="1">
      <alignment horizontal="left" vertical="center" wrapText="1"/>
    </xf>
    <xf numFmtId="0" fontId="35" fillId="0" borderId="46" xfId="52" applyFont="1" applyBorder="1" applyAlignment="1">
      <alignment horizontal="left" vertical="center" wrapText="1"/>
    </xf>
    <xf numFmtId="0" fontId="35" fillId="0" borderId="17" xfId="52" applyFont="1" applyBorder="1" applyAlignment="1">
      <alignment horizontal="left" vertical="center"/>
    </xf>
    <xf numFmtId="0" fontId="35" fillId="0" borderId="84" xfId="52" applyFont="1" applyBorder="1" applyAlignment="1">
      <alignment horizontal="left" vertical="center"/>
    </xf>
    <xf numFmtId="0" fontId="35" fillId="0" borderId="18" xfId="52" applyFont="1" applyBorder="1" applyAlignment="1">
      <alignment horizontal="left" vertical="center"/>
    </xf>
    <xf numFmtId="0" fontId="43" fillId="0" borderId="85" xfId="52" applyFont="1" applyBorder="1" applyAlignment="1">
      <alignment horizontal="left" vertical="center" wrapText="1"/>
    </xf>
    <xf numFmtId="0" fontId="24" fillId="3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34" fillId="0" borderId="17" xfId="52" applyFont="1" applyBorder="1" applyAlignment="1">
      <alignment horizontal="left" vertical="center"/>
    </xf>
    <xf numFmtId="9" fontId="34" fillId="0" borderId="18" xfId="52" applyNumberFormat="1" applyFont="1" applyBorder="1" applyAlignment="1">
      <alignment horizontal="center" vertical="center"/>
    </xf>
    <xf numFmtId="0" fontId="34" fillId="0" borderId="20" xfId="52" applyFont="1" applyBorder="1" applyAlignment="1">
      <alignment horizontal="left" vertical="center"/>
    </xf>
    <xf numFmtId="9" fontId="34" fillId="0" borderId="21" xfId="52" applyNumberFormat="1" applyFont="1" applyBorder="1" applyAlignment="1">
      <alignment horizontal="center" vertical="center"/>
    </xf>
    <xf numFmtId="0" fontId="26" fillId="0" borderId="73" xfId="0" applyFont="1" applyBorder="1" applyAlignment="1">
      <alignment horizontal="left" vertical="center"/>
    </xf>
    <xf numFmtId="0" fontId="26" fillId="0" borderId="72" xfId="0" applyFont="1" applyBorder="1" applyAlignment="1">
      <alignment horizontal="left" vertical="center"/>
    </xf>
    <xf numFmtId="9" fontId="34" fillId="0" borderId="44" xfId="52" applyNumberFormat="1" applyFont="1" applyBorder="1" applyAlignment="1">
      <alignment horizontal="left" vertical="center"/>
    </xf>
    <xf numFmtId="9" fontId="34" fillId="0" borderId="40" xfId="52" applyNumberFormat="1" applyFont="1" applyBorder="1" applyAlignment="1">
      <alignment horizontal="left" vertical="center"/>
    </xf>
    <xf numFmtId="9" fontId="34" fillId="0" borderId="45" xfId="52" applyNumberFormat="1" applyFont="1" applyBorder="1" applyAlignment="1">
      <alignment horizontal="left" vertical="center"/>
    </xf>
    <xf numFmtId="9" fontId="34" fillId="0" borderId="46" xfId="52" applyNumberFormat="1" applyFont="1" applyBorder="1" applyAlignment="1">
      <alignment horizontal="left" vertical="center"/>
    </xf>
    <xf numFmtId="0" fontId="33" fillId="0" borderId="17" xfId="52" applyFont="1" applyFill="1" applyBorder="1" applyAlignment="1">
      <alignment horizontal="left" vertical="center"/>
    </xf>
    <xf numFmtId="0" fontId="33" fillId="0" borderId="18" xfId="52" applyFont="1" applyFill="1" applyBorder="1" applyAlignment="1">
      <alignment horizontal="left" vertical="center"/>
    </xf>
    <xf numFmtId="0" fontId="33" fillId="0" borderId="27" xfId="52" applyFont="1" applyFill="1" applyBorder="1" applyAlignment="1">
      <alignment horizontal="left" vertical="center"/>
    </xf>
    <xf numFmtId="0" fontId="33" fillId="0" borderId="46" xfId="52" applyFont="1" applyFill="1" applyBorder="1" applyAlignment="1">
      <alignment horizontal="left" vertical="center"/>
    </xf>
    <xf numFmtId="0" fontId="26" fillId="0" borderId="43" xfId="52" applyFont="1" applyFill="1" applyBorder="1" applyAlignment="1">
      <alignment horizontal="left" vertical="center"/>
    </xf>
    <xf numFmtId="0" fontId="34" fillId="0" borderId="86" xfId="52" applyFont="1" applyFill="1" applyBorder="1" applyAlignment="1">
      <alignment vertical="center"/>
    </xf>
    <xf numFmtId="0" fontId="34" fillId="0" borderId="87" xfId="52" applyFont="1" applyFill="1" applyBorder="1" applyAlignment="1">
      <alignment vertical="center"/>
    </xf>
    <xf numFmtId="0" fontId="34" fillId="0" borderId="42" xfId="52" applyFont="1" applyFill="1" applyBorder="1" applyAlignment="1">
      <alignment vertical="center"/>
    </xf>
    <xf numFmtId="0" fontId="34" fillId="0" borderId="41" xfId="52" applyFont="1" applyFill="1" applyBorder="1" applyAlignment="1">
      <alignment vertical="center"/>
    </xf>
    <xf numFmtId="0" fontId="34" fillId="0" borderId="86" xfId="52" applyFont="1" applyFill="1" applyBorder="1" applyAlignment="1">
      <alignment horizontal="left" vertical="center"/>
    </xf>
    <xf numFmtId="0" fontId="34" fillId="0" borderId="87" xfId="52" applyFont="1" applyFill="1" applyBorder="1" applyAlignment="1">
      <alignment horizontal="left" vertical="center"/>
    </xf>
    <xf numFmtId="0" fontId="26" fillId="0" borderId="69" xfId="52" applyFont="1" applyBorder="1" applyAlignment="1">
      <alignment vertical="center"/>
    </xf>
    <xf numFmtId="0" fontId="44" fillId="0" borderId="72" xfId="52" applyFont="1" applyBorder="1" applyAlignment="1">
      <alignment horizontal="center" vertical="center"/>
    </xf>
    <xf numFmtId="0" fontId="26" fillId="0" borderId="70" xfId="52" applyFont="1" applyBorder="1" applyAlignment="1">
      <alignment vertical="center"/>
    </xf>
    <xf numFmtId="0" fontId="34" fillId="0" borderId="88" xfId="52" applyFont="1" applyBorder="1" applyAlignment="1">
      <alignment vertical="center"/>
    </xf>
    <xf numFmtId="0" fontId="26" fillId="0" borderId="88" xfId="52" applyFont="1" applyBorder="1" applyAlignment="1">
      <alignment vertical="center"/>
    </xf>
    <xf numFmtId="58" fontId="15" fillId="0" borderId="70" xfId="52" applyNumberFormat="1" applyFont="1" applyBorder="1" applyAlignment="1">
      <alignment vertical="center"/>
    </xf>
    <xf numFmtId="0" fontId="26" fillId="0" borderId="43" xfId="52" applyFont="1" applyBorder="1" applyAlignment="1">
      <alignment horizontal="center" vertical="center"/>
    </xf>
    <xf numFmtId="0" fontId="34" fillId="0" borderId="83" xfId="52" applyFont="1" applyFill="1" applyBorder="1" applyAlignment="1">
      <alignment horizontal="left" vertical="center"/>
    </xf>
    <xf numFmtId="0" fontId="34" fillId="0" borderId="43" xfId="52" applyFont="1" applyFill="1" applyBorder="1" applyAlignment="1">
      <alignment horizontal="left" vertical="center"/>
    </xf>
    <xf numFmtId="0" fontId="35" fillId="0" borderId="89" xfId="52" applyFont="1" applyBorder="1" applyAlignment="1">
      <alignment horizontal="left" vertical="center"/>
    </xf>
    <xf numFmtId="0" fontId="26" fillId="0" borderId="76" xfId="52" applyFont="1" applyBorder="1" applyAlignment="1">
      <alignment horizontal="left" vertical="center"/>
    </xf>
    <xf numFmtId="0" fontId="34" fillId="0" borderId="31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50" xfId="52" applyFont="1" applyBorder="1" applyAlignment="1">
      <alignment horizontal="left" vertical="center" wrapText="1"/>
    </xf>
    <xf numFmtId="0" fontId="35" fillId="0" borderId="31" xfId="52" applyFont="1" applyBorder="1" applyAlignment="1">
      <alignment horizontal="left" vertical="center"/>
    </xf>
    <xf numFmtId="0" fontId="45" fillId="0" borderId="49" xfId="52" applyFont="1" applyBorder="1" applyAlignment="1">
      <alignment horizontal="left" vertical="center" wrapText="1"/>
    </xf>
    <xf numFmtId="0" fontId="22" fillId="0" borderId="33" xfId="52" applyFont="1" applyBorder="1" applyAlignment="1">
      <alignment horizontal="left" vertical="center"/>
    </xf>
    <xf numFmtId="0" fontId="26" fillId="0" borderId="76" xfId="0" applyFont="1" applyBorder="1" applyAlignment="1">
      <alignment horizontal="left" vertical="center"/>
    </xf>
    <xf numFmtId="9" fontId="34" fillId="0" borderId="48" xfId="52" applyNumberFormat="1" applyFont="1" applyBorder="1" applyAlignment="1">
      <alignment horizontal="left" vertical="center"/>
    </xf>
    <xf numFmtId="9" fontId="34" fillId="0" borderId="50" xfId="52" applyNumberFormat="1" applyFont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33" fillId="0" borderId="50" xfId="52" applyFont="1" applyFill="1" applyBorder="1" applyAlignment="1">
      <alignment horizontal="left" vertical="center"/>
    </xf>
    <xf numFmtId="0" fontId="34" fillId="0" borderId="90" xfId="52" applyFont="1" applyFill="1" applyBorder="1" applyAlignment="1">
      <alignment vertical="center"/>
    </xf>
    <xf numFmtId="0" fontId="34" fillId="0" borderId="49" xfId="52" applyFont="1" applyFill="1" applyBorder="1" applyAlignment="1">
      <alignment vertical="center"/>
    </xf>
    <xf numFmtId="0" fontId="34" fillId="0" borderId="90" xfId="52" applyFont="1" applyFill="1" applyBorder="1" applyAlignment="1">
      <alignment horizontal="left" vertical="center"/>
    </xf>
    <xf numFmtId="0" fontId="26" fillId="0" borderId="91" xfId="52" applyFont="1" applyBorder="1" applyAlignment="1">
      <alignment horizontal="center" vertical="center"/>
    </xf>
    <xf numFmtId="0" fontId="34" fillId="0" borderId="88" xfId="52" applyFont="1" applyBorder="1" applyAlignment="1">
      <alignment horizontal="center" vertical="center"/>
    </xf>
    <xf numFmtId="0" fontId="34" fillId="0" borderId="89" xfId="52" applyFont="1" applyBorder="1" applyAlignment="1">
      <alignment horizontal="center" vertical="center"/>
    </xf>
    <xf numFmtId="0" fontId="34" fillId="0" borderId="89" xfId="52" applyFont="1" applyFill="1" applyBorder="1" applyAlignment="1">
      <alignment horizontal="left" vertical="center"/>
    </xf>
    <xf numFmtId="0" fontId="46" fillId="0" borderId="9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7" fillId="0" borderId="11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12" xfId="0" applyBorder="1"/>
    <xf numFmtId="0" fontId="0" fillId="0" borderId="13" xfId="0" applyBorder="1"/>
    <xf numFmtId="0" fontId="0" fillId="6" borderId="13" xfId="0" applyFill="1" applyBorder="1"/>
    <xf numFmtId="0" fontId="0" fillId="7" borderId="0" xfId="0" applyFill="1"/>
    <xf numFmtId="0" fontId="46" fillId="0" borderId="14" xfId="0" applyFont="1" applyBorder="1" applyAlignment="1">
      <alignment horizontal="center" vertical="center" wrapText="1"/>
    </xf>
    <xf numFmtId="0" fontId="47" fillId="0" borderId="92" xfId="0" applyFont="1" applyBorder="1" applyAlignment="1">
      <alignment horizontal="center" vertical="center"/>
    </xf>
    <xf numFmtId="0" fontId="47" fillId="0" borderId="16" xfId="0" applyFont="1" applyBorder="1"/>
    <xf numFmtId="0" fontId="0" fillId="0" borderId="16" xfId="0" applyBorder="1"/>
    <xf numFmtId="0" fontId="0" fillId="0" borderId="2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7" fillId="8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" xfId="56"/>
    <cellStyle name="常规 12 2 2" xfId="57"/>
    <cellStyle name="常规_副本01031-5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5283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5283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0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383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48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28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19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95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504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85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85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95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504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76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7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585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75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7567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75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756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75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756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75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75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84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7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756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9469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946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670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670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670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68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368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368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22860</xdr:colOff>
      <xdr:row>2</xdr:row>
      <xdr:rowOff>20320</xdr:rowOff>
    </xdr:from>
    <xdr:to>
      <xdr:col>9</xdr:col>
      <xdr:colOff>22860</xdr:colOff>
      <xdr:row>3</xdr:row>
      <xdr:rowOff>131445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88505" y="601345"/>
          <a:ext cx="106680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</xdr:colOff>
      <xdr:row>3</xdr:row>
      <xdr:rowOff>180340</xdr:rowOff>
    </xdr:from>
    <xdr:to>
      <xdr:col>9</xdr:col>
      <xdr:colOff>52070</xdr:colOff>
      <xdr:row>5</xdr:row>
      <xdr:rowOff>69215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26605" y="1078865"/>
          <a:ext cx="1057910" cy="52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6" customWidth="1"/>
    <col min="3" max="3" width="10.125" customWidth="1"/>
  </cols>
  <sheetData>
    <row r="1" ht="21" customHeight="1" spans="1:2">
      <c r="A1" s="477"/>
      <c r="B1" s="478" t="s">
        <v>0</v>
      </c>
    </row>
    <row r="2" spans="1:2">
      <c r="A2" s="10">
        <v>1</v>
      </c>
      <c r="B2" s="479" t="s">
        <v>1</v>
      </c>
    </row>
    <row r="3" spans="1:2">
      <c r="A3" s="10">
        <v>2</v>
      </c>
      <c r="B3" s="479" t="s">
        <v>2</v>
      </c>
    </row>
    <row r="4" spans="1:2">
      <c r="A4" s="10">
        <v>3</v>
      </c>
      <c r="B4" s="479" t="s">
        <v>3</v>
      </c>
    </row>
    <row r="5" spans="1:2">
      <c r="A5" s="10">
        <v>4</v>
      </c>
      <c r="B5" s="479" t="s">
        <v>4</v>
      </c>
    </row>
    <row r="6" spans="1:2">
      <c r="A6" s="10">
        <v>5</v>
      </c>
      <c r="B6" s="479" t="s">
        <v>5</v>
      </c>
    </row>
    <row r="7" spans="1:2">
      <c r="A7" s="10">
        <v>6</v>
      </c>
      <c r="B7" s="479" t="s">
        <v>6</v>
      </c>
    </row>
    <row r="8" s="475" customFormat="1" ht="15" customHeight="1" spans="1:2">
      <c r="A8" s="480">
        <v>7</v>
      </c>
      <c r="B8" s="481" t="s">
        <v>7</v>
      </c>
    </row>
    <row r="9" ht="18.95" customHeight="1" spans="1:2">
      <c r="A9" s="477"/>
      <c r="B9" s="482" t="s">
        <v>8</v>
      </c>
    </row>
    <row r="10" ht="15.95" customHeight="1" spans="1:2">
      <c r="A10" s="10">
        <v>1</v>
      </c>
      <c r="B10" s="483" t="s">
        <v>9</v>
      </c>
    </row>
    <row r="11" spans="1:2">
      <c r="A11" s="10">
        <v>2</v>
      </c>
      <c r="B11" s="479" t="s">
        <v>10</v>
      </c>
    </row>
    <row r="12" spans="1:2">
      <c r="A12" s="10">
        <v>3</v>
      </c>
      <c r="B12" s="481" t="s">
        <v>11</v>
      </c>
    </row>
    <row r="13" spans="1:2">
      <c r="A13" s="10">
        <v>4</v>
      </c>
      <c r="B13" s="479" t="s">
        <v>12</v>
      </c>
    </row>
    <row r="14" spans="1:2">
      <c r="A14" s="10">
        <v>5</v>
      </c>
      <c r="B14" s="479" t="s">
        <v>13</v>
      </c>
    </row>
    <row r="15" spans="1:2">
      <c r="A15" s="10">
        <v>6</v>
      </c>
      <c r="B15" s="479" t="s">
        <v>14</v>
      </c>
    </row>
    <row r="16" spans="1:2">
      <c r="A16" s="10">
        <v>7</v>
      </c>
      <c r="B16" s="479" t="s">
        <v>15</v>
      </c>
    </row>
    <row r="17" spans="1:2">
      <c r="A17" s="10">
        <v>8</v>
      </c>
      <c r="B17" s="479" t="s">
        <v>16</v>
      </c>
    </row>
    <row r="18" spans="1:2">
      <c r="A18" s="10">
        <v>9</v>
      </c>
      <c r="B18" s="479" t="s">
        <v>17</v>
      </c>
    </row>
    <row r="19" spans="1:2">
      <c r="A19" s="10"/>
      <c r="B19" s="479"/>
    </row>
    <row r="20" ht="20.25" spans="1:2">
      <c r="A20" s="477"/>
      <c r="B20" s="478" t="s">
        <v>18</v>
      </c>
    </row>
    <row r="21" spans="1:2">
      <c r="A21" s="10">
        <v>1</v>
      </c>
      <c r="B21" s="484" t="s">
        <v>19</v>
      </c>
    </row>
    <row r="22" spans="1:2">
      <c r="A22" s="10">
        <v>2</v>
      </c>
      <c r="B22" s="479" t="s">
        <v>20</v>
      </c>
    </row>
    <row r="23" spans="1:2">
      <c r="A23" s="10">
        <v>3</v>
      </c>
      <c r="B23" s="479" t="s">
        <v>21</v>
      </c>
    </row>
    <row r="24" spans="1:2">
      <c r="A24" s="10">
        <v>4</v>
      </c>
      <c r="B24" s="479" t="s">
        <v>22</v>
      </c>
    </row>
    <row r="25" spans="1:2">
      <c r="A25" s="10">
        <v>5</v>
      </c>
      <c r="B25" s="479" t="s">
        <v>23</v>
      </c>
    </row>
    <row r="26" spans="1:2">
      <c r="A26" s="10">
        <v>6</v>
      </c>
      <c r="B26" s="479" t="s">
        <v>24</v>
      </c>
    </row>
    <row r="27" spans="1:2">
      <c r="A27" s="10">
        <v>7</v>
      </c>
      <c r="B27" s="479" t="s">
        <v>25</v>
      </c>
    </row>
    <row r="28" spans="1:2">
      <c r="A28" s="10"/>
      <c r="B28" s="479"/>
    </row>
    <row r="29" ht="20.25" spans="1:2">
      <c r="A29" s="477"/>
      <c r="B29" s="478" t="s">
        <v>26</v>
      </c>
    </row>
    <row r="30" spans="1:2">
      <c r="A30" s="10">
        <v>1</v>
      </c>
      <c r="B30" s="484" t="s">
        <v>27</v>
      </c>
    </row>
    <row r="31" spans="1:2">
      <c r="A31" s="10">
        <v>2</v>
      </c>
      <c r="B31" s="479" t="s">
        <v>28</v>
      </c>
    </row>
    <row r="32" spans="1:2">
      <c r="A32" s="10">
        <v>3</v>
      </c>
      <c r="B32" s="479" t="s">
        <v>29</v>
      </c>
    </row>
    <row r="33" ht="28.5" spans="1:2">
      <c r="A33" s="10">
        <v>4</v>
      </c>
      <c r="B33" s="479" t="s">
        <v>30</v>
      </c>
    </row>
    <row r="34" spans="1:2">
      <c r="A34" s="10">
        <v>5</v>
      </c>
      <c r="B34" s="479" t="s">
        <v>31</v>
      </c>
    </row>
    <row r="35" spans="1:2">
      <c r="A35" s="10">
        <v>6</v>
      </c>
      <c r="B35" s="479" t="s">
        <v>32</v>
      </c>
    </row>
    <row r="36" spans="1:2">
      <c r="A36" s="10">
        <v>7</v>
      </c>
      <c r="B36" s="479" t="s">
        <v>33</v>
      </c>
    </row>
    <row r="37" spans="1:2">
      <c r="A37" s="10"/>
      <c r="B37" s="479"/>
    </row>
    <row r="39" spans="1:2">
      <c r="A39" s="485" t="s">
        <v>34</v>
      </c>
      <c r="B39" s="48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C4" sqref="C4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278</v>
      </c>
      <c r="H2" s="4"/>
      <c r="I2" s="4" t="s">
        <v>279</v>
      </c>
      <c r="J2" s="4"/>
      <c r="K2" s="6" t="s">
        <v>280</v>
      </c>
      <c r="L2" s="60" t="s">
        <v>281</v>
      </c>
      <c r="M2" s="20" t="s">
        <v>282</v>
      </c>
    </row>
    <row r="3" s="1" customFormat="1" ht="16.5" spans="1:13">
      <c r="A3" s="4"/>
      <c r="B3" s="7"/>
      <c r="C3" s="7"/>
      <c r="D3" s="7"/>
      <c r="E3" s="7"/>
      <c r="F3" s="7"/>
      <c r="G3" s="4" t="s">
        <v>283</v>
      </c>
      <c r="H3" s="4" t="s">
        <v>284</v>
      </c>
      <c r="I3" s="4" t="s">
        <v>283</v>
      </c>
      <c r="J3" s="4" t="s">
        <v>284</v>
      </c>
      <c r="K3" s="8"/>
      <c r="L3" s="61"/>
      <c r="M3" s="21"/>
    </row>
    <row r="4" s="54" customFormat="1" ht="30" customHeight="1" spans="1:13">
      <c r="A4" s="55">
        <v>1</v>
      </c>
      <c r="B4" s="56" t="s">
        <v>273</v>
      </c>
      <c r="C4" s="24">
        <v>250915093</v>
      </c>
      <c r="D4" s="25" t="s">
        <v>271</v>
      </c>
      <c r="E4" s="23" t="s">
        <v>110</v>
      </c>
      <c r="F4" s="26" t="s">
        <v>272</v>
      </c>
      <c r="G4" s="57">
        <v>0.01</v>
      </c>
      <c r="H4" s="58">
        <v>0</v>
      </c>
      <c r="I4" s="58">
        <v>0.01</v>
      </c>
      <c r="J4" s="58">
        <v>0</v>
      </c>
      <c r="K4" s="55"/>
      <c r="L4" s="55"/>
      <c r="M4" s="55" t="s">
        <v>285</v>
      </c>
    </row>
    <row r="5" ht="30" customHeight="1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ht="30" customHeight="1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="2" customFormat="1" ht="18.75" spans="1:13">
      <c r="A7" s="14" t="s">
        <v>286</v>
      </c>
      <c r="B7" s="15"/>
      <c r="C7" s="15"/>
      <c r="D7" s="15"/>
      <c r="E7" s="16"/>
      <c r="F7" s="17"/>
      <c r="G7" s="32"/>
      <c r="H7" s="14" t="s">
        <v>275</v>
      </c>
      <c r="I7" s="15"/>
      <c r="J7" s="15"/>
      <c r="K7" s="16"/>
      <c r="L7" s="62"/>
      <c r="M7" s="22"/>
    </row>
    <row r="8" ht="16.5" spans="1:13">
      <c r="A8" s="59" t="s">
        <v>287</v>
      </c>
      <c r="B8" s="5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4" sqref="C4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9" t="s">
        <v>290</v>
      </c>
      <c r="H2" s="40"/>
      <c r="I2" s="52"/>
      <c r="J2" s="39" t="s">
        <v>291</v>
      </c>
      <c r="K2" s="40"/>
      <c r="L2" s="52"/>
      <c r="M2" s="39" t="s">
        <v>292</v>
      </c>
      <c r="N2" s="40"/>
      <c r="O2" s="52"/>
      <c r="P2" s="39" t="s">
        <v>293</v>
      </c>
      <c r="Q2" s="40"/>
      <c r="R2" s="52"/>
      <c r="S2" s="40" t="s">
        <v>294</v>
      </c>
      <c r="T2" s="40"/>
      <c r="U2" s="52"/>
      <c r="V2" s="35" t="s">
        <v>295</v>
      </c>
      <c r="W2" s="35" t="s">
        <v>269</v>
      </c>
    </row>
    <row r="3" s="1" customFormat="1" ht="16.5" spans="1:23">
      <c r="A3" s="7"/>
      <c r="B3" s="41"/>
      <c r="C3" s="41"/>
      <c r="D3" s="41"/>
      <c r="E3" s="41"/>
      <c r="F3" s="41"/>
      <c r="G3" s="4" t="s">
        <v>296</v>
      </c>
      <c r="H3" s="4" t="s">
        <v>67</v>
      </c>
      <c r="I3" s="4" t="s">
        <v>260</v>
      </c>
      <c r="J3" s="4" t="s">
        <v>296</v>
      </c>
      <c r="K3" s="4" t="s">
        <v>67</v>
      </c>
      <c r="L3" s="4" t="s">
        <v>260</v>
      </c>
      <c r="M3" s="4" t="s">
        <v>296</v>
      </c>
      <c r="N3" s="4" t="s">
        <v>67</v>
      </c>
      <c r="O3" s="4" t="s">
        <v>260</v>
      </c>
      <c r="P3" s="4" t="s">
        <v>296</v>
      </c>
      <c r="Q3" s="4" t="s">
        <v>67</v>
      </c>
      <c r="R3" s="4" t="s">
        <v>260</v>
      </c>
      <c r="S3" s="4" t="s">
        <v>296</v>
      </c>
      <c r="T3" s="4" t="s">
        <v>67</v>
      </c>
      <c r="U3" s="4" t="s">
        <v>260</v>
      </c>
      <c r="V3" s="53"/>
      <c r="W3" s="53"/>
    </row>
    <row r="4" ht="27" spans="1:23">
      <c r="A4" s="42" t="s">
        <v>297</v>
      </c>
      <c r="B4" s="42" t="s">
        <v>273</v>
      </c>
      <c r="C4" s="24">
        <v>250915093</v>
      </c>
      <c r="D4" s="25" t="s">
        <v>271</v>
      </c>
      <c r="E4" s="23" t="s">
        <v>110</v>
      </c>
      <c r="F4" s="26" t="s">
        <v>272</v>
      </c>
      <c r="G4" s="43" t="s">
        <v>298</v>
      </c>
      <c r="H4" s="9"/>
      <c r="I4" s="46" t="s">
        <v>299</v>
      </c>
      <c r="J4" s="9"/>
      <c r="K4" s="9"/>
      <c r="L4" s="46"/>
      <c r="M4" s="9"/>
      <c r="N4" s="9"/>
      <c r="O4" s="46"/>
      <c r="P4" s="9"/>
      <c r="Q4" s="9"/>
      <c r="R4" s="46"/>
      <c r="S4" s="9"/>
      <c r="T4" s="9"/>
      <c r="U4" s="9"/>
      <c r="V4" s="9" t="s">
        <v>300</v>
      </c>
      <c r="W4" s="9"/>
    </row>
    <row r="5" ht="16.5" spans="1:23">
      <c r="A5" s="44"/>
      <c r="B5" s="44"/>
      <c r="C5" s="31"/>
      <c r="D5" s="31"/>
      <c r="E5" s="31"/>
      <c r="F5" s="31"/>
      <c r="G5" s="39" t="s">
        <v>301</v>
      </c>
      <c r="H5" s="40"/>
      <c r="I5" s="52"/>
      <c r="J5" s="39" t="s">
        <v>302</v>
      </c>
      <c r="K5" s="40"/>
      <c r="L5" s="52"/>
      <c r="M5" s="39" t="s">
        <v>303</v>
      </c>
      <c r="N5" s="40"/>
      <c r="O5" s="52"/>
      <c r="P5" s="39" t="s">
        <v>304</v>
      </c>
      <c r="Q5" s="40"/>
      <c r="R5" s="52"/>
      <c r="S5" s="40" t="s">
        <v>305</v>
      </c>
      <c r="T5" s="40"/>
      <c r="U5" s="52"/>
      <c r="V5" s="9"/>
      <c r="W5" s="9"/>
    </row>
    <row r="6" ht="16.5" spans="1:23">
      <c r="A6" s="44"/>
      <c r="B6" s="44"/>
      <c r="C6" s="31"/>
      <c r="D6" s="31"/>
      <c r="E6" s="31"/>
      <c r="F6" s="31"/>
      <c r="G6" s="4" t="s">
        <v>296</v>
      </c>
      <c r="H6" s="4" t="s">
        <v>67</v>
      </c>
      <c r="I6" s="4" t="s">
        <v>260</v>
      </c>
      <c r="J6" s="4" t="s">
        <v>296</v>
      </c>
      <c r="K6" s="4" t="s">
        <v>67</v>
      </c>
      <c r="L6" s="4" t="s">
        <v>260</v>
      </c>
      <c r="M6" s="4" t="s">
        <v>296</v>
      </c>
      <c r="N6" s="4" t="s">
        <v>67</v>
      </c>
      <c r="O6" s="4" t="s">
        <v>260</v>
      </c>
      <c r="P6" s="4" t="s">
        <v>296</v>
      </c>
      <c r="Q6" s="4" t="s">
        <v>67</v>
      </c>
      <c r="R6" s="4" t="s">
        <v>260</v>
      </c>
      <c r="S6" s="4" t="s">
        <v>296</v>
      </c>
      <c r="T6" s="4" t="s">
        <v>67</v>
      </c>
      <c r="U6" s="4" t="s">
        <v>260</v>
      </c>
      <c r="V6" s="9"/>
      <c r="W6" s="9"/>
    </row>
    <row r="7" spans="1:23">
      <c r="A7" s="45"/>
      <c r="B7" s="45"/>
      <c r="C7" s="31"/>
      <c r="D7" s="31"/>
      <c r="E7" s="31"/>
      <c r="F7" s="31"/>
      <c r="G7" s="46"/>
      <c r="H7" s="46"/>
      <c r="I7" s="46"/>
      <c r="J7" s="46"/>
      <c r="K7" s="46"/>
      <c r="L7" s="46"/>
      <c r="M7" s="46"/>
      <c r="N7" s="46"/>
      <c r="O7" s="46"/>
      <c r="P7" s="46"/>
      <c r="Q7" s="9"/>
      <c r="R7" s="9"/>
      <c r="S7" s="9"/>
      <c r="T7" s="9"/>
      <c r="U7" s="9"/>
      <c r="V7" s="9"/>
      <c r="W7" s="9"/>
    </row>
    <row r="8" spans="1:23">
      <c r="A8" s="42"/>
      <c r="B8" s="42"/>
      <c r="C8" s="47"/>
      <c r="D8" s="42"/>
      <c r="E8" s="48"/>
      <c r="F8" s="4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 t="s">
        <v>300</v>
      </c>
      <c r="W8" s="9"/>
    </row>
    <row r="9" ht="27" customHeight="1" spans="1:23">
      <c r="A9" s="45"/>
      <c r="B9" s="45"/>
      <c r="C9" s="45"/>
      <c r="D9" s="45"/>
      <c r="E9" s="49"/>
      <c r="F9" s="45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50"/>
      <c r="B10" s="50"/>
      <c r="C10" s="50"/>
      <c r="D10" s="50"/>
      <c r="E10" s="50"/>
      <c r="F10" s="5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51"/>
      <c r="B11" s="51"/>
      <c r="C11" s="51"/>
      <c r="D11" s="51"/>
      <c r="E11" s="51"/>
      <c r="F11" s="5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50"/>
      <c r="B12" s="50"/>
      <c r="C12" s="50"/>
      <c r="D12" s="50"/>
      <c r="E12" s="50"/>
      <c r="F12" s="5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1"/>
      <c r="B13" s="51"/>
      <c r="C13" s="51"/>
      <c r="D13" s="51"/>
      <c r="E13" s="51"/>
      <c r="F13" s="5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0"/>
      <c r="B14" s="50"/>
      <c r="C14" s="50"/>
      <c r="D14" s="50"/>
      <c r="E14" s="50"/>
      <c r="F14" s="5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1"/>
      <c r="B15" s="51"/>
      <c r="C15" s="51"/>
      <c r="D15" s="51"/>
      <c r="E15" s="51"/>
      <c r="F15" s="5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4" t="s">
        <v>306</v>
      </c>
      <c r="B17" s="15"/>
      <c r="C17" s="15"/>
      <c r="D17" s="15"/>
      <c r="E17" s="16"/>
      <c r="F17" s="17"/>
      <c r="G17" s="32"/>
      <c r="H17" s="38"/>
      <c r="I17" s="38"/>
      <c r="J17" s="14" t="s">
        <v>275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57" customHeight="1" spans="1:23">
      <c r="A18" s="18" t="s">
        <v>307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309</v>
      </c>
      <c r="B2" s="35" t="s">
        <v>256</v>
      </c>
      <c r="C2" s="35" t="s">
        <v>257</v>
      </c>
      <c r="D2" s="35" t="s">
        <v>258</v>
      </c>
      <c r="E2" s="35" t="s">
        <v>259</v>
      </c>
      <c r="F2" s="35" t="s">
        <v>260</v>
      </c>
      <c r="G2" s="34" t="s">
        <v>310</v>
      </c>
      <c r="H2" s="34" t="s">
        <v>311</v>
      </c>
      <c r="I2" s="34" t="s">
        <v>312</v>
      </c>
      <c r="J2" s="34" t="s">
        <v>311</v>
      </c>
      <c r="K2" s="34" t="s">
        <v>313</v>
      </c>
      <c r="L2" s="34" t="s">
        <v>311</v>
      </c>
      <c r="M2" s="35" t="s">
        <v>295</v>
      </c>
      <c r="N2" s="35" t="s">
        <v>269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309</v>
      </c>
      <c r="B4" s="37" t="s">
        <v>314</v>
      </c>
      <c r="C4" s="37" t="s">
        <v>296</v>
      </c>
      <c r="D4" s="37" t="s">
        <v>258</v>
      </c>
      <c r="E4" s="35" t="s">
        <v>259</v>
      </c>
      <c r="F4" s="35" t="s">
        <v>260</v>
      </c>
      <c r="G4" s="34" t="s">
        <v>310</v>
      </c>
      <c r="H4" s="34" t="s">
        <v>311</v>
      </c>
      <c r="I4" s="34" t="s">
        <v>312</v>
      </c>
      <c r="J4" s="34" t="s">
        <v>311</v>
      </c>
      <c r="K4" s="34" t="s">
        <v>313</v>
      </c>
      <c r="L4" s="34" t="s">
        <v>311</v>
      </c>
      <c r="M4" s="35" t="s">
        <v>295</v>
      </c>
      <c r="N4" s="35" t="s">
        <v>269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4" t="s">
        <v>315</v>
      </c>
      <c r="B11" s="15"/>
      <c r="C11" s="15"/>
      <c r="D11" s="16"/>
      <c r="E11" s="17"/>
      <c r="F11" s="38"/>
      <c r="G11" s="32"/>
      <c r="H11" s="38"/>
      <c r="I11" s="14" t="s">
        <v>316</v>
      </c>
      <c r="J11" s="15"/>
      <c r="K11" s="15"/>
      <c r="L11" s="15"/>
      <c r="M11" s="15"/>
      <c r="N11" s="22"/>
    </row>
    <row r="12" ht="16.5" spans="1:14">
      <c r="A12" s="18" t="s">
        <v>317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H18" sqref="H18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  <col min="11" max="11" width="10.9" customWidth="1"/>
  </cols>
  <sheetData>
    <row r="1" ht="29.25" spans="1:10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295</v>
      </c>
      <c r="L2" s="5" t="s">
        <v>269</v>
      </c>
    </row>
    <row r="3" ht="25" customHeight="1" spans="1:12">
      <c r="A3" s="10" t="s">
        <v>297</v>
      </c>
      <c r="B3" s="23" t="s">
        <v>273</v>
      </c>
      <c r="C3" s="24">
        <v>250915093</v>
      </c>
      <c r="D3" s="25" t="s">
        <v>271</v>
      </c>
      <c r="E3" s="23" t="s">
        <v>110</v>
      </c>
      <c r="F3" s="26" t="s">
        <v>272</v>
      </c>
      <c r="G3" s="9" t="s">
        <v>323</v>
      </c>
      <c r="H3" s="27" t="s">
        <v>324</v>
      </c>
      <c r="I3" s="33"/>
      <c r="J3" s="9"/>
      <c r="K3" s="29" t="s">
        <v>325</v>
      </c>
      <c r="L3" s="9" t="s">
        <v>285</v>
      </c>
    </row>
    <row r="4" ht="25" customHeight="1" spans="1:12">
      <c r="A4" s="10"/>
      <c r="B4" s="23"/>
      <c r="C4" s="23"/>
      <c r="D4" s="28"/>
      <c r="E4" s="29"/>
      <c r="F4" s="29"/>
      <c r="G4" s="9"/>
      <c r="H4" s="27"/>
      <c r="I4" s="33"/>
      <c r="J4" s="9"/>
      <c r="K4" s="29"/>
      <c r="L4" s="9"/>
    </row>
    <row r="5" ht="25" customHeight="1" spans="1:12">
      <c r="A5" s="10"/>
      <c r="B5" s="30"/>
      <c r="C5" s="31"/>
      <c r="D5" s="31"/>
      <c r="E5" s="31"/>
      <c r="F5" s="31"/>
      <c r="G5" s="9"/>
      <c r="H5" s="27"/>
      <c r="I5" s="9"/>
      <c r="J5" s="9"/>
      <c r="K5" s="9"/>
      <c r="L5" s="9"/>
    </row>
    <row r="6" ht="25" customHeight="1" spans="1:12">
      <c r="A6" s="10"/>
      <c r="B6" s="30"/>
      <c r="C6" s="31"/>
      <c r="D6" s="31"/>
      <c r="E6" s="31"/>
      <c r="F6" s="31"/>
      <c r="G6" s="9"/>
      <c r="H6" s="27"/>
      <c r="I6" s="10"/>
      <c r="J6" s="10"/>
      <c r="K6" s="10"/>
      <c r="L6" s="9"/>
    </row>
    <row r="7" ht="25" customHeight="1" spans="1:12">
      <c r="A7" s="10"/>
      <c r="B7" s="30"/>
      <c r="C7" s="31"/>
      <c r="D7" s="31"/>
      <c r="E7" s="31"/>
      <c r="F7" s="31"/>
      <c r="G7" s="9"/>
      <c r="H7" s="27"/>
      <c r="I7" s="10"/>
      <c r="J7" s="10"/>
      <c r="K7" s="10"/>
      <c r="L7" s="10"/>
    </row>
    <row r="8" ht="25" customHeight="1" spans="1:12">
      <c r="A8" s="10"/>
      <c r="B8" s="30"/>
      <c r="C8" s="31"/>
      <c r="D8" s="31"/>
      <c r="E8" s="31"/>
      <c r="F8" s="31"/>
      <c r="G8" s="9"/>
      <c r="H8" s="27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4" t="s">
        <v>326</v>
      </c>
      <c r="B10" s="15"/>
      <c r="C10" s="15"/>
      <c r="D10" s="15"/>
      <c r="E10" s="16"/>
      <c r="F10" s="17"/>
      <c r="G10" s="32"/>
      <c r="H10" s="14" t="s">
        <v>327</v>
      </c>
      <c r="I10" s="15"/>
      <c r="J10" s="15"/>
      <c r="K10" s="15"/>
      <c r="L10" s="22"/>
    </row>
    <row r="11" ht="36" customHeight="1" spans="1:12">
      <c r="A11" s="18" t="s">
        <v>328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H4" sqref="H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296</v>
      </c>
      <c r="D2" s="5" t="s">
        <v>258</v>
      </c>
      <c r="E2" s="5" t="s">
        <v>259</v>
      </c>
      <c r="F2" s="4" t="s">
        <v>330</v>
      </c>
      <c r="G2" s="4" t="s">
        <v>279</v>
      </c>
      <c r="H2" s="6" t="s">
        <v>280</v>
      </c>
      <c r="I2" s="20" t="s">
        <v>282</v>
      </c>
    </row>
    <row r="3" s="1" customFormat="1" ht="16.5" spans="1:9">
      <c r="A3" s="4"/>
      <c r="B3" s="7"/>
      <c r="C3" s="7"/>
      <c r="D3" s="7"/>
      <c r="E3" s="7"/>
      <c r="F3" s="4" t="s">
        <v>331</v>
      </c>
      <c r="G3" s="4" t="s">
        <v>283</v>
      </c>
      <c r="H3" s="8"/>
      <c r="I3" s="21"/>
    </row>
    <row r="4" spans="1:9">
      <c r="A4" s="9">
        <v>1</v>
      </c>
      <c r="B4" s="10" t="s">
        <v>299</v>
      </c>
      <c r="C4" s="9" t="s">
        <v>332</v>
      </c>
      <c r="D4" s="11" t="s">
        <v>110</v>
      </c>
      <c r="E4" s="12" t="s">
        <v>272</v>
      </c>
      <c r="F4" s="13">
        <v>-0.05</v>
      </c>
      <c r="G4" s="13">
        <v>-0.06</v>
      </c>
      <c r="H4" s="9"/>
      <c r="I4" s="9"/>
    </row>
    <row r="5" spans="1:9">
      <c r="A5" s="9"/>
      <c r="B5" s="10"/>
      <c r="C5" s="9"/>
      <c r="D5" s="11"/>
      <c r="E5" s="12"/>
      <c r="F5" s="9"/>
      <c r="G5" s="9"/>
      <c r="H5" s="9"/>
      <c r="I5" s="9"/>
    </row>
    <row r="6" spans="1:9">
      <c r="A6" s="9"/>
      <c r="B6" s="10"/>
      <c r="C6" s="9"/>
      <c r="D6" s="11"/>
      <c r="E6" s="12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4" t="s">
        <v>333</v>
      </c>
      <c r="B12" s="15"/>
      <c r="C12" s="15"/>
      <c r="D12" s="16"/>
      <c r="E12" s="17"/>
      <c r="F12" s="14" t="s">
        <v>334</v>
      </c>
      <c r="G12" s="15"/>
      <c r="H12" s="16"/>
      <c r="I12" s="22"/>
    </row>
    <row r="13" ht="16.5" spans="1:9">
      <c r="A13" s="18" t="s">
        <v>335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5" t="s">
        <v>35</v>
      </c>
      <c r="C2" s="456"/>
      <c r="D2" s="456"/>
      <c r="E2" s="456"/>
      <c r="F2" s="456"/>
      <c r="G2" s="456"/>
      <c r="H2" s="456"/>
      <c r="I2" s="470"/>
    </row>
    <row r="3" ht="27.95" customHeight="1" spans="2:9">
      <c r="B3" s="457"/>
      <c r="C3" s="458"/>
      <c r="D3" s="459" t="s">
        <v>36</v>
      </c>
      <c r="E3" s="460"/>
      <c r="F3" s="461" t="s">
        <v>37</v>
      </c>
      <c r="G3" s="462"/>
      <c r="H3" s="459" t="s">
        <v>38</v>
      </c>
      <c r="I3" s="471"/>
    </row>
    <row r="4" ht="27.95" customHeight="1" spans="2:9">
      <c r="B4" s="457" t="s">
        <v>39</v>
      </c>
      <c r="C4" s="458" t="s">
        <v>40</v>
      </c>
      <c r="D4" s="458" t="s">
        <v>41</v>
      </c>
      <c r="E4" s="458" t="s">
        <v>42</v>
      </c>
      <c r="F4" s="463" t="s">
        <v>41</v>
      </c>
      <c r="G4" s="463" t="s">
        <v>42</v>
      </c>
      <c r="H4" s="458" t="s">
        <v>41</v>
      </c>
      <c r="I4" s="472" t="s">
        <v>42</v>
      </c>
    </row>
    <row r="5" ht="27.95" customHeight="1" spans="2:9">
      <c r="B5" s="464" t="s">
        <v>43</v>
      </c>
      <c r="C5" s="10">
        <v>13</v>
      </c>
      <c r="D5" s="10">
        <v>0</v>
      </c>
      <c r="E5" s="10">
        <v>1</v>
      </c>
      <c r="F5" s="465">
        <v>0</v>
      </c>
      <c r="G5" s="465">
        <v>1</v>
      </c>
      <c r="H5" s="10">
        <v>1</v>
      </c>
      <c r="I5" s="473">
        <v>2</v>
      </c>
    </row>
    <row r="6" ht="27.95" customHeight="1" spans="2:9">
      <c r="B6" s="464" t="s">
        <v>44</v>
      </c>
      <c r="C6" s="10">
        <v>20</v>
      </c>
      <c r="D6" s="10">
        <v>0</v>
      </c>
      <c r="E6" s="10">
        <v>1</v>
      </c>
      <c r="F6" s="465">
        <v>1</v>
      </c>
      <c r="G6" s="465">
        <v>2</v>
      </c>
      <c r="H6" s="10">
        <v>2</v>
      </c>
      <c r="I6" s="473">
        <v>3</v>
      </c>
    </row>
    <row r="7" ht="27.95" customHeight="1" spans="2:9">
      <c r="B7" s="464" t="s">
        <v>45</v>
      </c>
      <c r="C7" s="10">
        <v>32</v>
      </c>
      <c r="D7" s="10">
        <v>0</v>
      </c>
      <c r="E7" s="10">
        <v>1</v>
      </c>
      <c r="F7" s="465">
        <v>2</v>
      </c>
      <c r="G7" s="465">
        <v>3</v>
      </c>
      <c r="H7" s="10">
        <v>3</v>
      </c>
      <c r="I7" s="473">
        <v>4</v>
      </c>
    </row>
    <row r="8" ht="27.95" customHeight="1" spans="2:9">
      <c r="B8" s="464" t="s">
        <v>46</v>
      </c>
      <c r="C8" s="10">
        <v>50</v>
      </c>
      <c r="D8" s="10">
        <v>1</v>
      </c>
      <c r="E8" s="10">
        <v>2</v>
      </c>
      <c r="F8" s="465">
        <v>3</v>
      </c>
      <c r="G8" s="465">
        <v>4</v>
      </c>
      <c r="H8" s="10">
        <v>5</v>
      </c>
      <c r="I8" s="473">
        <v>6</v>
      </c>
    </row>
    <row r="9" ht="27.95" customHeight="1" spans="2:9">
      <c r="B9" s="464" t="s">
        <v>47</v>
      </c>
      <c r="C9" s="10">
        <v>80</v>
      </c>
      <c r="D9" s="10">
        <v>2</v>
      </c>
      <c r="E9" s="10">
        <v>3</v>
      </c>
      <c r="F9" s="465">
        <v>5</v>
      </c>
      <c r="G9" s="465">
        <v>6</v>
      </c>
      <c r="H9" s="10">
        <v>7</v>
      </c>
      <c r="I9" s="473">
        <v>8</v>
      </c>
    </row>
    <row r="10" ht="27.95" customHeight="1" spans="2:9">
      <c r="B10" s="464" t="s">
        <v>48</v>
      </c>
      <c r="C10" s="10">
        <v>125</v>
      </c>
      <c r="D10" s="10">
        <v>3</v>
      </c>
      <c r="E10" s="10">
        <v>4</v>
      </c>
      <c r="F10" s="465">
        <v>7</v>
      </c>
      <c r="G10" s="465">
        <v>8</v>
      </c>
      <c r="H10" s="10">
        <v>10</v>
      </c>
      <c r="I10" s="473">
        <v>11</v>
      </c>
    </row>
    <row r="11" ht="27.95" customHeight="1" spans="2:9">
      <c r="B11" s="464" t="s">
        <v>49</v>
      </c>
      <c r="C11" s="10">
        <v>200</v>
      </c>
      <c r="D11" s="10">
        <v>5</v>
      </c>
      <c r="E11" s="10">
        <v>6</v>
      </c>
      <c r="F11" s="465">
        <v>10</v>
      </c>
      <c r="G11" s="465">
        <v>11</v>
      </c>
      <c r="H11" s="10">
        <v>14</v>
      </c>
      <c r="I11" s="473">
        <v>15</v>
      </c>
    </row>
    <row r="12" ht="27.95" customHeight="1" spans="2:9">
      <c r="B12" s="466" t="s">
        <v>50</v>
      </c>
      <c r="C12" s="467">
        <v>315</v>
      </c>
      <c r="D12" s="467">
        <v>7</v>
      </c>
      <c r="E12" s="467">
        <v>8</v>
      </c>
      <c r="F12" s="468">
        <v>14</v>
      </c>
      <c r="G12" s="468">
        <v>15</v>
      </c>
      <c r="H12" s="467">
        <v>21</v>
      </c>
      <c r="I12" s="474">
        <v>22</v>
      </c>
    </row>
    <row r="14" spans="2:4">
      <c r="B14" s="469" t="s">
        <v>51</v>
      </c>
      <c r="C14" s="469"/>
      <c r="D14" s="4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opLeftCell="A13" workbookViewId="0">
      <selection activeCell="A36" sqref="A36"/>
    </sheetView>
  </sheetViews>
  <sheetFormatPr defaultColWidth="10.375" defaultRowHeight="16.5" customHeight="1"/>
  <cols>
    <col min="1" max="1" width="11.125" style="261" customWidth="1"/>
    <col min="2" max="9" width="10.375" style="261"/>
    <col min="10" max="10" width="8.875" style="261" customWidth="1"/>
    <col min="11" max="11" width="12" style="261" customWidth="1"/>
    <col min="12" max="16384" width="10.375" style="261"/>
  </cols>
  <sheetData>
    <row r="1" ht="21" spans="1:11">
      <c r="A1" s="381" t="s">
        <v>52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ht="15" spans="1:11">
      <c r="A2" s="262" t="s">
        <v>53</v>
      </c>
      <c r="B2" s="263" t="s">
        <v>54</v>
      </c>
      <c r="C2" s="263"/>
      <c r="D2" s="264" t="s">
        <v>55</v>
      </c>
      <c r="E2" s="264"/>
      <c r="F2" s="263"/>
      <c r="G2" s="263"/>
      <c r="H2" s="265" t="s">
        <v>56</v>
      </c>
      <c r="I2" s="335" t="s">
        <v>57</v>
      </c>
      <c r="J2" s="335"/>
      <c r="K2" s="336"/>
    </row>
    <row r="3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spans="1:11">
      <c r="A4" s="272" t="s">
        <v>61</v>
      </c>
      <c r="B4" s="273" t="s">
        <v>62</v>
      </c>
      <c r="C4" s="274"/>
      <c r="D4" s="272" t="s">
        <v>63</v>
      </c>
      <c r="E4" s="275"/>
      <c r="F4" s="276">
        <v>45940</v>
      </c>
      <c r="G4" s="277"/>
      <c r="H4" s="272" t="s">
        <v>64</v>
      </c>
      <c r="I4" s="275"/>
      <c r="J4" s="273" t="s">
        <v>65</v>
      </c>
      <c r="K4" s="274" t="s">
        <v>66</v>
      </c>
    </row>
    <row r="5" spans="1:11">
      <c r="A5" s="278" t="s">
        <v>67</v>
      </c>
      <c r="B5" s="273" t="s">
        <v>68</v>
      </c>
      <c r="C5" s="274"/>
      <c r="D5" s="272" t="s">
        <v>69</v>
      </c>
      <c r="E5" s="275"/>
      <c r="F5" s="276">
        <v>45926</v>
      </c>
      <c r="G5" s="277"/>
      <c r="H5" s="272" t="s">
        <v>70</v>
      </c>
      <c r="I5" s="275"/>
      <c r="J5" s="273" t="s">
        <v>65</v>
      </c>
      <c r="K5" s="274" t="s">
        <v>66</v>
      </c>
    </row>
    <row r="6" spans="1:11">
      <c r="A6" s="272" t="s">
        <v>71</v>
      </c>
      <c r="B6" s="279" t="s">
        <v>72</v>
      </c>
      <c r="C6" s="274">
        <v>5</v>
      </c>
      <c r="D6" s="278" t="s">
        <v>73</v>
      </c>
      <c r="E6" s="280"/>
      <c r="F6" s="276">
        <v>45928</v>
      </c>
      <c r="G6" s="277"/>
      <c r="H6" s="272" t="s">
        <v>74</v>
      </c>
      <c r="I6" s="275"/>
      <c r="J6" s="273" t="s">
        <v>65</v>
      </c>
      <c r="K6" s="274" t="s">
        <v>66</v>
      </c>
    </row>
    <row r="7" spans="1:11">
      <c r="A7" s="272" t="s">
        <v>75</v>
      </c>
      <c r="B7" s="281">
        <v>500</v>
      </c>
      <c r="C7" s="282"/>
      <c r="D7" s="278" t="s">
        <v>76</v>
      </c>
      <c r="E7" s="283"/>
      <c r="F7" s="276">
        <v>45929</v>
      </c>
      <c r="G7" s="277"/>
      <c r="H7" s="272" t="s">
        <v>77</v>
      </c>
      <c r="I7" s="275"/>
      <c r="J7" s="273" t="s">
        <v>65</v>
      </c>
      <c r="K7" s="274" t="s">
        <v>66</v>
      </c>
    </row>
    <row r="8" spans="1:11">
      <c r="A8" s="284" t="s">
        <v>78</v>
      </c>
      <c r="B8" s="285"/>
      <c r="C8" s="286"/>
      <c r="D8" s="287" t="s">
        <v>79</v>
      </c>
      <c r="E8" s="288"/>
      <c r="F8" s="289">
        <v>45939</v>
      </c>
      <c r="G8" s="290"/>
      <c r="H8" s="287" t="s">
        <v>80</v>
      </c>
      <c r="I8" s="288"/>
      <c r="J8" s="306" t="s">
        <v>65</v>
      </c>
      <c r="K8" s="337" t="s">
        <v>66</v>
      </c>
    </row>
    <row r="9" spans="1:11">
      <c r="A9" s="382" t="s">
        <v>81</v>
      </c>
      <c r="B9" s="383"/>
      <c r="C9" s="383"/>
      <c r="D9" s="383"/>
      <c r="E9" s="383"/>
      <c r="F9" s="383"/>
      <c r="G9" s="383"/>
      <c r="H9" s="383"/>
      <c r="I9" s="383"/>
      <c r="J9" s="383"/>
      <c r="K9" s="435"/>
    </row>
    <row r="10" ht="15" spans="1:11">
      <c r="A10" s="384" t="s">
        <v>82</v>
      </c>
      <c r="B10" s="385"/>
      <c r="C10" s="385"/>
      <c r="D10" s="385"/>
      <c r="E10" s="385"/>
      <c r="F10" s="385"/>
      <c r="G10" s="385"/>
      <c r="H10" s="385"/>
      <c r="I10" s="385"/>
      <c r="J10" s="385"/>
      <c r="K10" s="436"/>
    </row>
    <row r="11" ht="14.25" spans="1:11">
      <c r="A11" s="386" t="s">
        <v>83</v>
      </c>
      <c r="B11" s="387" t="s">
        <v>84</v>
      </c>
      <c r="C11" s="388" t="s">
        <v>85</v>
      </c>
      <c r="D11" s="389"/>
      <c r="E11" s="390" t="s">
        <v>86</v>
      </c>
      <c r="F11" s="387" t="s">
        <v>84</v>
      </c>
      <c r="G11" s="388" t="s">
        <v>85</v>
      </c>
      <c r="H11" s="388" t="s">
        <v>87</v>
      </c>
      <c r="I11" s="390" t="s">
        <v>88</v>
      </c>
      <c r="J11" s="387" t="s">
        <v>84</v>
      </c>
      <c r="K11" s="437" t="s">
        <v>85</v>
      </c>
    </row>
    <row r="12" ht="14.25" spans="1:11">
      <c r="A12" s="278" t="s">
        <v>89</v>
      </c>
      <c r="B12" s="297" t="s">
        <v>84</v>
      </c>
      <c r="C12" s="273" t="s">
        <v>85</v>
      </c>
      <c r="D12" s="283"/>
      <c r="E12" s="280" t="s">
        <v>90</v>
      </c>
      <c r="F12" s="297" t="s">
        <v>84</v>
      </c>
      <c r="G12" s="273" t="s">
        <v>85</v>
      </c>
      <c r="H12" s="273" t="s">
        <v>87</v>
      </c>
      <c r="I12" s="280" t="s">
        <v>91</v>
      </c>
      <c r="J12" s="297" t="s">
        <v>84</v>
      </c>
      <c r="K12" s="274" t="s">
        <v>85</v>
      </c>
    </row>
    <row r="13" ht="14.25" spans="1:11">
      <c r="A13" s="278" t="s">
        <v>92</v>
      </c>
      <c r="B13" s="297" t="s">
        <v>84</v>
      </c>
      <c r="C13" s="273" t="s">
        <v>85</v>
      </c>
      <c r="D13" s="283"/>
      <c r="E13" s="280" t="s">
        <v>93</v>
      </c>
      <c r="F13" s="273" t="s">
        <v>94</v>
      </c>
      <c r="G13" s="273" t="s">
        <v>95</v>
      </c>
      <c r="H13" s="273" t="s">
        <v>87</v>
      </c>
      <c r="I13" s="280" t="s">
        <v>96</v>
      </c>
      <c r="J13" s="297" t="s">
        <v>84</v>
      </c>
      <c r="K13" s="274" t="s">
        <v>85</v>
      </c>
    </row>
    <row r="14" ht="15" spans="1:11">
      <c r="A14" s="287" t="s">
        <v>97</v>
      </c>
      <c r="B14" s="288"/>
      <c r="C14" s="288"/>
      <c r="D14" s="288"/>
      <c r="E14" s="288"/>
      <c r="F14" s="288"/>
      <c r="G14" s="288"/>
      <c r="H14" s="288"/>
      <c r="I14" s="288"/>
      <c r="J14" s="288"/>
      <c r="K14" s="339"/>
    </row>
    <row r="15" ht="15" spans="1:11">
      <c r="A15" s="384" t="s">
        <v>98</v>
      </c>
      <c r="B15" s="385"/>
      <c r="C15" s="385"/>
      <c r="D15" s="385"/>
      <c r="E15" s="385"/>
      <c r="F15" s="385"/>
      <c r="G15" s="385"/>
      <c r="H15" s="385"/>
      <c r="I15" s="385"/>
      <c r="J15" s="385"/>
      <c r="K15" s="436"/>
    </row>
    <row r="16" ht="14.25" spans="1:11">
      <c r="A16" s="391" t="s">
        <v>99</v>
      </c>
      <c r="B16" s="388" t="s">
        <v>94</v>
      </c>
      <c r="C16" s="388" t="s">
        <v>95</v>
      </c>
      <c r="D16" s="392"/>
      <c r="E16" s="393" t="s">
        <v>100</v>
      </c>
      <c r="F16" s="388" t="s">
        <v>94</v>
      </c>
      <c r="G16" s="388" t="s">
        <v>95</v>
      </c>
      <c r="H16" s="394"/>
      <c r="I16" s="393" t="s">
        <v>101</v>
      </c>
      <c r="J16" s="388" t="s">
        <v>94</v>
      </c>
      <c r="K16" s="437" t="s">
        <v>95</v>
      </c>
    </row>
    <row r="17" customHeight="1" spans="1:22">
      <c r="A17" s="311" t="s">
        <v>102</v>
      </c>
      <c r="B17" s="273" t="s">
        <v>94</v>
      </c>
      <c r="C17" s="273" t="s">
        <v>95</v>
      </c>
      <c r="D17" s="395"/>
      <c r="E17" s="312" t="s">
        <v>103</v>
      </c>
      <c r="F17" s="273" t="s">
        <v>94</v>
      </c>
      <c r="G17" s="273" t="s">
        <v>95</v>
      </c>
      <c r="H17" s="396"/>
      <c r="I17" s="312" t="s">
        <v>104</v>
      </c>
      <c r="J17" s="273" t="s">
        <v>94</v>
      </c>
      <c r="K17" s="274" t="s">
        <v>95</v>
      </c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</row>
    <row r="18" ht="18" customHeight="1" spans="1:11">
      <c r="A18" s="397" t="s">
        <v>105</v>
      </c>
      <c r="B18" s="398"/>
      <c r="C18" s="398"/>
      <c r="D18" s="398"/>
      <c r="E18" s="398"/>
      <c r="F18" s="398"/>
      <c r="G18" s="398"/>
      <c r="H18" s="398"/>
      <c r="I18" s="398"/>
      <c r="J18" s="398"/>
      <c r="K18" s="439"/>
    </row>
    <row r="19" s="380" customFormat="1" ht="18" customHeight="1" spans="1:11">
      <c r="A19" s="384" t="s">
        <v>106</v>
      </c>
      <c r="B19" s="385"/>
      <c r="C19" s="385"/>
      <c r="D19" s="385"/>
      <c r="E19" s="385"/>
      <c r="F19" s="385"/>
      <c r="G19" s="385"/>
      <c r="H19" s="385"/>
      <c r="I19" s="385"/>
      <c r="J19" s="385"/>
      <c r="K19" s="436"/>
    </row>
    <row r="20" customHeight="1" spans="1:11">
      <c r="A20" s="399" t="s">
        <v>107</v>
      </c>
      <c r="B20" s="400"/>
      <c r="C20" s="401"/>
      <c r="D20" s="401"/>
      <c r="E20" s="401"/>
      <c r="F20" s="401"/>
      <c r="G20" s="401"/>
      <c r="H20" s="401"/>
      <c r="I20" s="401"/>
      <c r="J20" s="401"/>
      <c r="K20" s="440"/>
    </row>
    <row r="21" ht="21.75" customHeight="1" spans="1:11">
      <c r="A21" s="402" t="s">
        <v>108</v>
      </c>
      <c r="B21" s="403">
        <v>150</v>
      </c>
      <c r="C21" s="403">
        <v>155</v>
      </c>
      <c r="D21" s="403">
        <v>160</v>
      </c>
      <c r="E21" s="403">
        <v>165</v>
      </c>
      <c r="F21" s="403">
        <v>170</v>
      </c>
      <c r="G21" s="403">
        <v>175</v>
      </c>
      <c r="H21" s="403">
        <v>180</v>
      </c>
      <c r="I21" s="403">
        <v>185</v>
      </c>
      <c r="J21" s="403">
        <v>190</v>
      </c>
      <c r="K21" s="347" t="s">
        <v>109</v>
      </c>
    </row>
    <row r="22" ht="23" customHeight="1" spans="1:11">
      <c r="A22" s="404" t="s">
        <v>110</v>
      </c>
      <c r="B22" s="12"/>
      <c r="C22" s="12"/>
      <c r="D22" s="12"/>
      <c r="E22" s="12"/>
      <c r="F22" s="12" t="s">
        <v>94</v>
      </c>
      <c r="G22" s="12" t="s">
        <v>94</v>
      </c>
      <c r="H22" s="12" t="s">
        <v>94</v>
      </c>
      <c r="I22" s="12" t="s">
        <v>94</v>
      </c>
      <c r="J22" s="12" t="s">
        <v>94</v>
      </c>
      <c r="K22" s="441"/>
    </row>
    <row r="23" ht="23" customHeight="1" spans="1:11">
      <c r="A23" s="405"/>
      <c r="B23" s="406"/>
      <c r="C23" s="406"/>
      <c r="D23" s="406"/>
      <c r="E23" s="406"/>
      <c r="F23" s="406"/>
      <c r="G23" s="406"/>
      <c r="H23" s="406"/>
      <c r="I23" s="406"/>
      <c r="J23" s="408"/>
      <c r="K23" s="442"/>
    </row>
    <row r="24" ht="23" customHeight="1" spans="1:11">
      <c r="A24" s="407"/>
      <c r="B24" s="408"/>
      <c r="C24" s="408"/>
      <c r="D24" s="408"/>
      <c r="E24" s="408"/>
      <c r="F24" s="408"/>
      <c r="G24" s="408"/>
      <c r="H24" s="408"/>
      <c r="I24" s="408"/>
      <c r="J24" s="408"/>
      <c r="K24" s="442"/>
    </row>
    <row r="25" ht="23" customHeight="1" spans="1:11">
      <c r="A25" s="407"/>
      <c r="B25" s="408"/>
      <c r="C25" s="408"/>
      <c r="D25" s="408"/>
      <c r="E25" s="408"/>
      <c r="F25" s="408"/>
      <c r="G25" s="408"/>
      <c r="H25" s="408"/>
      <c r="I25" s="408"/>
      <c r="J25" s="408"/>
      <c r="K25" s="442"/>
    </row>
    <row r="26" ht="23" customHeight="1" spans="1:11">
      <c r="A26" s="407"/>
      <c r="B26" s="408"/>
      <c r="C26" s="408"/>
      <c r="D26" s="408"/>
      <c r="E26" s="408"/>
      <c r="F26" s="408"/>
      <c r="G26" s="408"/>
      <c r="H26" s="408"/>
      <c r="I26" s="408"/>
      <c r="J26" s="408"/>
      <c r="K26" s="442"/>
    </row>
    <row r="27" ht="18" customHeight="1" spans="1:11">
      <c r="A27" s="409" t="s">
        <v>111</v>
      </c>
      <c r="B27" s="410"/>
      <c r="C27" s="410"/>
      <c r="D27" s="410"/>
      <c r="E27" s="410"/>
      <c r="F27" s="410"/>
      <c r="G27" s="410"/>
      <c r="H27" s="410"/>
      <c r="I27" s="410"/>
      <c r="J27" s="410"/>
      <c r="K27" s="443"/>
    </row>
    <row r="28" ht="18.75" customHeight="1" spans="1:11">
      <c r="A28" s="411" t="s">
        <v>112</v>
      </c>
      <c r="B28" s="412"/>
      <c r="C28" s="412"/>
      <c r="D28" s="412"/>
      <c r="E28" s="412"/>
      <c r="F28" s="412"/>
      <c r="G28" s="412"/>
      <c r="H28" s="412"/>
      <c r="I28" s="412"/>
      <c r="J28" s="412"/>
      <c r="K28" s="444"/>
    </row>
    <row r="29" ht="18.75" customHeight="1" spans="1:11">
      <c r="A29" s="413"/>
      <c r="B29" s="414"/>
      <c r="C29" s="414"/>
      <c r="D29" s="414"/>
      <c r="E29" s="414"/>
      <c r="F29" s="414"/>
      <c r="G29" s="414"/>
      <c r="H29" s="414"/>
      <c r="I29" s="414"/>
      <c r="J29" s="414"/>
      <c r="K29" s="445"/>
    </row>
    <row r="30" ht="18" customHeight="1" spans="1:11">
      <c r="A30" s="409" t="s">
        <v>113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43"/>
    </row>
    <row r="31" ht="14.25" spans="1:11">
      <c r="A31" s="415" t="s">
        <v>114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46"/>
    </row>
    <row r="32" ht="15" spans="1:11">
      <c r="A32" s="152" t="s">
        <v>115</v>
      </c>
      <c r="B32" s="153"/>
      <c r="C32" s="273" t="s">
        <v>65</v>
      </c>
      <c r="D32" s="273" t="s">
        <v>66</v>
      </c>
      <c r="E32" s="417" t="s">
        <v>116</v>
      </c>
      <c r="F32" s="418"/>
      <c r="G32" s="418"/>
      <c r="H32" s="418"/>
      <c r="I32" s="418"/>
      <c r="J32" s="418"/>
      <c r="K32" s="447"/>
    </row>
    <row r="33" ht="15" spans="1:11">
      <c r="A33" s="419" t="s">
        <v>117</v>
      </c>
      <c r="B33" s="419"/>
      <c r="C33" s="419"/>
      <c r="D33" s="419"/>
      <c r="E33" s="419"/>
      <c r="F33" s="419"/>
      <c r="G33" s="419"/>
      <c r="H33" s="419"/>
      <c r="I33" s="419"/>
      <c r="J33" s="419"/>
      <c r="K33" s="419"/>
    </row>
    <row r="34" ht="21" customHeight="1" spans="1:11">
      <c r="A34" s="420" t="s">
        <v>118</v>
      </c>
      <c r="B34" s="421"/>
      <c r="C34" s="421"/>
      <c r="D34" s="421"/>
      <c r="E34" s="421"/>
      <c r="F34" s="421"/>
      <c r="G34" s="421"/>
      <c r="H34" s="421"/>
      <c r="I34" s="421"/>
      <c r="J34" s="421">
        <v>1</v>
      </c>
      <c r="K34" s="448"/>
    </row>
    <row r="35" ht="21" customHeight="1" spans="1:11">
      <c r="A35" s="422" t="s">
        <v>119</v>
      </c>
      <c r="B35" s="423"/>
      <c r="C35" s="423"/>
      <c r="D35" s="423"/>
      <c r="E35" s="423"/>
      <c r="F35" s="423"/>
      <c r="G35" s="423"/>
      <c r="H35" s="423"/>
      <c r="I35" s="423"/>
      <c r="J35" s="421">
        <v>1</v>
      </c>
      <c r="K35" s="449"/>
    </row>
    <row r="36" ht="21" customHeight="1" spans="1:11">
      <c r="A36" s="422" t="s">
        <v>120</v>
      </c>
      <c r="B36" s="423"/>
      <c r="C36" s="423"/>
      <c r="D36" s="423"/>
      <c r="E36" s="423"/>
      <c r="F36" s="423"/>
      <c r="G36" s="423"/>
      <c r="H36" s="423"/>
      <c r="I36" s="423"/>
      <c r="J36" s="421">
        <v>1</v>
      </c>
      <c r="K36" s="449"/>
    </row>
    <row r="37" ht="21" customHeight="1" spans="1:11">
      <c r="A37" s="422"/>
      <c r="B37" s="423"/>
      <c r="C37" s="423"/>
      <c r="D37" s="423"/>
      <c r="E37" s="423"/>
      <c r="F37" s="423"/>
      <c r="G37" s="423"/>
      <c r="H37" s="423"/>
      <c r="I37" s="423"/>
      <c r="J37" s="421"/>
      <c r="K37" s="449"/>
    </row>
    <row r="38" ht="21" customHeight="1" spans="1:11">
      <c r="A38" s="422"/>
      <c r="B38" s="423"/>
      <c r="C38" s="423"/>
      <c r="D38" s="423"/>
      <c r="E38" s="423"/>
      <c r="F38" s="423"/>
      <c r="G38" s="423"/>
      <c r="H38" s="423"/>
      <c r="I38" s="423"/>
      <c r="J38" s="421"/>
      <c r="K38" s="449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50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50"/>
    </row>
    <row r="41" ht="15" spans="1:11">
      <c r="A41" s="314" t="s">
        <v>121</v>
      </c>
      <c r="B41" s="315"/>
      <c r="C41" s="315"/>
      <c r="D41" s="315"/>
      <c r="E41" s="315"/>
      <c r="F41" s="315"/>
      <c r="G41" s="315"/>
      <c r="H41" s="315"/>
      <c r="I41" s="315"/>
      <c r="J41" s="315"/>
      <c r="K41" s="348"/>
    </row>
    <row r="42" ht="15" spans="1:11">
      <c r="A42" s="384" t="s">
        <v>122</v>
      </c>
      <c r="B42" s="385"/>
      <c r="C42" s="385"/>
      <c r="D42" s="385"/>
      <c r="E42" s="385"/>
      <c r="F42" s="385"/>
      <c r="G42" s="385"/>
      <c r="H42" s="385"/>
      <c r="I42" s="385"/>
      <c r="J42" s="385"/>
      <c r="K42" s="436"/>
    </row>
    <row r="43" ht="14.25" spans="1:11">
      <c r="A43" s="391" t="s">
        <v>123</v>
      </c>
      <c r="B43" s="388" t="s">
        <v>94</v>
      </c>
      <c r="C43" s="388" t="s">
        <v>95</v>
      </c>
      <c r="D43" s="388" t="s">
        <v>87</v>
      </c>
      <c r="E43" s="393" t="s">
        <v>124</v>
      </c>
      <c r="F43" s="388" t="s">
        <v>94</v>
      </c>
      <c r="G43" s="388" t="s">
        <v>95</v>
      </c>
      <c r="H43" s="388" t="s">
        <v>87</v>
      </c>
      <c r="I43" s="393" t="s">
        <v>125</v>
      </c>
      <c r="J43" s="388" t="s">
        <v>94</v>
      </c>
      <c r="K43" s="437" t="s">
        <v>95</v>
      </c>
    </row>
    <row r="44" ht="14.25" spans="1:11">
      <c r="A44" s="311" t="s">
        <v>86</v>
      </c>
      <c r="B44" s="273" t="s">
        <v>94</v>
      </c>
      <c r="C44" s="273" t="s">
        <v>95</v>
      </c>
      <c r="D44" s="273" t="s">
        <v>87</v>
      </c>
      <c r="E44" s="312" t="s">
        <v>93</v>
      </c>
      <c r="F44" s="273" t="s">
        <v>94</v>
      </c>
      <c r="G44" s="273" t="s">
        <v>95</v>
      </c>
      <c r="H44" s="273" t="s">
        <v>87</v>
      </c>
      <c r="I44" s="312" t="s">
        <v>104</v>
      </c>
      <c r="J44" s="273" t="s">
        <v>94</v>
      </c>
      <c r="K44" s="274" t="s">
        <v>95</v>
      </c>
    </row>
    <row r="45" ht="15" spans="1:11">
      <c r="A45" s="287" t="s">
        <v>97</v>
      </c>
      <c r="B45" s="288"/>
      <c r="C45" s="288"/>
      <c r="D45" s="288"/>
      <c r="E45" s="288"/>
      <c r="F45" s="288"/>
      <c r="G45" s="288"/>
      <c r="H45" s="288"/>
      <c r="I45" s="288"/>
      <c r="J45" s="288"/>
      <c r="K45" s="339"/>
    </row>
    <row r="46" ht="15" spans="1:11">
      <c r="A46" s="419" t="s">
        <v>126</v>
      </c>
      <c r="B46" s="419"/>
      <c r="C46" s="419"/>
      <c r="D46" s="419"/>
      <c r="E46" s="419"/>
      <c r="F46" s="419"/>
      <c r="G46" s="419"/>
      <c r="H46" s="419"/>
      <c r="I46" s="419"/>
      <c r="J46" s="419"/>
      <c r="K46" s="419"/>
    </row>
    <row r="47" spans="1:11">
      <c r="A47" s="424"/>
      <c r="B47" s="425"/>
      <c r="C47" s="425"/>
      <c r="D47" s="425"/>
      <c r="E47" s="425"/>
      <c r="F47" s="425"/>
      <c r="G47" s="425"/>
      <c r="H47" s="425"/>
      <c r="I47" s="425"/>
      <c r="J47" s="425"/>
      <c r="K47" s="450"/>
    </row>
    <row r="48" spans="1:11">
      <c r="A48" s="426" t="s">
        <v>127</v>
      </c>
      <c r="B48" s="427" t="s">
        <v>128</v>
      </c>
      <c r="C48" s="427"/>
      <c r="D48" s="428" t="s">
        <v>129</v>
      </c>
      <c r="E48" s="429" t="s">
        <v>130</v>
      </c>
      <c r="F48" s="430" t="s">
        <v>131</v>
      </c>
      <c r="G48" s="431">
        <v>45928</v>
      </c>
      <c r="H48" s="432" t="s">
        <v>132</v>
      </c>
      <c r="I48" s="451"/>
      <c r="J48" s="452" t="s">
        <v>133</v>
      </c>
      <c r="K48" s="453"/>
    </row>
    <row r="49" spans="1:11">
      <c r="A49" s="419" t="s">
        <v>134</v>
      </c>
      <c r="B49" s="419"/>
      <c r="C49" s="419"/>
      <c r="D49" s="419"/>
      <c r="E49" s="419"/>
      <c r="F49" s="419"/>
      <c r="G49" s="419"/>
      <c r="H49" s="419"/>
      <c r="I49" s="419"/>
      <c r="J49" s="419"/>
      <c r="K49" s="419"/>
    </row>
    <row r="50" spans="1:11">
      <c r="A50" s="433" t="s">
        <v>135</v>
      </c>
      <c r="B50" s="434"/>
      <c r="C50" s="434"/>
      <c r="D50" s="434"/>
      <c r="E50" s="434"/>
      <c r="F50" s="434"/>
      <c r="G50" s="434"/>
      <c r="H50" s="434"/>
      <c r="I50" s="434"/>
      <c r="J50" s="434"/>
      <c r="K50" s="454"/>
    </row>
    <row r="51" spans="1:11">
      <c r="A51" s="426" t="s">
        <v>127</v>
      </c>
      <c r="B51" s="427" t="s">
        <v>128</v>
      </c>
      <c r="C51" s="427"/>
      <c r="D51" s="428" t="s">
        <v>129</v>
      </c>
      <c r="E51" s="429" t="s">
        <v>130</v>
      </c>
      <c r="F51" s="430" t="s">
        <v>131</v>
      </c>
      <c r="G51" s="431">
        <v>45928</v>
      </c>
      <c r="H51" s="432" t="s">
        <v>132</v>
      </c>
      <c r="I51" s="451"/>
      <c r="J51" s="452" t="s">
        <v>133</v>
      </c>
      <c r="K51" s="453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Y19"/>
  <sheetViews>
    <sheetView workbookViewId="0">
      <selection activeCell="J19" sqref="J19"/>
    </sheetView>
  </sheetViews>
  <sheetFormatPr defaultColWidth="9" defaultRowHeight="14.25"/>
  <cols>
    <col min="1" max="1" width="19.875" style="64" customWidth="1"/>
    <col min="2" max="2" width="9.75" style="64" customWidth="1"/>
    <col min="3" max="3" width="9.75" style="66" customWidth="1"/>
    <col min="4" max="10" width="9.75" style="64" customWidth="1"/>
    <col min="11" max="11" width="4.125" style="358" customWidth="1"/>
    <col min="12" max="12" width="10.75" style="64" customWidth="1"/>
    <col min="13" max="13" width="9.75" style="64" customWidth="1"/>
    <col min="14" max="14" width="12.875" style="359" customWidth="1"/>
    <col min="15" max="15" width="11.5" style="64" customWidth="1"/>
    <col min="16" max="16" width="9.75" style="359" customWidth="1"/>
    <col min="17" max="17" width="9.75" style="64" customWidth="1"/>
    <col min="18" max="18" width="9.75" style="67" customWidth="1"/>
    <col min="19" max="256" width="9" style="64"/>
    <col min="257" max="16380" width="9" style="68"/>
  </cols>
  <sheetData>
    <row r="1" s="64" customFormat="1" ht="29" customHeight="1" spans="1:259">
      <c r="A1" s="69" t="s">
        <v>136</v>
      </c>
      <c r="B1" s="70"/>
      <c r="C1" s="71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123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  <c r="IW1" s="68"/>
      <c r="IX1" s="68"/>
      <c r="IY1" s="68"/>
    </row>
    <row r="2" s="64" customFormat="1" ht="20" customHeight="1" spans="1:259">
      <c r="A2" s="72" t="s">
        <v>61</v>
      </c>
      <c r="B2" s="73" t="str">
        <f>首期!B4</f>
        <v>QAJJFK95803</v>
      </c>
      <c r="C2" s="74"/>
      <c r="D2" s="75" t="s">
        <v>68</v>
      </c>
      <c r="E2" s="75"/>
      <c r="F2" s="75"/>
      <c r="G2" s="75"/>
      <c r="H2" s="75"/>
      <c r="I2" s="75"/>
      <c r="J2" s="95"/>
      <c r="K2" s="362"/>
      <c r="L2" s="72" t="s">
        <v>56</v>
      </c>
      <c r="M2" s="97" t="s">
        <v>57</v>
      </c>
      <c r="N2" s="97"/>
      <c r="O2" s="97"/>
      <c r="P2" s="97"/>
      <c r="Q2" s="377"/>
      <c r="R2" s="124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</row>
    <row r="3" s="64" customFormat="1" ht="17.25" spans="1:259">
      <c r="A3" s="76" t="s">
        <v>137</v>
      </c>
      <c r="B3" s="77" t="s">
        <v>138</v>
      </c>
      <c r="C3" s="78"/>
      <c r="D3" s="77"/>
      <c r="E3" s="77"/>
      <c r="F3" s="77"/>
      <c r="G3" s="77"/>
      <c r="H3" s="77"/>
      <c r="I3" s="77"/>
      <c r="J3" s="98"/>
      <c r="K3" s="363"/>
      <c r="L3" s="364" t="s">
        <v>139</v>
      </c>
      <c r="M3" s="365"/>
      <c r="N3" s="365"/>
      <c r="O3" s="365"/>
      <c r="P3" s="365"/>
      <c r="Q3" s="378"/>
      <c r="R3" s="125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</row>
    <row r="4" s="64" customFormat="1" ht="16.5" spans="1:259">
      <c r="A4" s="76"/>
      <c r="B4" s="79">
        <v>150</v>
      </c>
      <c r="C4" s="79">
        <v>155</v>
      </c>
      <c r="D4" s="79">
        <v>160</v>
      </c>
      <c r="E4" s="79">
        <v>165</v>
      </c>
      <c r="F4" s="79">
        <v>170</v>
      </c>
      <c r="G4" s="79">
        <v>175</v>
      </c>
      <c r="H4" s="79">
        <v>180</v>
      </c>
      <c r="I4" s="79">
        <v>185</v>
      </c>
      <c r="J4" s="102">
        <v>190</v>
      </c>
      <c r="K4" s="366"/>
      <c r="L4" s="367"/>
      <c r="M4" s="368"/>
      <c r="N4" s="368">
        <v>170</v>
      </c>
      <c r="O4" s="368">
        <v>170</v>
      </c>
      <c r="P4" s="368"/>
      <c r="Q4" s="368"/>
      <c r="R4" s="379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</row>
    <row r="5" s="64" customFormat="1" ht="21" customHeight="1" spans="1:259">
      <c r="A5" s="76"/>
      <c r="B5" s="79">
        <v>72</v>
      </c>
      <c r="C5" s="79">
        <v>76</v>
      </c>
      <c r="D5" s="79">
        <v>80</v>
      </c>
      <c r="E5" s="79">
        <v>84</v>
      </c>
      <c r="F5" s="79">
        <v>88</v>
      </c>
      <c r="G5" s="79">
        <v>92</v>
      </c>
      <c r="H5" s="79">
        <v>96</v>
      </c>
      <c r="I5" s="79">
        <v>100</v>
      </c>
      <c r="J5" s="102">
        <v>104</v>
      </c>
      <c r="K5" s="369"/>
      <c r="L5" s="370"/>
      <c r="M5" s="222"/>
      <c r="N5" s="371" t="s">
        <v>140</v>
      </c>
      <c r="O5" s="371" t="s">
        <v>141</v>
      </c>
      <c r="P5" s="222"/>
      <c r="Q5" s="222"/>
      <c r="R5" s="98"/>
      <c r="S5" s="68"/>
      <c r="T5" s="68"/>
      <c r="AA5" s="222" t="s">
        <v>142</v>
      </c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</row>
    <row r="6" s="64" customFormat="1" ht="24" customHeight="1" spans="1:259">
      <c r="A6" s="80" t="s">
        <v>143</v>
      </c>
      <c r="B6" s="81">
        <f>C6-2</f>
        <v>61</v>
      </c>
      <c r="C6" s="82">
        <v>63</v>
      </c>
      <c r="D6" s="82">
        <f t="shared" ref="D6:J6" si="0">C6+2</f>
        <v>65</v>
      </c>
      <c r="E6" s="82">
        <f t="shared" si="0"/>
        <v>67</v>
      </c>
      <c r="F6" s="82">
        <f t="shared" si="0"/>
        <v>69</v>
      </c>
      <c r="G6" s="83">
        <f t="shared" si="0"/>
        <v>71</v>
      </c>
      <c r="H6" s="82">
        <f t="shared" si="0"/>
        <v>73</v>
      </c>
      <c r="I6" s="82">
        <f t="shared" si="0"/>
        <v>75</v>
      </c>
      <c r="J6" s="106">
        <f t="shared" si="0"/>
        <v>77</v>
      </c>
      <c r="K6" s="372"/>
      <c r="L6" s="108"/>
      <c r="M6" s="109"/>
      <c r="N6" s="112" t="s">
        <v>144</v>
      </c>
      <c r="O6" s="109" t="s">
        <v>145</v>
      </c>
      <c r="P6" s="109"/>
      <c r="Q6" s="109"/>
      <c r="R6" s="129"/>
      <c r="S6" s="68"/>
      <c r="T6" s="68"/>
      <c r="AA6" s="222" t="s">
        <v>146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  <c r="IW6" s="68"/>
      <c r="IX6" s="68"/>
      <c r="IY6" s="68"/>
    </row>
    <row r="7" s="64" customFormat="1" ht="24" customHeight="1" spans="1:259">
      <c r="A7" s="80" t="s">
        <v>147</v>
      </c>
      <c r="B7" s="81">
        <f t="shared" ref="B7:B9" si="1">C7-4</f>
        <v>90</v>
      </c>
      <c r="C7" s="82">
        <v>94</v>
      </c>
      <c r="D7" s="82">
        <f t="shared" ref="D7:J7" si="2">C7+4</f>
        <v>98</v>
      </c>
      <c r="E7" s="82">
        <f t="shared" si="2"/>
        <v>102</v>
      </c>
      <c r="F7" s="82">
        <f t="shared" si="2"/>
        <v>106</v>
      </c>
      <c r="G7" s="83">
        <f t="shared" si="2"/>
        <v>110</v>
      </c>
      <c r="H7" s="82">
        <f t="shared" si="2"/>
        <v>114</v>
      </c>
      <c r="I7" s="82">
        <f t="shared" si="2"/>
        <v>118</v>
      </c>
      <c r="J7" s="106">
        <f t="shared" si="2"/>
        <v>122</v>
      </c>
      <c r="K7" s="372"/>
      <c r="L7" s="111"/>
      <c r="M7" s="112"/>
      <c r="N7" s="112" t="s">
        <v>145</v>
      </c>
      <c r="O7" s="109" t="s">
        <v>145</v>
      </c>
      <c r="P7" s="112"/>
      <c r="Q7" s="112"/>
      <c r="R7" s="132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  <c r="IW7" s="68"/>
      <c r="IX7" s="68"/>
      <c r="IY7" s="68"/>
    </row>
    <row r="8" s="64" customFormat="1" ht="24" customHeight="1" spans="1:259">
      <c r="A8" s="80" t="s">
        <v>148</v>
      </c>
      <c r="B8" s="81">
        <f t="shared" si="1"/>
        <v>86</v>
      </c>
      <c r="C8" s="82">
        <v>90</v>
      </c>
      <c r="D8" s="82">
        <f t="shared" ref="D8:J8" si="3">C8+4</f>
        <v>94</v>
      </c>
      <c r="E8" s="82">
        <f t="shared" si="3"/>
        <v>98</v>
      </c>
      <c r="F8" s="82">
        <f t="shared" si="3"/>
        <v>102</v>
      </c>
      <c r="G8" s="83">
        <f t="shared" si="3"/>
        <v>106</v>
      </c>
      <c r="H8" s="82">
        <f t="shared" si="3"/>
        <v>110</v>
      </c>
      <c r="I8" s="82">
        <f t="shared" si="3"/>
        <v>114</v>
      </c>
      <c r="J8" s="106">
        <f t="shared" si="3"/>
        <v>118</v>
      </c>
      <c r="K8" s="372"/>
      <c r="L8" s="111"/>
      <c r="M8" s="112"/>
      <c r="N8" s="112" t="s">
        <v>149</v>
      </c>
      <c r="O8" s="109" t="s">
        <v>150</v>
      </c>
      <c r="P8" s="112"/>
      <c r="Q8" s="112"/>
      <c r="R8" s="132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  <c r="IW8" s="68"/>
      <c r="IX8" s="68"/>
      <c r="IY8" s="68"/>
    </row>
    <row r="9" s="64" customFormat="1" ht="24" customHeight="1" spans="1:259">
      <c r="A9" s="80" t="s">
        <v>151</v>
      </c>
      <c r="B9" s="81">
        <f t="shared" si="1"/>
        <v>92</v>
      </c>
      <c r="C9" s="82">
        <v>96</v>
      </c>
      <c r="D9" s="82">
        <f t="shared" ref="D9:J9" si="4">C9+4</f>
        <v>100</v>
      </c>
      <c r="E9" s="82">
        <f t="shared" si="4"/>
        <v>104</v>
      </c>
      <c r="F9" s="82">
        <f t="shared" si="4"/>
        <v>108</v>
      </c>
      <c r="G9" s="83">
        <f t="shared" si="4"/>
        <v>112</v>
      </c>
      <c r="H9" s="82">
        <f t="shared" si="4"/>
        <v>116</v>
      </c>
      <c r="I9" s="82">
        <f t="shared" si="4"/>
        <v>120</v>
      </c>
      <c r="J9" s="106">
        <f t="shared" si="4"/>
        <v>124</v>
      </c>
      <c r="K9" s="372"/>
      <c r="L9" s="111"/>
      <c r="M9" s="112"/>
      <c r="N9" s="112" t="s">
        <v>152</v>
      </c>
      <c r="O9" s="112" t="s">
        <v>152</v>
      </c>
      <c r="P9" s="112"/>
      <c r="Q9" s="112"/>
      <c r="R9" s="132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  <c r="IW9" s="68"/>
      <c r="IX9" s="68"/>
      <c r="IY9" s="68"/>
    </row>
    <row r="10" s="64" customFormat="1" ht="24" customHeight="1" spans="1:259">
      <c r="A10" s="80" t="s">
        <v>153</v>
      </c>
      <c r="B10" s="81">
        <f t="shared" ref="B10:F10" si="5">C10-0.5</f>
        <v>18.5</v>
      </c>
      <c r="C10" s="82">
        <f t="shared" si="5"/>
        <v>19</v>
      </c>
      <c r="D10" s="82">
        <f t="shared" si="5"/>
        <v>19.5</v>
      </c>
      <c r="E10" s="82">
        <f t="shared" si="5"/>
        <v>20</v>
      </c>
      <c r="F10" s="82">
        <f t="shared" si="5"/>
        <v>20.5</v>
      </c>
      <c r="G10" s="83">
        <v>21</v>
      </c>
      <c r="H10" s="82">
        <f t="shared" ref="H10:J10" si="6">G10+0.5</f>
        <v>21.5</v>
      </c>
      <c r="I10" s="82">
        <f t="shared" si="6"/>
        <v>22</v>
      </c>
      <c r="J10" s="106">
        <f t="shared" si="6"/>
        <v>22.5</v>
      </c>
      <c r="K10" s="372"/>
      <c r="L10" s="111"/>
      <c r="M10" s="112"/>
      <c r="N10" s="112" t="s">
        <v>154</v>
      </c>
      <c r="O10" s="112" t="s">
        <v>145</v>
      </c>
      <c r="P10" s="112"/>
      <c r="Q10" s="112"/>
      <c r="R10" s="132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  <c r="IW10" s="68"/>
      <c r="IX10" s="68"/>
      <c r="IY10" s="68"/>
    </row>
    <row r="11" s="64" customFormat="1" ht="24" customHeight="1" spans="1:259">
      <c r="A11" s="80" t="s">
        <v>155</v>
      </c>
      <c r="B11" s="81">
        <f t="shared" ref="B11:F11" si="7">C11-1.2</f>
        <v>39</v>
      </c>
      <c r="C11" s="82">
        <f t="shared" si="7"/>
        <v>40.2</v>
      </c>
      <c r="D11" s="82">
        <f t="shared" si="7"/>
        <v>41.4</v>
      </c>
      <c r="E11" s="82">
        <f t="shared" si="7"/>
        <v>42.6</v>
      </c>
      <c r="F11" s="82">
        <f t="shared" si="7"/>
        <v>43.8</v>
      </c>
      <c r="G11" s="83">
        <v>45</v>
      </c>
      <c r="H11" s="82">
        <f>G11+1.2</f>
        <v>46.2</v>
      </c>
      <c r="I11" s="82">
        <f>H11+1.2</f>
        <v>47.4</v>
      </c>
      <c r="J11" s="106">
        <f>I11+1.4</f>
        <v>48.8</v>
      </c>
      <c r="K11" s="372"/>
      <c r="L11" s="111"/>
      <c r="M11" s="112"/>
      <c r="N11" s="112" t="s">
        <v>150</v>
      </c>
      <c r="O11" s="112" t="s">
        <v>150</v>
      </c>
      <c r="P11" s="112"/>
      <c r="Q11" s="112"/>
      <c r="R11" s="132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  <c r="IW11" s="68"/>
      <c r="IX11" s="68"/>
      <c r="IY11" s="68"/>
    </row>
    <row r="12" s="64" customFormat="1" ht="24" customHeight="1" spans="1:259">
      <c r="A12" s="80" t="s">
        <v>156</v>
      </c>
      <c r="B12" s="81">
        <f>C12-1.6</f>
        <v>36.6</v>
      </c>
      <c r="C12" s="82">
        <v>38.2</v>
      </c>
      <c r="D12" s="82">
        <f>C12+1.6</f>
        <v>39.8</v>
      </c>
      <c r="E12" s="82">
        <f>D12+1.6</f>
        <v>41.4</v>
      </c>
      <c r="F12" s="82">
        <f>E12+1.6</f>
        <v>43</v>
      </c>
      <c r="G12" s="83">
        <f t="shared" ref="G12:J12" si="8">F12+1.2</f>
        <v>44.2</v>
      </c>
      <c r="H12" s="82">
        <f t="shared" si="8"/>
        <v>45.4</v>
      </c>
      <c r="I12" s="82">
        <f t="shared" si="8"/>
        <v>46.6</v>
      </c>
      <c r="J12" s="106">
        <f t="shared" si="8"/>
        <v>47.8</v>
      </c>
      <c r="K12" s="373"/>
      <c r="L12" s="111"/>
      <c r="M12" s="112"/>
      <c r="N12" s="112" t="s">
        <v>152</v>
      </c>
      <c r="O12" s="112" t="s">
        <v>152</v>
      </c>
      <c r="P12" s="112"/>
      <c r="Q12" s="112"/>
      <c r="R12" s="132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  <c r="IW12" s="68"/>
      <c r="IX12" s="68"/>
      <c r="IY12" s="68"/>
    </row>
    <row r="13" s="64" customFormat="1" ht="24" customHeight="1" spans="1:259">
      <c r="A13" s="80" t="s">
        <v>157</v>
      </c>
      <c r="B13" s="81">
        <f>C13-0.5</f>
        <v>16</v>
      </c>
      <c r="C13" s="82">
        <v>16.5</v>
      </c>
      <c r="D13" s="82">
        <f t="shared" ref="D13:J13" si="9">C13+0.5</f>
        <v>17</v>
      </c>
      <c r="E13" s="82">
        <f t="shared" si="9"/>
        <v>17.5</v>
      </c>
      <c r="F13" s="82">
        <f t="shared" si="9"/>
        <v>18</v>
      </c>
      <c r="G13" s="83">
        <f t="shared" si="9"/>
        <v>18.5</v>
      </c>
      <c r="H13" s="82">
        <f t="shared" si="9"/>
        <v>19</v>
      </c>
      <c r="I13" s="82">
        <f t="shared" si="9"/>
        <v>19.5</v>
      </c>
      <c r="J13" s="106">
        <f t="shared" si="9"/>
        <v>20</v>
      </c>
      <c r="K13" s="373"/>
      <c r="L13" s="111"/>
      <c r="M13" s="112"/>
      <c r="N13" s="112" t="s">
        <v>154</v>
      </c>
      <c r="O13" s="112" t="s">
        <v>145</v>
      </c>
      <c r="P13" s="112"/>
      <c r="Q13" s="112"/>
      <c r="R13" s="132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  <c r="IW13" s="68"/>
      <c r="IX13" s="68"/>
      <c r="IY13" s="68"/>
    </row>
    <row r="14" s="64" customFormat="1" ht="24" customHeight="1" spans="1:259">
      <c r="A14" s="80" t="s">
        <v>158</v>
      </c>
      <c r="B14" s="81">
        <f t="shared" ref="B14:F14" si="10">C14-0.4</f>
        <v>17.5</v>
      </c>
      <c r="C14" s="84">
        <f t="shared" si="10"/>
        <v>17.9</v>
      </c>
      <c r="D14" s="84">
        <f t="shared" si="10"/>
        <v>18.3</v>
      </c>
      <c r="E14" s="84">
        <f t="shared" si="10"/>
        <v>18.7</v>
      </c>
      <c r="F14" s="84">
        <f t="shared" si="10"/>
        <v>19.1</v>
      </c>
      <c r="G14" s="85">
        <v>19.5</v>
      </c>
      <c r="H14" s="84">
        <f>G14+0.4</f>
        <v>19.9</v>
      </c>
      <c r="I14" s="84">
        <f>H14+0.4</f>
        <v>20.3</v>
      </c>
      <c r="J14" s="114">
        <f>I14+0.6</f>
        <v>20.9</v>
      </c>
      <c r="K14" s="373"/>
      <c r="L14" s="111"/>
      <c r="M14" s="112"/>
      <c r="N14" s="112" t="s">
        <v>145</v>
      </c>
      <c r="O14" s="112" t="s">
        <v>145</v>
      </c>
      <c r="P14" s="112"/>
      <c r="Q14" s="112"/>
      <c r="R14" s="132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  <c r="IW14" s="68"/>
      <c r="IX14" s="68"/>
      <c r="IY14" s="68"/>
    </row>
    <row r="15" s="64" customFormat="1" ht="24" customHeight="1" spans="1:259">
      <c r="A15" s="86" t="s">
        <v>159</v>
      </c>
      <c r="B15" s="87">
        <f t="shared" ref="B15:F15" si="11">C15-0.2</f>
        <v>10</v>
      </c>
      <c r="C15" s="88">
        <f t="shared" si="11"/>
        <v>10.2</v>
      </c>
      <c r="D15" s="88">
        <f t="shared" si="11"/>
        <v>10.4</v>
      </c>
      <c r="E15" s="88">
        <f t="shared" si="11"/>
        <v>10.6</v>
      </c>
      <c r="F15" s="88">
        <f t="shared" si="11"/>
        <v>10.8</v>
      </c>
      <c r="G15" s="89">
        <v>11</v>
      </c>
      <c r="H15" s="88">
        <f>G15+0.2</f>
        <v>11.2</v>
      </c>
      <c r="I15" s="88">
        <f>H15+0.2</f>
        <v>11.4</v>
      </c>
      <c r="J15" s="115">
        <f>I15+0.25</f>
        <v>11.65</v>
      </c>
      <c r="K15" s="373"/>
      <c r="L15" s="111"/>
      <c r="M15" s="112"/>
      <c r="N15" s="112" t="s">
        <v>145</v>
      </c>
      <c r="O15" s="112" t="s">
        <v>145</v>
      </c>
      <c r="P15" s="112"/>
      <c r="Q15" s="112"/>
      <c r="R15" s="132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  <c r="IW15" s="68"/>
      <c r="IX15" s="68"/>
      <c r="IY15" s="68"/>
    </row>
    <row r="16" s="64" customFormat="1" ht="24" customHeight="1" spans="1:259">
      <c r="A16" s="360"/>
      <c r="B16" s="361"/>
      <c r="C16" s="361"/>
      <c r="D16" s="361"/>
      <c r="E16" s="361"/>
      <c r="F16" s="361"/>
      <c r="G16" s="361"/>
      <c r="H16" s="361"/>
      <c r="I16" s="361"/>
      <c r="J16" s="374"/>
      <c r="K16" s="375"/>
      <c r="L16" s="117"/>
      <c r="M16" s="118"/>
      <c r="N16" s="118"/>
      <c r="O16" s="118"/>
      <c r="P16" s="118"/>
      <c r="Q16" s="118"/>
      <c r="R16" s="135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  <c r="IX16" s="68"/>
      <c r="IY16" s="68"/>
    </row>
    <row r="17" s="64" customFormat="1" ht="24" customHeight="1" spans="1:259">
      <c r="A17" s="90"/>
      <c r="B17" s="91"/>
      <c r="C17" s="91"/>
      <c r="D17" s="91"/>
      <c r="E17" s="91"/>
      <c r="F17" s="91"/>
      <c r="G17" s="91"/>
      <c r="H17" s="91"/>
      <c r="I17" s="120"/>
      <c r="K17" s="358"/>
      <c r="N17" s="359"/>
      <c r="P17" s="359"/>
      <c r="R17" s="123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  <c r="IW17" s="68"/>
      <c r="IX17" s="68"/>
      <c r="IY17" s="68"/>
    </row>
    <row r="18" s="64" customFormat="1" spans="1:259">
      <c r="A18" s="93" t="s">
        <v>160</v>
      </c>
      <c r="B18" s="93"/>
      <c r="C18" s="94"/>
      <c r="K18" s="358"/>
      <c r="N18" s="359"/>
      <c r="P18" s="359"/>
      <c r="R18" s="123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  <c r="IX18" s="68"/>
      <c r="IY18" s="68"/>
    </row>
    <row r="19" s="64" customFormat="1" spans="3:259">
      <c r="C19" s="66"/>
      <c r="G19" s="121" t="s">
        <v>161</v>
      </c>
      <c r="H19" s="121"/>
      <c r="I19" s="260">
        <v>45928</v>
      </c>
      <c r="K19" s="358"/>
      <c r="L19" s="121" t="s">
        <v>162</v>
      </c>
      <c r="M19" s="121" t="s">
        <v>130</v>
      </c>
      <c r="N19" s="359"/>
      <c r="P19" s="376" t="s">
        <v>163</v>
      </c>
      <c r="Q19" s="93" t="s">
        <v>133</v>
      </c>
      <c r="R19" s="123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  <c r="IW19" s="68"/>
      <c r="IX19" s="68"/>
      <c r="IY19" s="68"/>
    </row>
  </sheetData>
  <mergeCells count="7">
    <mergeCell ref="A1:Q1"/>
    <mergeCell ref="B2:C2"/>
    <mergeCell ref="D2:I2"/>
    <mergeCell ref="M2:Q2"/>
    <mergeCell ref="B3:I3"/>
    <mergeCell ref="L3:Q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topLeftCell="A33" workbookViewId="0">
      <selection activeCell="N21" sqref="N21"/>
    </sheetView>
  </sheetViews>
  <sheetFormatPr defaultColWidth="10" defaultRowHeight="16.5" customHeight="1"/>
  <cols>
    <col min="1" max="1" width="10.875" style="261" customWidth="1"/>
    <col min="2" max="16384" width="10" style="261"/>
  </cols>
  <sheetData>
    <row r="1" ht="22.5" customHeight="1" spans="1:11">
      <c r="A1" s="139" t="s">
        <v>164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17.25" customHeight="1" spans="1:11">
      <c r="A2" s="262" t="s">
        <v>53</v>
      </c>
      <c r="B2" s="263" t="s">
        <v>54</v>
      </c>
      <c r="C2" s="263"/>
      <c r="D2" s="264" t="s">
        <v>55</v>
      </c>
      <c r="E2" s="264"/>
      <c r="F2" s="263"/>
      <c r="G2" s="263"/>
      <c r="H2" s="265" t="s">
        <v>56</v>
      </c>
      <c r="I2" s="335" t="s">
        <v>57</v>
      </c>
      <c r="J2" s="335"/>
      <c r="K2" s="336"/>
    </row>
    <row r="3" customHeight="1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customHeight="1" spans="1:11">
      <c r="A4" s="272" t="s">
        <v>61</v>
      </c>
      <c r="B4" s="273" t="s">
        <v>62</v>
      </c>
      <c r="C4" s="274"/>
      <c r="D4" s="272" t="s">
        <v>63</v>
      </c>
      <c r="E4" s="275"/>
      <c r="F4" s="276">
        <v>45884</v>
      </c>
      <c r="G4" s="277"/>
      <c r="H4" s="272" t="s">
        <v>64</v>
      </c>
      <c r="I4" s="275"/>
      <c r="J4" s="273" t="s">
        <v>65</v>
      </c>
      <c r="K4" s="274" t="s">
        <v>66</v>
      </c>
    </row>
    <row r="5" customHeight="1" spans="1:11">
      <c r="A5" s="278" t="s">
        <v>67</v>
      </c>
      <c r="B5" s="273" t="s">
        <v>68</v>
      </c>
      <c r="C5" s="274"/>
      <c r="D5" s="272" t="s">
        <v>69</v>
      </c>
      <c r="E5" s="275"/>
      <c r="F5" s="276">
        <v>45863</v>
      </c>
      <c r="G5" s="277"/>
      <c r="H5" s="272" t="s">
        <v>70</v>
      </c>
      <c r="I5" s="275"/>
      <c r="J5" s="273" t="s">
        <v>65</v>
      </c>
      <c r="K5" s="274" t="s">
        <v>66</v>
      </c>
    </row>
    <row r="6" customHeight="1" spans="1:11">
      <c r="A6" s="272" t="s">
        <v>71</v>
      </c>
      <c r="B6" s="279" t="s">
        <v>72</v>
      </c>
      <c r="C6" s="274">
        <v>9</v>
      </c>
      <c r="D6" s="278" t="s">
        <v>73</v>
      </c>
      <c r="E6" s="280"/>
      <c r="F6" s="276">
        <v>45868</v>
      </c>
      <c r="G6" s="277"/>
      <c r="H6" s="272" t="s">
        <v>74</v>
      </c>
      <c r="I6" s="275"/>
      <c r="J6" s="273" t="s">
        <v>65</v>
      </c>
      <c r="K6" s="274" t="s">
        <v>66</v>
      </c>
    </row>
    <row r="7" customHeight="1" spans="1:11">
      <c r="A7" s="272" t="s">
        <v>75</v>
      </c>
      <c r="B7" s="281">
        <v>3260</v>
      </c>
      <c r="C7" s="282"/>
      <c r="D7" s="278" t="s">
        <v>76</v>
      </c>
      <c r="E7" s="283"/>
      <c r="F7" s="276">
        <v>45870</v>
      </c>
      <c r="G7" s="277"/>
      <c r="H7" s="272" t="s">
        <v>77</v>
      </c>
      <c r="I7" s="275"/>
      <c r="J7" s="273" t="s">
        <v>65</v>
      </c>
      <c r="K7" s="274" t="s">
        <v>66</v>
      </c>
    </row>
    <row r="8" customHeight="1" spans="1:11">
      <c r="A8" s="284" t="s">
        <v>78</v>
      </c>
      <c r="B8" s="285"/>
      <c r="C8" s="286"/>
      <c r="D8" s="287" t="s">
        <v>79</v>
      </c>
      <c r="E8" s="288"/>
      <c r="F8" s="289">
        <v>45874</v>
      </c>
      <c r="G8" s="290"/>
      <c r="H8" s="287" t="s">
        <v>80</v>
      </c>
      <c r="I8" s="288"/>
      <c r="J8" s="306" t="s">
        <v>65</v>
      </c>
      <c r="K8" s="337" t="s">
        <v>66</v>
      </c>
    </row>
    <row r="9" customHeight="1" spans="1:11">
      <c r="A9" s="291" t="s">
        <v>165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</row>
    <row r="10" customHeight="1" spans="1:11">
      <c r="A10" s="292" t="s">
        <v>83</v>
      </c>
      <c r="B10" s="293" t="s">
        <v>84</v>
      </c>
      <c r="C10" s="294" t="s">
        <v>85</v>
      </c>
      <c r="D10" s="295"/>
      <c r="E10" s="296" t="s">
        <v>88</v>
      </c>
      <c r="F10" s="293" t="s">
        <v>84</v>
      </c>
      <c r="G10" s="294" t="s">
        <v>85</v>
      </c>
      <c r="H10" s="293"/>
      <c r="I10" s="296" t="s">
        <v>86</v>
      </c>
      <c r="J10" s="293" t="s">
        <v>84</v>
      </c>
      <c r="K10" s="338" t="s">
        <v>85</v>
      </c>
    </row>
    <row r="11" customHeight="1" spans="1:11">
      <c r="A11" s="278" t="s">
        <v>89</v>
      </c>
      <c r="B11" s="297" t="s">
        <v>84</v>
      </c>
      <c r="C11" s="273" t="s">
        <v>85</v>
      </c>
      <c r="D11" s="283"/>
      <c r="E11" s="280" t="s">
        <v>91</v>
      </c>
      <c r="F11" s="297" t="s">
        <v>84</v>
      </c>
      <c r="G11" s="273" t="s">
        <v>85</v>
      </c>
      <c r="H11" s="297"/>
      <c r="I11" s="280" t="s">
        <v>96</v>
      </c>
      <c r="J11" s="297" t="s">
        <v>84</v>
      </c>
      <c r="K11" s="274" t="s">
        <v>85</v>
      </c>
    </row>
    <row r="12" customHeight="1" spans="1:11">
      <c r="A12" s="287" t="s">
        <v>116</v>
      </c>
      <c r="B12" s="288"/>
      <c r="C12" s="288"/>
      <c r="D12" s="288"/>
      <c r="E12" s="288"/>
      <c r="F12" s="288"/>
      <c r="G12" s="288"/>
      <c r="H12" s="288"/>
      <c r="I12" s="288"/>
      <c r="J12" s="288"/>
      <c r="K12" s="339"/>
    </row>
    <row r="13" customHeight="1" spans="1:11">
      <c r="A13" s="298" t="s">
        <v>166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customHeight="1" spans="1:11">
      <c r="A14" s="299"/>
      <c r="B14" s="300"/>
      <c r="C14" s="300"/>
      <c r="D14" s="300"/>
      <c r="E14" s="300"/>
      <c r="F14" s="300"/>
      <c r="G14" s="300"/>
      <c r="H14" s="300"/>
      <c r="I14" s="340"/>
      <c r="J14" s="340"/>
      <c r="K14" s="341"/>
    </row>
    <row r="15" customHeight="1" spans="1:11">
      <c r="A15" s="301"/>
      <c r="B15" s="302"/>
      <c r="C15" s="302"/>
      <c r="D15" s="303"/>
      <c r="E15" s="304"/>
      <c r="F15" s="302"/>
      <c r="G15" s="302"/>
      <c r="H15" s="303"/>
      <c r="I15" s="342"/>
      <c r="J15" s="343"/>
      <c r="K15" s="344"/>
    </row>
    <row r="16" customHeight="1" spans="1:11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37"/>
    </row>
    <row r="17" customHeight="1" spans="1:11">
      <c r="A17" s="298" t="s">
        <v>167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customHeight="1" spans="1:11">
      <c r="A18" s="299"/>
      <c r="B18" s="300"/>
      <c r="C18" s="300"/>
      <c r="D18" s="300"/>
      <c r="E18" s="300"/>
      <c r="F18" s="300"/>
      <c r="G18" s="300"/>
      <c r="H18" s="300"/>
      <c r="I18" s="340"/>
      <c r="J18" s="340"/>
      <c r="K18" s="341"/>
    </row>
    <row r="19" customHeight="1" spans="1:11">
      <c r="A19" s="301"/>
      <c r="B19" s="302"/>
      <c r="C19" s="302"/>
      <c r="D19" s="303"/>
      <c r="E19" s="304"/>
      <c r="F19" s="302"/>
      <c r="G19" s="302"/>
      <c r="H19" s="303"/>
      <c r="I19" s="342"/>
      <c r="J19" s="343"/>
      <c r="K19" s="344"/>
    </row>
    <row r="20" customHeight="1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37"/>
    </row>
    <row r="21" customHeight="1" spans="1:11">
      <c r="A21" s="307" t="s">
        <v>113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customHeight="1" spans="1:11">
      <c r="A22" s="140" t="s">
        <v>114</v>
      </c>
      <c r="B22" s="174"/>
      <c r="C22" s="174"/>
      <c r="D22" s="174"/>
      <c r="E22" s="174"/>
      <c r="F22" s="174"/>
      <c r="G22" s="174"/>
      <c r="H22" s="174"/>
      <c r="I22" s="174"/>
      <c r="J22" s="174"/>
      <c r="K22" s="203"/>
    </row>
    <row r="23" customHeight="1" spans="1:11">
      <c r="A23" s="152" t="s">
        <v>115</v>
      </c>
      <c r="B23" s="153"/>
      <c r="C23" s="273" t="s">
        <v>65</v>
      </c>
      <c r="D23" s="273" t="s">
        <v>66</v>
      </c>
      <c r="E23" s="151"/>
      <c r="F23" s="151"/>
      <c r="G23" s="151"/>
      <c r="H23" s="151"/>
      <c r="I23" s="151"/>
      <c r="J23" s="151"/>
      <c r="K23" s="197"/>
    </row>
    <row r="24" customHeight="1" spans="1:11">
      <c r="A24" s="308" t="s">
        <v>168</v>
      </c>
      <c r="B24" s="147"/>
      <c r="C24" s="147"/>
      <c r="D24" s="147"/>
      <c r="E24" s="147"/>
      <c r="F24" s="147"/>
      <c r="G24" s="147"/>
      <c r="H24" s="147"/>
      <c r="I24" s="147"/>
      <c r="J24" s="147"/>
      <c r="K24" s="345"/>
    </row>
    <row r="25" customHeight="1" spans="1:11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46"/>
    </row>
    <row r="26" customHeight="1" spans="1:11">
      <c r="A26" s="291" t="s">
        <v>122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</row>
    <row r="27" customHeight="1" spans="1:11">
      <c r="A27" s="266" t="s">
        <v>123</v>
      </c>
      <c r="B27" s="294" t="s">
        <v>94</v>
      </c>
      <c r="C27" s="294" t="s">
        <v>95</v>
      </c>
      <c r="D27" s="294" t="s">
        <v>87</v>
      </c>
      <c r="E27" s="267" t="s">
        <v>124</v>
      </c>
      <c r="F27" s="294" t="s">
        <v>94</v>
      </c>
      <c r="G27" s="294" t="s">
        <v>95</v>
      </c>
      <c r="H27" s="294" t="s">
        <v>87</v>
      </c>
      <c r="I27" s="267" t="s">
        <v>125</v>
      </c>
      <c r="J27" s="294" t="s">
        <v>94</v>
      </c>
      <c r="K27" s="338" t="s">
        <v>95</v>
      </c>
    </row>
    <row r="28" customHeight="1" spans="1:11">
      <c r="A28" s="311" t="s">
        <v>86</v>
      </c>
      <c r="B28" s="273" t="s">
        <v>94</v>
      </c>
      <c r="C28" s="273" t="s">
        <v>95</v>
      </c>
      <c r="D28" s="273" t="s">
        <v>87</v>
      </c>
      <c r="E28" s="312" t="s">
        <v>93</v>
      </c>
      <c r="F28" s="273" t="s">
        <v>94</v>
      </c>
      <c r="G28" s="273" t="s">
        <v>95</v>
      </c>
      <c r="H28" s="273" t="s">
        <v>87</v>
      </c>
      <c r="I28" s="312" t="s">
        <v>104</v>
      </c>
      <c r="J28" s="273" t="s">
        <v>94</v>
      </c>
      <c r="K28" s="274" t="s">
        <v>95</v>
      </c>
    </row>
    <row r="29" customHeight="1" spans="1:11">
      <c r="A29" s="272" t="s">
        <v>97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7"/>
    </row>
    <row r="30" customHeight="1" spans="1:11">
      <c r="A30" s="314"/>
      <c r="B30" s="315"/>
      <c r="C30" s="315"/>
      <c r="D30" s="315"/>
      <c r="E30" s="315"/>
      <c r="F30" s="315"/>
      <c r="G30" s="315"/>
      <c r="H30" s="315"/>
      <c r="I30" s="315"/>
      <c r="J30" s="315"/>
      <c r="K30" s="348"/>
    </row>
    <row r="31" customHeight="1" spans="1:11">
      <c r="A31" s="316" t="s">
        <v>169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ht="21" customHeight="1" spans="1:11">
      <c r="A32" s="317"/>
      <c r="B32" s="318"/>
      <c r="C32" s="318"/>
      <c r="D32" s="318"/>
      <c r="E32" s="318"/>
      <c r="F32" s="318"/>
      <c r="G32" s="318"/>
      <c r="H32" s="318"/>
      <c r="I32" s="318"/>
      <c r="J32" s="318"/>
      <c r="K32" s="349"/>
    </row>
    <row r="33" ht="21" customHeight="1" spans="1:11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50"/>
    </row>
    <row r="34" ht="21" customHeight="1" spans="1:11">
      <c r="A34" s="319"/>
      <c r="B34" s="320"/>
      <c r="C34" s="320"/>
      <c r="D34" s="320"/>
      <c r="E34" s="320"/>
      <c r="F34" s="320"/>
      <c r="G34" s="320"/>
      <c r="H34" s="320"/>
      <c r="I34" s="320"/>
      <c r="J34" s="320"/>
      <c r="K34" s="350"/>
    </row>
    <row r="35" ht="21" customHeight="1" spans="1:11">
      <c r="A35" s="319"/>
      <c r="B35" s="320"/>
      <c r="C35" s="320"/>
      <c r="D35" s="320"/>
      <c r="E35" s="320"/>
      <c r="F35" s="320"/>
      <c r="G35" s="320"/>
      <c r="H35" s="320"/>
      <c r="I35" s="320"/>
      <c r="J35" s="320"/>
      <c r="K35" s="350"/>
    </row>
    <row r="36" ht="21" customHeight="1" spans="1:11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50"/>
    </row>
    <row r="37" ht="21" customHeight="1" spans="1:11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50"/>
    </row>
    <row r="38" ht="21" customHeight="1" spans="1:1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50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50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50"/>
    </row>
    <row r="41" ht="21" customHeight="1" spans="1:1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50"/>
    </row>
    <row r="42" ht="21" customHeight="1" spans="1:11">
      <c r="A42" s="319"/>
      <c r="B42" s="320"/>
      <c r="C42" s="320"/>
      <c r="D42" s="320"/>
      <c r="E42" s="320"/>
      <c r="F42" s="320"/>
      <c r="G42" s="320"/>
      <c r="H42" s="320"/>
      <c r="I42" s="320"/>
      <c r="J42" s="320"/>
      <c r="K42" s="350"/>
    </row>
    <row r="43" ht="17.25" customHeight="1" spans="1:11">
      <c r="A43" s="314" t="s">
        <v>121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48"/>
    </row>
    <row r="44" customHeight="1" spans="1:11">
      <c r="A44" s="316" t="s">
        <v>170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ht="18" customHeight="1" spans="1:11">
      <c r="A45" s="321" t="s">
        <v>116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51"/>
    </row>
    <row r="46" ht="18" customHeight="1" spans="1:11">
      <c r="A46" s="321"/>
      <c r="B46" s="322"/>
      <c r="C46" s="322"/>
      <c r="D46" s="322"/>
      <c r="E46" s="322"/>
      <c r="F46" s="322"/>
      <c r="G46" s="322"/>
      <c r="H46" s="322"/>
      <c r="I46" s="322"/>
      <c r="J46" s="322"/>
      <c r="K46" s="351"/>
    </row>
    <row r="47" ht="18" customHeight="1" spans="1:11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46"/>
    </row>
    <row r="48" ht="21" customHeight="1" spans="1:11">
      <c r="A48" s="323" t="s">
        <v>127</v>
      </c>
      <c r="B48" s="324" t="s">
        <v>128</v>
      </c>
      <c r="C48" s="324"/>
      <c r="D48" s="325" t="s">
        <v>129</v>
      </c>
      <c r="E48" s="326"/>
      <c r="F48" s="325" t="s">
        <v>131</v>
      </c>
      <c r="G48" s="327"/>
      <c r="H48" s="328" t="s">
        <v>132</v>
      </c>
      <c r="I48" s="328"/>
      <c r="J48" s="324"/>
      <c r="K48" s="352"/>
    </row>
    <row r="49" customHeight="1" spans="1:11">
      <c r="A49" s="329" t="s">
        <v>134</v>
      </c>
      <c r="B49" s="330"/>
      <c r="C49" s="330"/>
      <c r="D49" s="330"/>
      <c r="E49" s="330"/>
      <c r="F49" s="330"/>
      <c r="G49" s="330"/>
      <c r="H49" s="330"/>
      <c r="I49" s="330"/>
      <c r="J49" s="330"/>
      <c r="K49" s="353"/>
    </row>
    <row r="50" customHeight="1" spans="1:11">
      <c r="A50" s="331"/>
      <c r="B50" s="332"/>
      <c r="C50" s="332"/>
      <c r="D50" s="332"/>
      <c r="E50" s="332"/>
      <c r="F50" s="332"/>
      <c r="G50" s="332"/>
      <c r="H50" s="332"/>
      <c r="I50" s="332"/>
      <c r="J50" s="332"/>
      <c r="K50" s="354"/>
    </row>
    <row r="51" customHeight="1" spans="1:11">
      <c r="A51" s="333"/>
      <c r="B51" s="334"/>
      <c r="C51" s="334"/>
      <c r="D51" s="334"/>
      <c r="E51" s="334"/>
      <c r="F51" s="334"/>
      <c r="G51" s="334"/>
      <c r="H51" s="334"/>
      <c r="I51" s="334"/>
      <c r="J51" s="334"/>
      <c r="K51" s="355"/>
    </row>
    <row r="52" ht="21" customHeight="1" spans="1:11">
      <c r="A52" s="323" t="s">
        <v>127</v>
      </c>
      <c r="B52" s="324" t="s">
        <v>128</v>
      </c>
      <c r="C52" s="324"/>
      <c r="D52" s="325" t="s">
        <v>129</v>
      </c>
      <c r="E52" s="325"/>
      <c r="F52" s="325" t="s">
        <v>131</v>
      </c>
      <c r="G52" s="325"/>
      <c r="H52" s="328" t="s">
        <v>132</v>
      </c>
      <c r="I52" s="328"/>
      <c r="J52" s="356"/>
      <c r="K52" s="357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4" customWidth="1"/>
    <col min="2" max="2" width="8.5" style="64" customWidth="1"/>
    <col min="3" max="3" width="8.5" style="66" customWidth="1"/>
    <col min="4" max="7" width="8.5" style="64" customWidth="1"/>
    <col min="8" max="8" width="2.75" style="64" customWidth="1"/>
    <col min="9" max="9" width="9.15833333333333" style="64" customWidth="1"/>
    <col min="10" max="14" width="9.75" style="64" customWidth="1"/>
    <col min="15" max="15" width="9.75" style="67" customWidth="1"/>
    <col min="16" max="253" width="9" style="64"/>
    <col min="254" max="16384" width="9" style="68"/>
  </cols>
  <sheetData>
    <row r="1" s="64" customFormat="1" ht="29" customHeight="1" spans="1:256">
      <c r="A1" s="69" t="s">
        <v>136</v>
      </c>
      <c r="B1" s="70"/>
      <c r="C1" s="71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123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</row>
    <row r="2" s="64" customFormat="1" ht="20" customHeight="1" spans="1:256">
      <c r="A2" s="214" t="s">
        <v>61</v>
      </c>
      <c r="B2" s="215"/>
      <c r="C2" s="216"/>
      <c r="D2" s="217" t="s">
        <v>67</v>
      </c>
      <c r="E2" s="218"/>
      <c r="F2" s="218"/>
      <c r="G2" s="218"/>
      <c r="H2" s="219"/>
      <c r="I2" s="239" t="s">
        <v>56</v>
      </c>
      <c r="J2" s="240" t="s">
        <v>57</v>
      </c>
      <c r="K2" s="240"/>
      <c r="L2" s="240"/>
      <c r="M2" s="240"/>
      <c r="N2" s="241"/>
      <c r="O2" s="242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</row>
    <row r="3" s="64" customFormat="1" ht="15" spans="1:256">
      <c r="A3" s="220" t="s">
        <v>137</v>
      </c>
      <c r="B3" s="77" t="s">
        <v>138</v>
      </c>
      <c r="C3" s="78"/>
      <c r="D3" s="77"/>
      <c r="E3" s="77"/>
      <c r="F3" s="77"/>
      <c r="G3" s="77"/>
      <c r="H3" s="221"/>
      <c r="I3" s="101" t="s">
        <v>139</v>
      </c>
      <c r="J3" s="101"/>
      <c r="K3" s="101"/>
      <c r="L3" s="101"/>
      <c r="M3" s="101"/>
      <c r="N3" s="243"/>
      <c r="O3" s="244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</row>
    <row r="4" s="64" customFormat="1" ht="16.5" spans="1:256">
      <c r="A4" s="220"/>
      <c r="B4" s="222" t="s">
        <v>171</v>
      </c>
      <c r="C4" s="222" t="s">
        <v>172</v>
      </c>
      <c r="D4" s="222" t="s">
        <v>173</v>
      </c>
      <c r="E4" s="222" t="s">
        <v>174</v>
      </c>
      <c r="F4" s="222" t="s">
        <v>175</v>
      </c>
      <c r="G4" s="222" t="s">
        <v>176</v>
      </c>
      <c r="H4" s="221"/>
      <c r="I4" s="245" t="s">
        <v>177</v>
      </c>
      <c r="J4" s="246" t="s">
        <v>172</v>
      </c>
      <c r="K4" s="246" t="s">
        <v>173</v>
      </c>
      <c r="L4" s="246" t="s">
        <v>174</v>
      </c>
      <c r="M4" s="246" t="s">
        <v>175</v>
      </c>
      <c r="N4" s="246" t="s">
        <v>176</v>
      </c>
      <c r="O4" s="247" t="s">
        <v>142</v>
      </c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</row>
    <row r="5" s="64" customFormat="1" ht="20" customHeight="1" spans="1:256">
      <c r="A5" s="220"/>
      <c r="B5" s="222"/>
      <c r="C5" s="222"/>
      <c r="D5" s="222"/>
      <c r="E5" s="222"/>
      <c r="F5" s="222"/>
      <c r="G5" s="222"/>
      <c r="H5" s="223"/>
      <c r="I5" s="248"/>
      <c r="J5" s="249"/>
      <c r="K5" s="250"/>
      <c r="L5" s="250"/>
      <c r="M5" s="250"/>
      <c r="N5" s="250"/>
      <c r="O5" s="251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</row>
    <row r="6" s="64" customFormat="1" ht="20" customHeight="1" spans="1:256">
      <c r="A6" s="224"/>
      <c r="B6" s="225"/>
      <c r="C6" s="225"/>
      <c r="D6" s="226"/>
      <c r="E6" s="225"/>
      <c r="F6" s="225"/>
      <c r="G6" s="225"/>
      <c r="H6" s="223"/>
      <c r="I6" s="252"/>
      <c r="J6" s="252"/>
      <c r="K6" s="253"/>
      <c r="L6" s="252"/>
      <c r="M6" s="252"/>
      <c r="N6" s="252"/>
      <c r="O6" s="254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</row>
    <row r="7" s="64" customFormat="1" ht="20" customHeight="1" spans="1:256">
      <c r="A7" s="227"/>
      <c r="B7" s="228"/>
      <c r="C7" s="228"/>
      <c r="D7" s="229"/>
      <c r="E7" s="228"/>
      <c r="F7" s="228"/>
      <c r="G7" s="228"/>
      <c r="H7" s="223"/>
      <c r="I7" s="255"/>
      <c r="J7" s="255"/>
      <c r="K7" s="255"/>
      <c r="L7" s="255"/>
      <c r="M7" s="255"/>
      <c r="N7" s="255"/>
      <c r="O7" s="256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</row>
    <row r="8" s="64" customFormat="1" ht="20" customHeight="1" spans="1:256">
      <c r="A8" s="227"/>
      <c r="B8" s="228"/>
      <c r="C8" s="228"/>
      <c r="D8" s="229"/>
      <c r="E8" s="228"/>
      <c r="F8" s="228"/>
      <c r="G8" s="228"/>
      <c r="H8" s="223"/>
      <c r="I8" s="255"/>
      <c r="J8" s="255"/>
      <c r="K8" s="255"/>
      <c r="L8" s="255"/>
      <c r="M8" s="255"/>
      <c r="N8" s="255"/>
      <c r="O8" s="256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</row>
    <row r="9" s="64" customFormat="1" ht="20" customHeight="1" spans="1:256">
      <c r="A9" s="227"/>
      <c r="B9" s="228"/>
      <c r="C9" s="228"/>
      <c r="D9" s="229"/>
      <c r="E9" s="228"/>
      <c r="F9" s="228"/>
      <c r="G9" s="228"/>
      <c r="H9" s="223"/>
      <c r="I9" s="255"/>
      <c r="J9" s="255"/>
      <c r="K9" s="255"/>
      <c r="L9" s="255"/>
      <c r="M9" s="255"/>
      <c r="N9" s="255"/>
      <c r="O9" s="256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</row>
    <row r="10" s="64" customFormat="1" ht="20" customHeight="1" spans="1:256">
      <c r="A10" s="227"/>
      <c r="B10" s="228"/>
      <c r="C10" s="228"/>
      <c r="D10" s="229"/>
      <c r="E10" s="228"/>
      <c r="F10" s="228"/>
      <c r="G10" s="228"/>
      <c r="H10" s="223"/>
      <c r="I10" s="255"/>
      <c r="J10" s="255"/>
      <c r="K10" s="255"/>
      <c r="L10" s="255"/>
      <c r="M10" s="255"/>
      <c r="N10" s="255"/>
      <c r="O10" s="256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</row>
    <row r="11" s="64" customFormat="1" ht="20" customHeight="1" spans="1:256">
      <c r="A11" s="227"/>
      <c r="B11" s="228"/>
      <c r="C11" s="228"/>
      <c r="D11" s="229"/>
      <c r="E11" s="228"/>
      <c r="F11" s="228"/>
      <c r="G11" s="228"/>
      <c r="H11" s="223"/>
      <c r="I11" s="255"/>
      <c r="J11" s="255"/>
      <c r="K11" s="255"/>
      <c r="L11" s="255"/>
      <c r="M11" s="255"/>
      <c r="N11" s="255"/>
      <c r="O11" s="256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</row>
    <row r="12" s="64" customFormat="1" ht="20" customHeight="1" spans="1:256">
      <c r="A12" s="227"/>
      <c r="B12" s="228"/>
      <c r="C12" s="228"/>
      <c r="D12" s="229"/>
      <c r="E12" s="228"/>
      <c r="F12" s="228"/>
      <c r="G12" s="228"/>
      <c r="H12" s="223"/>
      <c r="I12" s="255"/>
      <c r="J12" s="255"/>
      <c r="K12" s="255"/>
      <c r="L12" s="255"/>
      <c r="M12" s="255"/>
      <c r="N12" s="255"/>
      <c r="O12" s="256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</row>
    <row r="13" s="64" customFormat="1" ht="20" customHeight="1" spans="1:256">
      <c r="A13" s="227"/>
      <c r="B13" s="228"/>
      <c r="C13" s="228"/>
      <c r="D13" s="229"/>
      <c r="E13" s="228"/>
      <c r="F13" s="228"/>
      <c r="G13" s="228"/>
      <c r="H13" s="223"/>
      <c r="I13" s="255"/>
      <c r="J13" s="255"/>
      <c r="K13" s="255"/>
      <c r="L13" s="255"/>
      <c r="M13" s="255"/>
      <c r="N13" s="255"/>
      <c r="O13" s="256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  <c r="IV13" s="68"/>
    </row>
    <row r="14" s="64" customFormat="1" ht="20" customHeight="1" spans="1:256">
      <c r="A14" s="227"/>
      <c r="B14" s="228"/>
      <c r="C14" s="228"/>
      <c r="D14" s="229"/>
      <c r="E14" s="228"/>
      <c r="F14" s="228"/>
      <c r="G14" s="228"/>
      <c r="H14" s="223"/>
      <c r="I14" s="255"/>
      <c r="J14" s="255"/>
      <c r="K14" s="255"/>
      <c r="L14" s="255"/>
      <c r="M14" s="255"/>
      <c r="N14" s="255"/>
      <c r="O14" s="256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</row>
    <row r="15" s="64" customFormat="1" ht="20" customHeight="1" spans="1:256">
      <c r="A15" s="227"/>
      <c r="B15" s="228"/>
      <c r="C15" s="228"/>
      <c r="D15" s="230"/>
      <c r="E15" s="228"/>
      <c r="F15" s="228"/>
      <c r="G15" s="228"/>
      <c r="H15" s="223"/>
      <c r="I15" s="255"/>
      <c r="J15" s="255"/>
      <c r="K15" s="255"/>
      <c r="L15" s="255"/>
      <c r="M15" s="255"/>
      <c r="N15" s="255"/>
      <c r="O15" s="256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</row>
    <row r="16" s="64" customFormat="1" ht="20" customHeight="1" spans="1:256">
      <c r="A16" s="227"/>
      <c r="B16" s="228"/>
      <c r="C16" s="228"/>
      <c r="D16" s="230"/>
      <c r="E16" s="228"/>
      <c r="F16" s="228"/>
      <c r="G16" s="228"/>
      <c r="H16" s="223"/>
      <c r="I16" s="255"/>
      <c r="J16" s="255"/>
      <c r="K16" s="255"/>
      <c r="L16" s="255"/>
      <c r="M16" s="255"/>
      <c r="N16" s="255"/>
      <c r="O16" s="256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</row>
    <row r="17" s="64" customFormat="1" ht="20" customHeight="1" spans="1:256">
      <c r="A17" s="227"/>
      <c r="B17" s="228"/>
      <c r="C17" s="228"/>
      <c r="D17" s="230"/>
      <c r="E17" s="228"/>
      <c r="F17" s="228"/>
      <c r="G17" s="228"/>
      <c r="H17" s="223"/>
      <c r="I17" s="255"/>
      <c r="J17" s="255"/>
      <c r="K17" s="255"/>
      <c r="L17" s="255"/>
      <c r="M17" s="255"/>
      <c r="N17" s="255"/>
      <c r="O17" s="256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</row>
    <row r="18" s="64" customFormat="1" ht="20" customHeight="1" spans="1:256">
      <c r="A18" s="227"/>
      <c r="B18" s="228"/>
      <c r="C18" s="228"/>
      <c r="D18" s="229"/>
      <c r="E18" s="228"/>
      <c r="F18" s="228"/>
      <c r="G18" s="228"/>
      <c r="H18" s="223"/>
      <c r="I18" s="255"/>
      <c r="J18" s="255"/>
      <c r="K18" s="255"/>
      <c r="L18" s="255"/>
      <c r="M18" s="255"/>
      <c r="N18" s="255"/>
      <c r="O18" s="256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</row>
    <row r="19" s="64" customFormat="1" ht="20" customHeight="1" spans="1:256">
      <c r="A19" s="231"/>
      <c r="B19" s="232"/>
      <c r="C19" s="232"/>
      <c r="D19" s="232"/>
      <c r="E19" s="232"/>
      <c r="F19" s="232"/>
      <c r="G19" s="232"/>
      <c r="H19" s="223"/>
      <c r="I19" s="255"/>
      <c r="J19" s="255"/>
      <c r="K19" s="255"/>
      <c r="L19" s="255"/>
      <c r="M19" s="255"/>
      <c r="N19" s="255"/>
      <c r="O19" s="256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</row>
    <row r="20" s="64" customFormat="1" ht="20" customHeight="1" spans="1:256">
      <c r="A20" s="233"/>
      <c r="B20" s="234"/>
      <c r="C20" s="234"/>
      <c r="D20" s="234"/>
      <c r="E20" s="234"/>
      <c r="F20" s="234"/>
      <c r="G20" s="234"/>
      <c r="H20" s="223"/>
      <c r="I20" s="255"/>
      <c r="J20" s="255"/>
      <c r="K20" s="255"/>
      <c r="L20" s="255"/>
      <c r="M20" s="255"/>
      <c r="N20" s="255"/>
      <c r="O20" s="256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</row>
    <row r="21" s="64" customFormat="1" ht="20" customHeight="1" spans="1:256">
      <c r="A21" s="235"/>
      <c r="B21" s="236"/>
      <c r="C21" s="236"/>
      <c r="D21" s="237"/>
      <c r="E21" s="236"/>
      <c r="F21" s="236"/>
      <c r="G21" s="236"/>
      <c r="H21" s="238"/>
      <c r="I21" s="257"/>
      <c r="J21" s="257"/>
      <c r="K21" s="258"/>
      <c r="L21" s="257"/>
      <c r="M21" s="257"/>
      <c r="N21" s="258"/>
      <c r="O21" s="259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</row>
    <row r="22" s="64" customFormat="1" ht="17.25" spans="1:256">
      <c r="A22" s="90"/>
      <c r="B22" s="91"/>
      <c r="C22" s="91"/>
      <c r="D22" s="92"/>
      <c r="E22" s="91"/>
      <c r="F22" s="91"/>
      <c r="G22" s="120"/>
      <c r="O22" s="123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</row>
    <row r="23" s="64" customFormat="1" spans="1:256">
      <c r="A23" s="93" t="s">
        <v>160</v>
      </c>
      <c r="B23" s="93"/>
      <c r="C23" s="94"/>
      <c r="O23" s="123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</row>
    <row r="24" s="64" customFormat="1" spans="3:256">
      <c r="C24" s="66"/>
      <c r="I24" s="121" t="s">
        <v>161</v>
      </c>
      <c r="J24" s="260"/>
      <c r="K24" s="121" t="s">
        <v>162</v>
      </c>
      <c r="L24" s="121"/>
      <c r="M24" s="121" t="s">
        <v>163</v>
      </c>
      <c r="O24" s="123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30" sqref="N30"/>
    </sheetView>
  </sheetViews>
  <sheetFormatPr defaultColWidth="10.125" defaultRowHeight="14.25"/>
  <cols>
    <col min="1" max="1" width="9.625" style="138" customWidth="1"/>
    <col min="2" max="2" width="11.125" style="138" customWidth="1"/>
    <col min="3" max="3" width="9.125" style="138" customWidth="1"/>
    <col min="4" max="4" width="9.5" style="138" customWidth="1"/>
    <col min="5" max="5" width="12.75" style="138" customWidth="1"/>
    <col min="6" max="6" width="10.375" style="138" customWidth="1"/>
    <col min="7" max="7" width="9.5" style="138" customWidth="1"/>
    <col min="8" max="8" width="9.125" style="138" customWidth="1"/>
    <col min="9" max="9" width="8.125" style="138" customWidth="1"/>
    <col min="10" max="10" width="10.5" style="138" customWidth="1"/>
    <col min="11" max="11" width="12.125" style="138" customWidth="1"/>
    <col min="12" max="16384" width="10.125" style="138"/>
  </cols>
  <sheetData>
    <row r="1" ht="23.25" spans="1:11">
      <c r="A1" s="139" t="s">
        <v>178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18" customHeight="1" spans="1:11">
      <c r="A2" s="140" t="s">
        <v>53</v>
      </c>
      <c r="B2" s="141" t="s">
        <v>54</v>
      </c>
      <c r="C2" s="141"/>
      <c r="D2" s="142" t="s">
        <v>61</v>
      </c>
      <c r="E2" s="143" t="str">
        <f>首期!B4</f>
        <v>QAJJFK95803</v>
      </c>
      <c r="F2" s="144" t="s">
        <v>179</v>
      </c>
      <c r="G2" s="145" t="str">
        <f>首期!B5</f>
        <v>短袖T恤</v>
      </c>
      <c r="H2" s="145"/>
      <c r="I2" s="174" t="s">
        <v>56</v>
      </c>
      <c r="J2" s="145" t="s">
        <v>57</v>
      </c>
      <c r="K2" s="196"/>
    </row>
    <row r="3" ht="18" customHeight="1" spans="1:11">
      <c r="A3" s="146" t="s">
        <v>75</v>
      </c>
      <c r="B3" s="147">
        <v>500</v>
      </c>
      <c r="C3" s="147"/>
      <c r="D3" s="148" t="s">
        <v>180</v>
      </c>
      <c r="E3" s="149">
        <v>45940</v>
      </c>
      <c r="F3" s="150"/>
      <c r="G3" s="150"/>
      <c r="H3" s="151" t="s">
        <v>181</v>
      </c>
      <c r="I3" s="151"/>
      <c r="J3" s="151"/>
      <c r="K3" s="197"/>
    </row>
    <row r="4" ht="18" customHeight="1" spans="1:11">
      <c r="A4" s="152" t="s">
        <v>71</v>
      </c>
      <c r="B4" s="147">
        <v>1</v>
      </c>
      <c r="C4" s="147">
        <v>5</v>
      </c>
      <c r="D4" s="153" t="s">
        <v>182</v>
      </c>
      <c r="E4" s="150" t="s">
        <v>183</v>
      </c>
      <c r="F4" s="150"/>
      <c r="G4" s="150"/>
      <c r="H4" s="153" t="s">
        <v>184</v>
      </c>
      <c r="I4" s="153"/>
      <c r="J4" s="167" t="s">
        <v>65</v>
      </c>
      <c r="K4" s="198" t="s">
        <v>66</v>
      </c>
    </row>
    <row r="5" ht="18" customHeight="1" spans="1:11">
      <c r="A5" s="152" t="s">
        <v>185</v>
      </c>
      <c r="B5" s="147">
        <v>1</v>
      </c>
      <c r="C5" s="147"/>
      <c r="D5" s="148" t="s">
        <v>186</v>
      </c>
      <c r="E5" s="148"/>
      <c r="F5" s="148"/>
      <c r="G5" s="148"/>
      <c r="H5" s="153" t="s">
        <v>187</v>
      </c>
      <c r="I5" s="153"/>
      <c r="J5" s="167" t="s">
        <v>65</v>
      </c>
      <c r="K5" s="198" t="s">
        <v>66</v>
      </c>
    </row>
    <row r="6" ht="18" customHeight="1" spans="1:11">
      <c r="A6" s="154" t="s">
        <v>188</v>
      </c>
      <c r="B6" s="155">
        <v>50</v>
      </c>
      <c r="C6" s="155"/>
      <c r="D6" s="156" t="s">
        <v>189</v>
      </c>
      <c r="E6" s="157"/>
      <c r="F6" s="158"/>
      <c r="G6" s="156"/>
      <c r="H6" s="159" t="s">
        <v>190</v>
      </c>
      <c r="I6" s="159"/>
      <c r="J6" s="158" t="s">
        <v>65</v>
      </c>
      <c r="K6" s="199" t="s">
        <v>66</v>
      </c>
    </row>
    <row r="7" ht="18" customHeight="1" spans="1:11">
      <c r="A7" s="160"/>
      <c r="B7" s="161"/>
      <c r="C7" s="161"/>
      <c r="D7" s="160"/>
      <c r="E7" s="161"/>
      <c r="F7" s="162"/>
      <c r="G7" s="160"/>
      <c r="H7" s="162"/>
      <c r="I7" s="161"/>
      <c r="J7" s="161"/>
      <c r="K7" s="161"/>
    </row>
    <row r="8" ht="18" customHeight="1" spans="1:11">
      <c r="A8" s="163" t="s">
        <v>191</v>
      </c>
      <c r="B8" s="164" t="s">
        <v>192</v>
      </c>
      <c r="C8" s="164" t="s">
        <v>193</v>
      </c>
      <c r="D8" s="164" t="s">
        <v>194</v>
      </c>
      <c r="E8" s="164" t="s">
        <v>195</v>
      </c>
      <c r="F8" s="164" t="s">
        <v>196</v>
      </c>
      <c r="G8" s="165" t="s">
        <v>78</v>
      </c>
      <c r="H8" s="166"/>
      <c r="I8" s="166"/>
      <c r="J8" s="166"/>
      <c r="K8" s="200"/>
    </row>
    <row r="9" ht="18" customHeight="1" spans="1:11">
      <c r="A9" s="152" t="s">
        <v>197</v>
      </c>
      <c r="B9" s="153"/>
      <c r="C9" s="167" t="s">
        <v>65</v>
      </c>
      <c r="D9" s="167" t="s">
        <v>66</v>
      </c>
      <c r="E9" s="148" t="s">
        <v>198</v>
      </c>
      <c r="F9" s="168" t="s">
        <v>135</v>
      </c>
      <c r="G9" s="169"/>
      <c r="H9" s="170"/>
      <c r="I9" s="170"/>
      <c r="J9" s="170"/>
      <c r="K9" s="201"/>
    </row>
    <row r="10" ht="18" customHeight="1" spans="1:11">
      <c r="A10" s="152" t="s">
        <v>199</v>
      </c>
      <c r="B10" s="153"/>
      <c r="C10" s="167" t="s">
        <v>65</v>
      </c>
      <c r="D10" s="167" t="s">
        <v>66</v>
      </c>
      <c r="E10" s="148" t="s">
        <v>200</v>
      </c>
      <c r="F10" s="168" t="s">
        <v>201</v>
      </c>
      <c r="G10" s="169" t="s">
        <v>202</v>
      </c>
      <c r="H10" s="170"/>
      <c r="I10" s="170"/>
      <c r="J10" s="170"/>
      <c r="K10" s="201"/>
    </row>
    <row r="11" ht="18" customHeight="1" spans="1:11">
      <c r="A11" s="171" t="s">
        <v>165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02"/>
    </row>
    <row r="12" ht="18" customHeight="1" spans="1:11">
      <c r="A12" s="146" t="s">
        <v>88</v>
      </c>
      <c r="B12" s="167" t="s">
        <v>84</v>
      </c>
      <c r="C12" s="167" t="s">
        <v>85</v>
      </c>
      <c r="D12" s="168"/>
      <c r="E12" s="148" t="s">
        <v>86</v>
      </c>
      <c r="F12" s="167" t="s">
        <v>84</v>
      </c>
      <c r="G12" s="167" t="s">
        <v>85</v>
      </c>
      <c r="H12" s="167"/>
      <c r="I12" s="148" t="s">
        <v>203</v>
      </c>
      <c r="J12" s="167" t="s">
        <v>84</v>
      </c>
      <c r="K12" s="198" t="s">
        <v>85</v>
      </c>
    </row>
    <row r="13" ht="18" customHeight="1" spans="1:11">
      <c r="A13" s="146" t="s">
        <v>91</v>
      </c>
      <c r="B13" s="167" t="s">
        <v>84</v>
      </c>
      <c r="C13" s="167" t="s">
        <v>85</v>
      </c>
      <c r="D13" s="168"/>
      <c r="E13" s="148" t="s">
        <v>96</v>
      </c>
      <c r="F13" s="167" t="s">
        <v>84</v>
      </c>
      <c r="G13" s="167" t="s">
        <v>85</v>
      </c>
      <c r="H13" s="167"/>
      <c r="I13" s="148" t="s">
        <v>204</v>
      </c>
      <c r="J13" s="167" t="s">
        <v>84</v>
      </c>
      <c r="K13" s="198" t="s">
        <v>85</v>
      </c>
    </row>
    <row r="14" ht="18" customHeight="1" spans="1:11">
      <c r="A14" s="154" t="s">
        <v>205</v>
      </c>
      <c r="B14" s="158" t="s">
        <v>84</v>
      </c>
      <c r="C14" s="158" t="s">
        <v>85</v>
      </c>
      <c r="D14" s="157"/>
      <c r="E14" s="156" t="s">
        <v>206</v>
      </c>
      <c r="F14" s="158" t="s">
        <v>84</v>
      </c>
      <c r="G14" s="158" t="s">
        <v>85</v>
      </c>
      <c r="H14" s="158"/>
      <c r="I14" s="156" t="s">
        <v>207</v>
      </c>
      <c r="J14" s="158" t="s">
        <v>84</v>
      </c>
      <c r="K14" s="199" t="s">
        <v>85</v>
      </c>
    </row>
    <row r="15" ht="18" customHeight="1" spans="1:11">
      <c r="A15" s="160"/>
      <c r="B15" s="173"/>
      <c r="C15" s="173"/>
      <c r="D15" s="161"/>
      <c r="E15" s="160"/>
      <c r="F15" s="173"/>
      <c r="G15" s="173"/>
      <c r="H15" s="173"/>
      <c r="I15" s="160"/>
      <c r="J15" s="173"/>
      <c r="K15" s="173"/>
    </row>
    <row r="16" s="136" customFormat="1" ht="18" customHeight="1" spans="1:11">
      <c r="A16" s="140" t="s">
        <v>208</v>
      </c>
      <c r="B16" s="174"/>
      <c r="C16" s="174"/>
      <c r="D16" s="174"/>
      <c r="E16" s="174"/>
      <c r="F16" s="174"/>
      <c r="G16" s="174"/>
      <c r="H16" s="174"/>
      <c r="I16" s="174"/>
      <c r="J16" s="174"/>
      <c r="K16" s="203"/>
    </row>
    <row r="17" ht="18" customHeight="1" spans="1:11">
      <c r="A17" s="152" t="s">
        <v>209</v>
      </c>
      <c r="B17" s="153"/>
      <c r="C17" s="153"/>
      <c r="D17" s="153"/>
      <c r="E17" s="153"/>
      <c r="F17" s="153"/>
      <c r="G17" s="153"/>
      <c r="H17" s="153"/>
      <c r="I17" s="153"/>
      <c r="J17" s="153"/>
      <c r="K17" s="204"/>
    </row>
    <row r="18" ht="18" customHeight="1" spans="1:11">
      <c r="A18" s="152" t="s">
        <v>210</v>
      </c>
      <c r="B18" s="153"/>
      <c r="C18" s="153"/>
      <c r="D18" s="153"/>
      <c r="E18" s="153"/>
      <c r="F18" s="153"/>
      <c r="G18" s="153"/>
      <c r="H18" s="153"/>
      <c r="I18" s="153"/>
      <c r="J18" s="153"/>
      <c r="K18" s="204"/>
    </row>
    <row r="19" ht="22" customHeight="1" spans="1:11">
      <c r="A19" s="175"/>
      <c r="B19" s="167"/>
      <c r="C19" s="167"/>
      <c r="D19" s="167"/>
      <c r="E19" s="167"/>
      <c r="F19" s="167"/>
      <c r="G19" s="167"/>
      <c r="H19" s="167"/>
      <c r="I19" s="167"/>
      <c r="J19" s="167"/>
      <c r="K19" s="198"/>
    </row>
    <row r="20" ht="22" customHeight="1" spans="1:11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205"/>
    </row>
    <row r="21" ht="22" customHeight="1" spans="1:1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205"/>
    </row>
    <row r="22" ht="22" customHeight="1" spans="1:11">
      <c r="A22" s="176"/>
      <c r="B22" s="177"/>
      <c r="C22" s="177"/>
      <c r="D22" s="177"/>
      <c r="E22" s="177"/>
      <c r="F22" s="177"/>
      <c r="G22" s="177"/>
      <c r="H22" s="177"/>
      <c r="I22" s="177"/>
      <c r="J22" s="177"/>
      <c r="K22" s="205"/>
    </row>
    <row r="23" ht="22" customHeight="1" spans="1:11">
      <c r="A23" s="178"/>
      <c r="B23" s="179"/>
      <c r="C23" s="179"/>
      <c r="D23" s="179"/>
      <c r="E23" s="179"/>
      <c r="F23" s="179"/>
      <c r="G23" s="179"/>
      <c r="H23" s="179"/>
      <c r="I23" s="179"/>
      <c r="J23" s="179"/>
      <c r="K23" s="206"/>
    </row>
    <row r="24" ht="18" customHeight="1" spans="1:11">
      <c r="A24" s="152" t="s">
        <v>115</v>
      </c>
      <c r="B24" s="153"/>
      <c r="C24" s="167" t="s">
        <v>65</v>
      </c>
      <c r="D24" s="167" t="s">
        <v>66</v>
      </c>
      <c r="E24" s="151"/>
      <c r="F24" s="151"/>
      <c r="G24" s="151"/>
      <c r="H24" s="151"/>
      <c r="I24" s="151"/>
      <c r="J24" s="151"/>
      <c r="K24" s="197"/>
    </row>
    <row r="25" ht="18" customHeight="1" spans="1:11">
      <c r="A25" s="180" t="s">
        <v>211</v>
      </c>
      <c r="B25" s="181"/>
      <c r="C25" s="181"/>
      <c r="D25" s="181"/>
      <c r="E25" s="181"/>
      <c r="F25" s="181"/>
      <c r="G25" s="181"/>
      <c r="H25" s="181"/>
      <c r="I25" s="181"/>
      <c r="J25" s="181"/>
      <c r="K25" s="207"/>
    </row>
    <row r="26" ht="15" spans="1:1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ht="20" customHeight="1" spans="1:11">
      <c r="A27" s="183" t="s">
        <v>212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0"/>
    </row>
    <row r="28" ht="23" customHeight="1" spans="1:11">
      <c r="A28" s="184" t="s">
        <v>213</v>
      </c>
      <c r="B28" s="185"/>
      <c r="C28" s="185"/>
      <c r="D28" s="185"/>
      <c r="E28" s="185"/>
      <c r="F28" s="185"/>
      <c r="G28" s="185"/>
      <c r="H28" s="185"/>
      <c r="I28" s="185"/>
      <c r="J28" s="208">
        <v>1</v>
      </c>
      <c r="K28" s="209"/>
    </row>
    <row r="29" ht="23" customHeight="1" spans="1:11">
      <c r="A29" s="184" t="s">
        <v>214</v>
      </c>
      <c r="B29" s="185"/>
      <c r="C29" s="185"/>
      <c r="D29" s="185"/>
      <c r="E29" s="185"/>
      <c r="F29" s="185"/>
      <c r="G29" s="185"/>
      <c r="H29" s="185"/>
      <c r="I29" s="185"/>
      <c r="J29" s="208">
        <v>1</v>
      </c>
      <c r="K29" s="210"/>
    </row>
    <row r="30" ht="23" customHeight="1" spans="1:11">
      <c r="A30" s="184"/>
      <c r="B30" s="185"/>
      <c r="C30" s="185"/>
      <c r="D30" s="185"/>
      <c r="E30" s="185"/>
      <c r="F30" s="185"/>
      <c r="G30" s="185"/>
      <c r="H30" s="185"/>
      <c r="I30" s="185"/>
      <c r="J30" s="208"/>
      <c r="K30" s="210"/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208">
        <v>2</v>
      </c>
      <c r="K31" s="210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208"/>
      <c r="K32" s="210"/>
    </row>
    <row r="33" ht="23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185"/>
      <c r="K33" s="210"/>
    </row>
    <row r="34" ht="23" customHeight="1" spans="1:11">
      <c r="A34" s="176"/>
      <c r="B34" s="177"/>
      <c r="C34" s="177"/>
      <c r="D34" s="177"/>
      <c r="E34" s="177"/>
      <c r="F34" s="177"/>
      <c r="G34" s="177"/>
      <c r="H34" s="177"/>
      <c r="I34" s="177"/>
      <c r="J34" s="177"/>
      <c r="K34" s="205"/>
    </row>
    <row r="35" ht="23" customHeight="1" spans="1:11">
      <c r="A35" s="186"/>
      <c r="B35" s="177"/>
      <c r="C35" s="177"/>
      <c r="D35" s="177"/>
      <c r="E35" s="177"/>
      <c r="F35" s="177"/>
      <c r="G35" s="177"/>
      <c r="H35" s="177"/>
      <c r="I35" s="177"/>
      <c r="J35" s="177"/>
      <c r="K35" s="205"/>
    </row>
    <row r="36" ht="23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211"/>
    </row>
    <row r="37" ht="18.75" customHeight="1" spans="1:11">
      <c r="A37" s="189" t="s">
        <v>215</v>
      </c>
      <c r="B37" s="190"/>
      <c r="C37" s="190"/>
      <c r="D37" s="190"/>
      <c r="E37" s="190"/>
      <c r="F37" s="190"/>
      <c r="G37" s="190"/>
      <c r="H37" s="190"/>
      <c r="I37" s="190"/>
      <c r="J37" s="190"/>
      <c r="K37" s="212"/>
    </row>
    <row r="38" s="137" customFormat="1" ht="18.75" customHeight="1" spans="1:11">
      <c r="A38" s="152" t="s">
        <v>216</v>
      </c>
      <c r="B38" s="153"/>
      <c r="C38" s="153"/>
      <c r="D38" s="151" t="s">
        <v>217</v>
      </c>
      <c r="E38" s="151"/>
      <c r="F38" s="191" t="s">
        <v>218</v>
      </c>
      <c r="G38" s="192"/>
      <c r="H38" s="153" t="s">
        <v>219</v>
      </c>
      <c r="I38" s="153"/>
      <c r="J38" s="153" t="s">
        <v>220</v>
      </c>
      <c r="K38" s="204"/>
    </row>
    <row r="39" ht="18.75" customHeight="1" spans="1:13">
      <c r="A39" s="152" t="s">
        <v>116</v>
      </c>
      <c r="B39" s="153" t="s">
        <v>221</v>
      </c>
      <c r="C39" s="153"/>
      <c r="D39" s="153"/>
      <c r="E39" s="153"/>
      <c r="F39" s="153"/>
      <c r="G39" s="153"/>
      <c r="H39" s="153"/>
      <c r="I39" s="153"/>
      <c r="J39" s="153"/>
      <c r="K39" s="204"/>
      <c r="M39" s="137"/>
    </row>
    <row r="40" ht="24" customHeight="1" spans="1:11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204"/>
    </row>
    <row r="41" ht="24" customHeight="1" spans="1:1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204"/>
    </row>
    <row r="42" ht="32.1" customHeight="1" spans="1:11">
      <c r="A42" s="154" t="s">
        <v>127</v>
      </c>
      <c r="B42" s="193" t="s">
        <v>222</v>
      </c>
      <c r="C42" s="193"/>
      <c r="D42" s="156" t="s">
        <v>223</v>
      </c>
      <c r="E42" s="157" t="s">
        <v>130</v>
      </c>
      <c r="F42" s="156" t="s">
        <v>131</v>
      </c>
      <c r="G42" s="194">
        <v>45930</v>
      </c>
      <c r="H42" s="195" t="s">
        <v>132</v>
      </c>
      <c r="I42" s="195"/>
      <c r="J42" s="193" t="s">
        <v>133</v>
      </c>
      <c r="K42" s="213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28:I28"/>
    <mergeCell ref="B29:I29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18"/>
  <sheetViews>
    <sheetView tabSelected="1" workbookViewId="0">
      <selection activeCell="O24" sqref="O24"/>
    </sheetView>
  </sheetViews>
  <sheetFormatPr defaultColWidth="9" defaultRowHeight="14.25"/>
  <cols>
    <col min="1" max="1" width="13.625" style="64" customWidth="1"/>
    <col min="2" max="2" width="8.5" style="64" customWidth="1"/>
    <col min="3" max="3" width="8.5" style="66" customWidth="1"/>
    <col min="4" max="10" width="8.5" style="64" customWidth="1"/>
    <col min="11" max="11" width="2.75" style="64" customWidth="1"/>
    <col min="12" max="19" width="12.625" style="64" customWidth="1"/>
    <col min="20" max="20" width="12.625" style="67" customWidth="1"/>
    <col min="21" max="258" width="9" style="64"/>
    <col min="259" max="16384" width="9" style="68"/>
  </cols>
  <sheetData>
    <row r="1" s="64" customFormat="1" ht="29" customHeight="1" spans="1:261">
      <c r="A1" s="69" t="s">
        <v>136</v>
      </c>
      <c r="B1" s="70"/>
      <c r="C1" s="71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123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  <c r="IV1" s="68"/>
      <c r="IW1" s="68"/>
      <c r="IX1" s="68"/>
      <c r="IY1" s="68"/>
      <c r="IZ1" s="68"/>
      <c r="JA1" s="68"/>
    </row>
    <row r="2" s="64" customFormat="1" ht="20" customHeight="1" spans="1:261">
      <c r="A2" s="72" t="s">
        <v>61</v>
      </c>
      <c r="B2" s="73" t="str">
        <f>'验货尺寸表 （首期)'!B2</f>
        <v>QAJJFK95803</v>
      </c>
      <c r="C2" s="74"/>
      <c r="D2" s="75" t="s">
        <v>68</v>
      </c>
      <c r="E2" s="75"/>
      <c r="F2" s="75"/>
      <c r="G2" s="75"/>
      <c r="H2" s="75"/>
      <c r="I2" s="75"/>
      <c r="J2" s="95"/>
      <c r="K2" s="96"/>
      <c r="L2" s="72" t="s">
        <v>56</v>
      </c>
      <c r="M2" s="97" t="s">
        <v>57</v>
      </c>
      <c r="N2" s="97"/>
      <c r="O2" s="97"/>
      <c r="P2" s="97"/>
      <c r="Q2" s="97"/>
      <c r="R2" s="97"/>
      <c r="S2" s="97"/>
      <c r="T2" s="124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  <c r="IV2" s="68"/>
      <c r="IW2" s="68"/>
      <c r="IX2" s="68"/>
      <c r="IY2" s="68"/>
      <c r="IZ2" s="68"/>
      <c r="JA2" s="68"/>
    </row>
    <row r="3" s="64" customFormat="1" ht="16.5" spans="1:261">
      <c r="A3" s="76" t="s">
        <v>137</v>
      </c>
      <c r="B3" s="77" t="s">
        <v>138</v>
      </c>
      <c r="C3" s="78"/>
      <c r="D3" s="77"/>
      <c r="E3" s="77"/>
      <c r="F3" s="77"/>
      <c r="G3" s="77"/>
      <c r="H3" s="77"/>
      <c r="I3" s="77"/>
      <c r="J3" s="98"/>
      <c r="K3" s="99"/>
      <c r="L3" s="100" t="s">
        <v>139</v>
      </c>
      <c r="M3" s="101"/>
      <c r="N3" s="101"/>
      <c r="O3" s="101"/>
      <c r="P3" s="101"/>
      <c r="Q3" s="101"/>
      <c r="R3" s="101"/>
      <c r="S3" s="101"/>
      <c r="T3" s="125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  <c r="IZ3" s="68"/>
      <c r="JA3" s="68"/>
    </row>
    <row r="4" s="64" customFormat="1" spans="1:261">
      <c r="A4" s="76"/>
      <c r="B4" s="79">
        <v>150</v>
      </c>
      <c r="C4" s="79">
        <v>155</v>
      </c>
      <c r="D4" s="79">
        <v>160</v>
      </c>
      <c r="E4" s="79">
        <v>165</v>
      </c>
      <c r="F4" s="79">
        <v>170</v>
      </c>
      <c r="G4" s="79">
        <v>175</v>
      </c>
      <c r="H4" s="79">
        <v>180</v>
      </c>
      <c r="I4" s="79">
        <v>185</v>
      </c>
      <c r="J4" s="102">
        <v>190</v>
      </c>
      <c r="K4" s="99"/>
      <c r="L4" s="103">
        <v>150</v>
      </c>
      <c r="M4" s="79">
        <v>155</v>
      </c>
      <c r="N4" s="79">
        <v>160</v>
      </c>
      <c r="O4" s="79">
        <v>165</v>
      </c>
      <c r="P4" s="79">
        <v>170</v>
      </c>
      <c r="Q4" s="79">
        <v>175</v>
      </c>
      <c r="R4" s="79">
        <v>180</v>
      </c>
      <c r="S4" s="79">
        <v>185</v>
      </c>
      <c r="T4" s="102">
        <v>190</v>
      </c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</row>
    <row r="5" s="64" customFormat="1" spans="1:261">
      <c r="A5" s="76"/>
      <c r="B5" s="79">
        <v>72</v>
      </c>
      <c r="C5" s="79">
        <v>76</v>
      </c>
      <c r="D5" s="79">
        <v>80</v>
      </c>
      <c r="E5" s="79">
        <v>84</v>
      </c>
      <c r="F5" s="79">
        <v>88</v>
      </c>
      <c r="G5" s="79">
        <v>92</v>
      </c>
      <c r="H5" s="79">
        <v>96</v>
      </c>
      <c r="I5" s="79">
        <v>100</v>
      </c>
      <c r="J5" s="102">
        <v>104</v>
      </c>
      <c r="K5" s="99"/>
      <c r="L5" s="104" t="s">
        <v>110</v>
      </c>
      <c r="M5" s="105" t="s">
        <v>110</v>
      </c>
      <c r="N5" s="105" t="s">
        <v>110</v>
      </c>
      <c r="O5" s="105" t="s">
        <v>110</v>
      </c>
      <c r="P5" s="105" t="s">
        <v>110</v>
      </c>
      <c r="Q5" s="105" t="s">
        <v>110</v>
      </c>
      <c r="R5" s="105" t="s">
        <v>110</v>
      </c>
      <c r="S5" s="105" t="s">
        <v>110</v>
      </c>
      <c r="T5" s="126" t="s">
        <v>110</v>
      </c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</row>
    <row r="6" s="65" customFormat="1" ht="25" customHeight="1" spans="1:261">
      <c r="A6" s="80" t="s">
        <v>143</v>
      </c>
      <c r="B6" s="81">
        <f>C6-2</f>
        <v>61</v>
      </c>
      <c r="C6" s="82">
        <v>63</v>
      </c>
      <c r="D6" s="82">
        <f t="shared" ref="D6:J6" si="0">C6+2</f>
        <v>65</v>
      </c>
      <c r="E6" s="82">
        <f t="shared" si="0"/>
        <v>67</v>
      </c>
      <c r="F6" s="82">
        <f t="shared" si="0"/>
        <v>69</v>
      </c>
      <c r="G6" s="83">
        <f t="shared" si="0"/>
        <v>71</v>
      </c>
      <c r="H6" s="82">
        <f t="shared" si="0"/>
        <v>73</v>
      </c>
      <c r="I6" s="82">
        <f t="shared" si="0"/>
        <v>75</v>
      </c>
      <c r="J6" s="106">
        <f t="shared" si="0"/>
        <v>77</v>
      </c>
      <c r="K6" s="107"/>
      <c r="L6" s="108"/>
      <c r="M6" s="109"/>
      <c r="N6" s="109"/>
      <c r="O6" s="109"/>
      <c r="P6" s="110" t="s">
        <v>224</v>
      </c>
      <c r="Q6" s="127" t="s">
        <v>225</v>
      </c>
      <c r="R6" s="128" t="s">
        <v>224</v>
      </c>
      <c r="S6" s="109" t="s">
        <v>224</v>
      </c>
      <c r="T6" s="129" t="s">
        <v>226</v>
      </c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  <c r="IU6" s="130"/>
      <c r="IV6" s="130"/>
      <c r="IW6" s="130"/>
      <c r="IX6" s="130"/>
      <c r="IY6" s="130"/>
      <c r="IZ6" s="130"/>
      <c r="JA6" s="130"/>
    </row>
    <row r="7" s="65" customFormat="1" ht="25" customHeight="1" spans="1:261">
      <c r="A7" s="80" t="s">
        <v>147</v>
      </c>
      <c r="B7" s="81">
        <f t="shared" ref="B7:B9" si="1">C7-4</f>
        <v>90</v>
      </c>
      <c r="C7" s="82">
        <v>94</v>
      </c>
      <c r="D7" s="82">
        <f t="shared" ref="D7:J7" si="2">C7+4</f>
        <v>98</v>
      </c>
      <c r="E7" s="82">
        <f t="shared" si="2"/>
        <v>102</v>
      </c>
      <c r="F7" s="82">
        <f t="shared" si="2"/>
        <v>106</v>
      </c>
      <c r="G7" s="83">
        <f t="shared" si="2"/>
        <v>110</v>
      </c>
      <c r="H7" s="82">
        <f t="shared" si="2"/>
        <v>114</v>
      </c>
      <c r="I7" s="82">
        <f t="shared" si="2"/>
        <v>118</v>
      </c>
      <c r="J7" s="106">
        <f t="shared" si="2"/>
        <v>122</v>
      </c>
      <c r="K7" s="107"/>
      <c r="L7" s="111"/>
      <c r="M7" s="112"/>
      <c r="N7" s="112"/>
      <c r="O7" s="112"/>
      <c r="P7" s="113" t="s">
        <v>224</v>
      </c>
      <c r="Q7" s="127" t="s">
        <v>227</v>
      </c>
      <c r="R7" s="131" t="s">
        <v>228</v>
      </c>
      <c r="S7" s="112" t="s">
        <v>229</v>
      </c>
      <c r="T7" s="132" t="s">
        <v>230</v>
      </c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</row>
    <row r="8" s="65" customFormat="1" ht="25" customHeight="1" spans="1:261">
      <c r="A8" s="80" t="s">
        <v>148</v>
      </c>
      <c r="B8" s="81">
        <f t="shared" si="1"/>
        <v>86</v>
      </c>
      <c r="C8" s="82">
        <v>90</v>
      </c>
      <c r="D8" s="82">
        <f t="shared" ref="D8:J8" si="3">C8+4</f>
        <v>94</v>
      </c>
      <c r="E8" s="82">
        <f t="shared" si="3"/>
        <v>98</v>
      </c>
      <c r="F8" s="82">
        <f t="shared" si="3"/>
        <v>102</v>
      </c>
      <c r="G8" s="83">
        <f t="shared" si="3"/>
        <v>106</v>
      </c>
      <c r="H8" s="82">
        <f t="shared" si="3"/>
        <v>110</v>
      </c>
      <c r="I8" s="82">
        <f t="shared" si="3"/>
        <v>114</v>
      </c>
      <c r="J8" s="106">
        <f t="shared" si="3"/>
        <v>118</v>
      </c>
      <c r="K8" s="107"/>
      <c r="L8" s="111"/>
      <c r="M8" s="112"/>
      <c r="N8" s="112"/>
      <c r="O8" s="112"/>
      <c r="P8" s="113" t="s">
        <v>231</v>
      </c>
      <c r="Q8" s="127" t="s">
        <v>232</v>
      </c>
      <c r="R8" s="131" t="s">
        <v>233</v>
      </c>
      <c r="S8" s="112" t="s">
        <v>233</v>
      </c>
      <c r="T8" s="132" t="s">
        <v>234</v>
      </c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  <c r="IU8" s="130"/>
      <c r="IV8" s="130"/>
      <c r="IW8" s="130"/>
      <c r="IX8" s="130"/>
      <c r="IY8" s="130"/>
      <c r="IZ8" s="130"/>
      <c r="JA8" s="130"/>
    </row>
    <row r="9" s="65" customFormat="1" ht="25" customHeight="1" spans="1:261">
      <c r="A9" s="80" t="s">
        <v>151</v>
      </c>
      <c r="B9" s="81">
        <f t="shared" si="1"/>
        <v>92</v>
      </c>
      <c r="C9" s="82">
        <v>96</v>
      </c>
      <c r="D9" s="82">
        <f t="shared" ref="D9:J9" si="4">C9+4</f>
        <v>100</v>
      </c>
      <c r="E9" s="82">
        <f t="shared" si="4"/>
        <v>104</v>
      </c>
      <c r="F9" s="82">
        <f t="shared" si="4"/>
        <v>108</v>
      </c>
      <c r="G9" s="83">
        <f t="shared" si="4"/>
        <v>112</v>
      </c>
      <c r="H9" s="82">
        <f t="shared" si="4"/>
        <v>116</v>
      </c>
      <c r="I9" s="82">
        <f t="shared" si="4"/>
        <v>120</v>
      </c>
      <c r="J9" s="106">
        <f t="shared" si="4"/>
        <v>124</v>
      </c>
      <c r="K9" s="107"/>
      <c r="L9" s="111"/>
      <c r="M9" s="112"/>
      <c r="N9" s="112"/>
      <c r="O9" s="112"/>
      <c r="P9" s="113" t="s">
        <v>224</v>
      </c>
      <c r="Q9" s="127" t="s">
        <v>235</v>
      </c>
      <c r="R9" s="131" t="s">
        <v>230</v>
      </c>
      <c r="S9" s="112" t="s">
        <v>236</v>
      </c>
      <c r="T9" s="132" t="s">
        <v>237</v>
      </c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</row>
    <row r="10" s="65" customFormat="1" ht="25" customHeight="1" spans="1:261">
      <c r="A10" s="80" t="s">
        <v>153</v>
      </c>
      <c r="B10" s="81">
        <f t="shared" ref="B10:F10" si="5">C10-0.5</f>
        <v>18.5</v>
      </c>
      <c r="C10" s="82">
        <f t="shared" si="5"/>
        <v>19</v>
      </c>
      <c r="D10" s="82">
        <f t="shared" si="5"/>
        <v>19.5</v>
      </c>
      <c r="E10" s="82">
        <f t="shared" si="5"/>
        <v>20</v>
      </c>
      <c r="F10" s="82">
        <f t="shared" si="5"/>
        <v>20.5</v>
      </c>
      <c r="G10" s="83">
        <v>21</v>
      </c>
      <c r="H10" s="82">
        <f t="shared" ref="H10:J10" si="6">G10+0.5</f>
        <v>21.5</v>
      </c>
      <c r="I10" s="82">
        <f t="shared" si="6"/>
        <v>22</v>
      </c>
      <c r="J10" s="106">
        <f t="shared" si="6"/>
        <v>22.5</v>
      </c>
      <c r="K10" s="107"/>
      <c r="L10" s="111"/>
      <c r="M10" s="112"/>
      <c r="N10" s="112"/>
      <c r="O10" s="112"/>
      <c r="P10" s="113" t="s">
        <v>238</v>
      </c>
      <c r="Q10" s="127" t="s">
        <v>224</v>
      </c>
      <c r="R10" s="131" t="s">
        <v>239</v>
      </c>
      <c r="S10" s="112" t="s">
        <v>224</v>
      </c>
      <c r="T10" s="132" t="s">
        <v>224</v>
      </c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0"/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  <c r="IU10" s="130"/>
      <c r="IV10" s="130"/>
      <c r="IW10" s="130"/>
      <c r="IX10" s="130"/>
      <c r="IY10" s="130"/>
      <c r="IZ10" s="130"/>
      <c r="JA10" s="130"/>
    </row>
    <row r="11" s="65" customFormat="1" ht="25" customHeight="1" spans="1:261">
      <c r="A11" s="80" t="s">
        <v>155</v>
      </c>
      <c r="B11" s="81">
        <f t="shared" ref="B11:F11" si="7">C11-1.2</f>
        <v>39</v>
      </c>
      <c r="C11" s="82">
        <f t="shared" si="7"/>
        <v>40.2</v>
      </c>
      <c r="D11" s="82">
        <f t="shared" si="7"/>
        <v>41.4</v>
      </c>
      <c r="E11" s="82">
        <f t="shared" si="7"/>
        <v>42.6</v>
      </c>
      <c r="F11" s="82">
        <f t="shared" si="7"/>
        <v>43.8</v>
      </c>
      <c r="G11" s="83">
        <v>45</v>
      </c>
      <c r="H11" s="82">
        <f>G11+1.2</f>
        <v>46.2</v>
      </c>
      <c r="I11" s="82">
        <f>H11+1.2</f>
        <v>47.4</v>
      </c>
      <c r="J11" s="106">
        <f>I11+1.4</f>
        <v>48.8</v>
      </c>
      <c r="K11" s="107"/>
      <c r="L11" s="111"/>
      <c r="M11" s="112"/>
      <c r="N11" s="112"/>
      <c r="O11" s="112"/>
      <c r="P11" s="113" t="s">
        <v>240</v>
      </c>
      <c r="Q11" s="127" t="s">
        <v>241</v>
      </c>
      <c r="R11" s="131" t="s">
        <v>242</v>
      </c>
      <c r="S11" s="112" t="s">
        <v>224</v>
      </c>
      <c r="T11" s="132" t="s">
        <v>224</v>
      </c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0"/>
      <c r="EG11" s="130"/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0"/>
      <c r="FZ11" s="130"/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0"/>
      <c r="HS11" s="130"/>
      <c r="HT11" s="130"/>
      <c r="HU11" s="130"/>
      <c r="HV11" s="130"/>
      <c r="HW11" s="130"/>
      <c r="HX11" s="130"/>
      <c r="HY11" s="130"/>
      <c r="HZ11" s="130"/>
      <c r="IA11" s="130"/>
      <c r="IB11" s="130"/>
      <c r="IC11" s="130"/>
      <c r="ID11" s="130"/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</row>
    <row r="12" s="65" customFormat="1" ht="25" customHeight="1" spans="1:261">
      <c r="A12" s="80" t="s">
        <v>156</v>
      </c>
      <c r="B12" s="81">
        <f>C12-1.6</f>
        <v>36.6</v>
      </c>
      <c r="C12" s="82">
        <v>38.2</v>
      </c>
      <c r="D12" s="82">
        <f>C12+1.6</f>
        <v>39.8</v>
      </c>
      <c r="E12" s="82">
        <f>D12+1.6</f>
        <v>41.4</v>
      </c>
      <c r="F12" s="82">
        <f>E12+1.6</f>
        <v>43</v>
      </c>
      <c r="G12" s="83">
        <f t="shared" ref="G12:J12" si="8">F12+1.2</f>
        <v>44.2</v>
      </c>
      <c r="H12" s="82">
        <f t="shared" si="8"/>
        <v>45.4</v>
      </c>
      <c r="I12" s="82">
        <f t="shared" si="8"/>
        <v>46.6</v>
      </c>
      <c r="J12" s="106">
        <f t="shared" si="8"/>
        <v>47.8</v>
      </c>
      <c r="K12" s="107"/>
      <c r="L12" s="111"/>
      <c r="M12" s="112"/>
      <c r="N12" s="112"/>
      <c r="O12" s="112"/>
      <c r="P12" s="113" t="s">
        <v>243</v>
      </c>
      <c r="Q12" s="127" t="s">
        <v>244</v>
      </c>
      <c r="R12" s="131" t="s">
        <v>245</v>
      </c>
      <c r="S12" s="112" t="s">
        <v>239</v>
      </c>
      <c r="T12" s="132" t="s">
        <v>238</v>
      </c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0"/>
      <c r="CZ12" s="130"/>
      <c r="DA12" s="130"/>
      <c r="DB12" s="130"/>
      <c r="DC12" s="130"/>
      <c r="DD12" s="130"/>
      <c r="DE12" s="130"/>
      <c r="DF12" s="130"/>
      <c r="DG12" s="130"/>
      <c r="DH12" s="130"/>
      <c r="DI12" s="130"/>
      <c r="DJ12" s="130"/>
      <c r="DK12" s="130"/>
      <c r="DL12" s="130"/>
      <c r="DM12" s="130"/>
      <c r="DN12" s="130"/>
      <c r="DO12" s="130"/>
      <c r="DP12" s="130"/>
      <c r="DQ12" s="130"/>
      <c r="DR12" s="130"/>
      <c r="DS12" s="130"/>
      <c r="DT12" s="13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0"/>
      <c r="EG12" s="13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S12" s="130"/>
      <c r="ET12" s="130"/>
      <c r="EU12" s="130"/>
      <c r="EV12" s="130"/>
      <c r="EW12" s="130"/>
      <c r="EX12" s="130"/>
      <c r="EY12" s="130"/>
      <c r="EZ12" s="130"/>
      <c r="FA12" s="130"/>
      <c r="FB12" s="130"/>
      <c r="FC12" s="130"/>
      <c r="FD12" s="130"/>
      <c r="FE12" s="130"/>
      <c r="FF12" s="130"/>
      <c r="FG12" s="130"/>
      <c r="FH12" s="130"/>
      <c r="FI12" s="130"/>
      <c r="FJ12" s="130"/>
      <c r="FK12" s="130"/>
      <c r="FL12" s="130"/>
      <c r="FM12" s="130"/>
      <c r="FN12" s="130"/>
      <c r="FO12" s="130"/>
      <c r="FP12" s="130"/>
      <c r="FQ12" s="130"/>
      <c r="FR12" s="130"/>
      <c r="FS12" s="130"/>
      <c r="FT12" s="130"/>
      <c r="FU12" s="130"/>
      <c r="FV12" s="130"/>
      <c r="FW12" s="130"/>
      <c r="FX12" s="130"/>
      <c r="FY12" s="130"/>
      <c r="FZ12" s="130"/>
      <c r="GA12" s="130"/>
      <c r="GB12" s="130"/>
      <c r="GC12" s="130"/>
      <c r="GD12" s="130"/>
      <c r="GE12" s="130"/>
      <c r="GF12" s="130"/>
      <c r="GG12" s="130"/>
      <c r="GH12" s="130"/>
      <c r="GI12" s="130"/>
      <c r="GJ12" s="130"/>
      <c r="GK12" s="130"/>
      <c r="GL12" s="130"/>
      <c r="GM12" s="130"/>
      <c r="GN12" s="130"/>
      <c r="GO12" s="130"/>
      <c r="GP12" s="130"/>
      <c r="GQ12" s="130"/>
      <c r="GR12" s="130"/>
      <c r="GS12" s="130"/>
      <c r="GT12" s="130"/>
      <c r="GU12" s="130"/>
      <c r="GV12" s="130"/>
      <c r="GW12" s="130"/>
      <c r="GX12" s="130"/>
      <c r="GY12" s="130"/>
      <c r="GZ12" s="130"/>
      <c r="HA12" s="130"/>
      <c r="HB12" s="130"/>
      <c r="HC12" s="130"/>
      <c r="HD12" s="130"/>
      <c r="HE12" s="130"/>
      <c r="HF12" s="130"/>
      <c r="HG12" s="130"/>
      <c r="HH12" s="130"/>
      <c r="HI12" s="130"/>
      <c r="HJ12" s="130"/>
      <c r="HK12" s="130"/>
      <c r="HL12" s="130"/>
      <c r="HM12" s="130"/>
      <c r="HN12" s="130"/>
      <c r="HO12" s="130"/>
      <c r="HP12" s="130"/>
      <c r="HQ12" s="130"/>
      <c r="HR12" s="130"/>
      <c r="HS12" s="130"/>
      <c r="HT12" s="130"/>
      <c r="HU12" s="130"/>
      <c r="HV12" s="130"/>
      <c r="HW12" s="130"/>
      <c r="HX12" s="130"/>
      <c r="HY12" s="130"/>
      <c r="HZ12" s="130"/>
      <c r="IA12" s="130"/>
      <c r="IB12" s="130"/>
      <c r="IC12" s="130"/>
      <c r="ID12" s="130"/>
      <c r="IE12" s="130"/>
      <c r="IF12" s="130"/>
      <c r="IG12" s="130"/>
      <c r="IH12" s="130"/>
      <c r="II12" s="130"/>
      <c r="IJ12" s="130"/>
      <c r="IK12" s="130"/>
      <c r="IL12" s="130"/>
      <c r="IM12" s="130"/>
      <c r="IN12" s="130"/>
      <c r="IO12" s="130"/>
      <c r="IP12" s="130"/>
      <c r="IQ12" s="130"/>
      <c r="IR12" s="130"/>
      <c r="IS12" s="130"/>
      <c r="IT12" s="130"/>
      <c r="IU12" s="130"/>
      <c r="IV12" s="130"/>
      <c r="IW12" s="130"/>
      <c r="IX12" s="130"/>
      <c r="IY12" s="130"/>
      <c r="IZ12" s="130"/>
      <c r="JA12" s="130"/>
    </row>
    <row r="13" s="65" customFormat="1" ht="25" customHeight="1" spans="1:261">
      <c r="A13" s="80" t="s">
        <v>157</v>
      </c>
      <c r="B13" s="81">
        <f>C13-0.5</f>
        <v>16</v>
      </c>
      <c r="C13" s="82">
        <v>16.5</v>
      </c>
      <c r="D13" s="82">
        <f t="shared" ref="D13:J13" si="9">C13+0.5</f>
        <v>17</v>
      </c>
      <c r="E13" s="82">
        <f t="shared" si="9"/>
        <v>17.5</v>
      </c>
      <c r="F13" s="82">
        <f t="shared" si="9"/>
        <v>18</v>
      </c>
      <c r="G13" s="83">
        <f t="shared" si="9"/>
        <v>18.5</v>
      </c>
      <c r="H13" s="82">
        <f t="shared" si="9"/>
        <v>19</v>
      </c>
      <c r="I13" s="82">
        <f t="shared" si="9"/>
        <v>19.5</v>
      </c>
      <c r="J13" s="106">
        <f t="shared" si="9"/>
        <v>20</v>
      </c>
      <c r="K13" s="107"/>
      <c r="L13" s="111"/>
      <c r="M13" s="112"/>
      <c r="N13" s="112"/>
      <c r="O13" s="112"/>
      <c r="P13" s="113" t="s">
        <v>224</v>
      </c>
      <c r="Q13" s="127" t="s">
        <v>246</v>
      </c>
      <c r="R13" s="131" t="s">
        <v>246</v>
      </c>
      <c r="S13" s="112" t="s">
        <v>229</v>
      </c>
      <c r="T13" s="132" t="s">
        <v>247</v>
      </c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0"/>
      <c r="CX13" s="130"/>
      <c r="CY13" s="130"/>
      <c r="CZ13" s="130"/>
      <c r="DA13" s="130"/>
      <c r="DB13" s="130"/>
      <c r="DC13" s="130"/>
      <c r="DD13" s="130"/>
      <c r="DE13" s="130"/>
      <c r="DF13" s="130"/>
      <c r="DG13" s="130"/>
      <c r="DH13" s="130"/>
      <c r="DI13" s="130"/>
      <c r="DJ13" s="130"/>
      <c r="DK13" s="130"/>
      <c r="DL13" s="130"/>
      <c r="DM13" s="130"/>
      <c r="DN13" s="130"/>
      <c r="DO13" s="130"/>
      <c r="DP13" s="130"/>
      <c r="DQ13" s="130"/>
      <c r="DR13" s="130"/>
      <c r="DS13" s="130"/>
      <c r="DT13" s="130"/>
      <c r="DU13" s="130"/>
      <c r="DV13" s="130"/>
      <c r="DW13" s="130"/>
      <c r="DX13" s="130"/>
      <c r="DY13" s="130"/>
      <c r="DZ13" s="130"/>
      <c r="EA13" s="130"/>
      <c r="EB13" s="130"/>
      <c r="EC13" s="130"/>
      <c r="ED13" s="130"/>
      <c r="EE13" s="130"/>
      <c r="EF13" s="130"/>
      <c r="EG13" s="130"/>
      <c r="EH13" s="130"/>
      <c r="EI13" s="130"/>
      <c r="EJ13" s="130"/>
      <c r="EK13" s="130"/>
      <c r="EL13" s="130"/>
      <c r="EM13" s="130"/>
      <c r="EN13" s="130"/>
      <c r="EO13" s="130"/>
      <c r="EP13" s="130"/>
      <c r="EQ13" s="130"/>
      <c r="ER13" s="130"/>
      <c r="ES13" s="130"/>
      <c r="ET13" s="130"/>
      <c r="EU13" s="130"/>
      <c r="EV13" s="130"/>
      <c r="EW13" s="130"/>
      <c r="EX13" s="130"/>
      <c r="EY13" s="130"/>
      <c r="EZ13" s="130"/>
      <c r="FA13" s="130"/>
      <c r="FB13" s="130"/>
      <c r="FC13" s="130"/>
      <c r="FD13" s="130"/>
      <c r="FE13" s="130"/>
      <c r="FF13" s="130"/>
      <c r="FG13" s="130"/>
      <c r="FH13" s="130"/>
      <c r="FI13" s="130"/>
      <c r="FJ13" s="130"/>
      <c r="FK13" s="130"/>
      <c r="FL13" s="130"/>
      <c r="FM13" s="130"/>
      <c r="FN13" s="130"/>
      <c r="FO13" s="130"/>
      <c r="FP13" s="130"/>
      <c r="FQ13" s="130"/>
      <c r="FR13" s="130"/>
      <c r="FS13" s="130"/>
      <c r="FT13" s="130"/>
      <c r="FU13" s="130"/>
      <c r="FV13" s="130"/>
      <c r="FW13" s="130"/>
      <c r="FX13" s="130"/>
      <c r="FY13" s="130"/>
      <c r="FZ13" s="130"/>
      <c r="GA13" s="130"/>
      <c r="GB13" s="130"/>
      <c r="GC13" s="130"/>
      <c r="GD13" s="130"/>
      <c r="GE13" s="130"/>
      <c r="GF13" s="130"/>
      <c r="GG13" s="130"/>
      <c r="GH13" s="130"/>
      <c r="GI13" s="130"/>
      <c r="GJ13" s="130"/>
      <c r="GK13" s="130"/>
      <c r="GL13" s="130"/>
      <c r="GM13" s="130"/>
      <c r="GN13" s="130"/>
      <c r="GO13" s="130"/>
      <c r="GP13" s="130"/>
      <c r="GQ13" s="130"/>
      <c r="GR13" s="130"/>
      <c r="GS13" s="130"/>
      <c r="GT13" s="130"/>
      <c r="GU13" s="130"/>
      <c r="GV13" s="130"/>
      <c r="GW13" s="130"/>
      <c r="GX13" s="130"/>
      <c r="GY13" s="130"/>
      <c r="GZ13" s="130"/>
      <c r="HA13" s="130"/>
      <c r="HB13" s="130"/>
      <c r="HC13" s="130"/>
      <c r="HD13" s="130"/>
      <c r="HE13" s="130"/>
      <c r="HF13" s="130"/>
      <c r="HG13" s="130"/>
      <c r="HH13" s="130"/>
      <c r="HI13" s="130"/>
      <c r="HJ13" s="130"/>
      <c r="HK13" s="130"/>
      <c r="HL13" s="130"/>
      <c r="HM13" s="130"/>
      <c r="HN13" s="130"/>
      <c r="HO13" s="130"/>
      <c r="HP13" s="130"/>
      <c r="HQ13" s="130"/>
      <c r="HR13" s="130"/>
      <c r="HS13" s="130"/>
      <c r="HT13" s="130"/>
      <c r="HU13" s="130"/>
      <c r="HV13" s="130"/>
      <c r="HW13" s="130"/>
      <c r="HX13" s="130"/>
      <c r="HY13" s="130"/>
      <c r="HZ13" s="130"/>
      <c r="IA13" s="130"/>
      <c r="IB13" s="130"/>
      <c r="IC13" s="130"/>
      <c r="ID13" s="130"/>
      <c r="IE13" s="130"/>
      <c r="IF13" s="130"/>
      <c r="IG13" s="130"/>
      <c r="IH13" s="130"/>
      <c r="II13" s="130"/>
      <c r="IJ13" s="130"/>
      <c r="IK13" s="130"/>
      <c r="IL13" s="130"/>
      <c r="IM13" s="130"/>
      <c r="IN13" s="130"/>
      <c r="IO13" s="130"/>
      <c r="IP13" s="130"/>
      <c r="IQ13" s="130"/>
      <c r="IR13" s="130"/>
      <c r="IS13" s="130"/>
      <c r="IT13" s="130"/>
      <c r="IU13" s="130"/>
      <c r="IV13" s="130"/>
      <c r="IW13" s="130"/>
      <c r="IX13" s="130"/>
      <c r="IY13" s="130"/>
      <c r="IZ13" s="130"/>
      <c r="JA13" s="130"/>
    </row>
    <row r="14" s="65" customFormat="1" ht="25" customHeight="1" spans="1:261">
      <c r="A14" s="80" t="s">
        <v>158</v>
      </c>
      <c r="B14" s="81">
        <f t="shared" ref="B14:F14" si="10">C14-0.4</f>
        <v>17.5</v>
      </c>
      <c r="C14" s="84">
        <f t="shared" si="10"/>
        <v>17.9</v>
      </c>
      <c r="D14" s="84">
        <f t="shared" si="10"/>
        <v>18.3</v>
      </c>
      <c r="E14" s="84">
        <f t="shared" si="10"/>
        <v>18.7</v>
      </c>
      <c r="F14" s="84">
        <f t="shared" si="10"/>
        <v>19.1</v>
      </c>
      <c r="G14" s="85">
        <v>19.5</v>
      </c>
      <c r="H14" s="84">
        <f>G14+0.4</f>
        <v>19.9</v>
      </c>
      <c r="I14" s="84">
        <f>H14+0.4</f>
        <v>20.3</v>
      </c>
      <c r="J14" s="114">
        <f>I14+0.6</f>
        <v>20.9</v>
      </c>
      <c r="K14" s="107"/>
      <c r="L14" s="111"/>
      <c r="M14" s="112"/>
      <c r="N14" s="112"/>
      <c r="O14" s="112"/>
      <c r="P14" s="113" t="s">
        <v>248</v>
      </c>
      <c r="Q14" s="127" t="s">
        <v>249</v>
      </c>
      <c r="R14" s="131" t="s">
        <v>244</v>
      </c>
      <c r="S14" s="112" t="s">
        <v>250</v>
      </c>
      <c r="T14" s="132" t="s">
        <v>251</v>
      </c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0"/>
      <c r="CX14" s="130"/>
      <c r="CY14" s="130"/>
      <c r="CZ14" s="130"/>
      <c r="DA14" s="130"/>
      <c r="DB14" s="130"/>
      <c r="DC14" s="130"/>
      <c r="DD14" s="130"/>
      <c r="DE14" s="130"/>
      <c r="DF14" s="130"/>
      <c r="DG14" s="130"/>
      <c r="DH14" s="130"/>
      <c r="DI14" s="130"/>
      <c r="DJ14" s="130"/>
      <c r="DK14" s="130"/>
      <c r="DL14" s="130"/>
      <c r="DM14" s="130"/>
      <c r="DN14" s="130"/>
      <c r="DO14" s="130"/>
      <c r="DP14" s="130"/>
      <c r="DQ14" s="130"/>
      <c r="DR14" s="130"/>
      <c r="DS14" s="130"/>
      <c r="DT14" s="13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0"/>
      <c r="EG14" s="13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  <c r="EW14" s="130"/>
      <c r="EX14" s="130"/>
      <c r="EY14" s="130"/>
      <c r="EZ14" s="130"/>
      <c r="FA14" s="130"/>
      <c r="FB14" s="130"/>
      <c r="FC14" s="130"/>
      <c r="FD14" s="130"/>
      <c r="FE14" s="130"/>
      <c r="FF14" s="130"/>
      <c r="FG14" s="130"/>
      <c r="FH14" s="130"/>
      <c r="FI14" s="130"/>
      <c r="FJ14" s="130"/>
      <c r="FK14" s="130"/>
      <c r="FL14" s="130"/>
      <c r="FM14" s="130"/>
      <c r="FN14" s="130"/>
      <c r="FO14" s="130"/>
      <c r="FP14" s="130"/>
      <c r="FQ14" s="130"/>
      <c r="FR14" s="130"/>
      <c r="FS14" s="130"/>
      <c r="FT14" s="130"/>
      <c r="FU14" s="130"/>
      <c r="FV14" s="130"/>
      <c r="FW14" s="130"/>
      <c r="FX14" s="130"/>
      <c r="FY14" s="130"/>
      <c r="FZ14" s="130"/>
      <c r="GA14" s="130"/>
      <c r="GB14" s="130"/>
      <c r="GC14" s="130"/>
      <c r="GD14" s="130"/>
      <c r="GE14" s="130"/>
      <c r="GF14" s="130"/>
      <c r="GG14" s="130"/>
      <c r="GH14" s="130"/>
      <c r="GI14" s="130"/>
      <c r="GJ14" s="130"/>
      <c r="GK14" s="130"/>
      <c r="GL14" s="130"/>
      <c r="GM14" s="130"/>
      <c r="GN14" s="130"/>
      <c r="GO14" s="130"/>
      <c r="GP14" s="130"/>
      <c r="GQ14" s="130"/>
      <c r="GR14" s="130"/>
      <c r="GS14" s="130"/>
      <c r="GT14" s="130"/>
      <c r="GU14" s="130"/>
      <c r="GV14" s="130"/>
      <c r="GW14" s="130"/>
      <c r="GX14" s="130"/>
      <c r="GY14" s="130"/>
      <c r="GZ14" s="130"/>
      <c r="HA14" s="130"/>
      <c r="HB14" s="130"/>
      <c r="HC14" s="130"/>
      <c r="HD14" s="130"/>
      <c r="HE14" s="130"/>
      <c r="HF14" s="130"/>
      <c r="HG14" s="130"/>
      <c r="HH14" s="130"/>
      <c r="HI14" s="130"/>
      <c r="HJ14" s="130"/>
      <c r="HK14" s="130"/>
      <c r="HL14" s="130"/>
      <c r="HM14" s="130"/>
      <c r="HN14" s="130"/>
      <c r="HO14" s="130"/>
      <c r="HP14" s="130"/>
      <c r="HQ14" s="130"/>
      <c r="HR14" s="130"/>
      <c r="HS14" s="130"/>
      <c r="HT14" s="130"/>
      <c r="HU14" s="130"/>
      <c r="HV14" s="130"/>
      <c r="HW14" s="130"/>
      <c r="HX14" s="130"/>
      <c r="HY14" s="130"/>
      <c r="HZ14" s="130"/>
      <c r="IA14" s="130"/>
      <c r="IB14" s="130"/>
      <c r="IC14" s="130"/>
      <c r="ID14" s="130"/>
      <c r="IE14" s="130"/>
      <c r="IF14" s="130"/>
      <c r="IG14" s="130"/>
      <c r="IH14" s="130"/>
      <c r="II14" s="130"/>
      <c r="IJ14" s="130"/>
      <c r="IK14" s="130"/>
      <c r="IL14" s="130"/>
      <c r="IM14" s="130"/>
      <c r="IN14" s="130"/>
      <c r="IO14" s="130"/>
      <c r="IP14" s="130"/>
      <c r="IQ14" s="130"/>
      <c r="IR14" s="130"/>
      <c r="IS14" s="130"/>
      <c r="IT14" s="130"/>
      <c r="IU14" s="130"/>
      <c r="IV14" s="130"/>
      <c r="IW14" s="130"/>
      <c r="IX14" s="130"/>
      <c r="IY14" s="130"/>
      <c r="IZ14" s="130"/>
      <c r="JA14" s="130"/>
    </row>
    <row r="15" s="65" customFormat="1" ht="25" customHeight="1" spans="1:261">
      <c r="A15" s="86" t="s">
        <v>159</v>
      </c>
      <c r="B15" s="87">
        <f t="shared" ref="B15:F15" si="11">C15-0.2</f>
        <v>10</v>
      </c>
      <c r="C15" s="88">
        <f t="shared" si="11"/>
        <v>10.2</v>
      </c>
      <c r="D15" s="88">
        <f t="shared" si="11"/>
        <v>10.4</v>
      </c>
      <c r="E15" s="88">
        <f t="shared" si="11"/>
        <v>10.6</v>
      </c>
      <c r="F15" s="88">
        <f t="shared" si="11"/>
        <v>10.8</v>
      </c>
      <c r="G15" s="89">
        <v>11</v>
      </c>
      <c r="H15" s="88">
        <f>G15+0.2</f>
        <v>11.2</v>
      </c>
      <c r="I15" s="88">
        <f>H15+0.2</f>
        <v>11.4</v>
      </c>
      <c r="J15" s="115">
        <f>I15+0.25</f>
        <v>11.65</v>
      </c>
      <c r="K15" s="116"/>
      <c r="L15" s="117"/>
      <c r="M15" s="118"/>
      <c r="N15" s="118"/>
      <c r="O15" s="118"/>
      <c r="P15" s="119" t="s">
        <v>224</v>
      </c>
      <c r="Q15" s="133" t="s">
        <v>224</v>
      </c>
      <c r="R15" s="134" t="s">
        <v>252</v>
      </c>
      <c r="S15" s="118" t="s">
        <v>224</v>
      </c>
      <c r="T15" s="135" t="s">
        <v>224</v>
      </c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  <c r="DC15" s="130"/>
      <c r="DD15" s="130"/>
      <c r="DE15" s="130"/>
      <c r="DF15" s="130"/>
      <c r="DG15" s="130"/>
      <c r="DH15" s="130"/>
      <c r="DI15" s="130"/>
      <c r="DJ15" s="130"/>
      <c r="DK15" s="130"/>
      <c r="DL15" s="130"/>
      <c r="DM15" s="130"/>
      <c r="DN15" s="130"/>
      <c r="DO15" s="130"/>
      <c r="DP15" s="130"/>
      <c r="DQ15" s="130"/>
      <c r="DR15" s="130"/>
      <c r="DS15" s="130"/>
      <c r="DT15" s="130"/>
      <c r="DU15" s="130"/>
      <c r="DV15" s="130"/>
      <c r="DW15" s="130"/>
      <c r="DX15" s="130"/>
      <c r="DY15" s="130"/>
      <c r="DZ15" s="130"/>
      <c r="EA15" s="130"/>
      <c r="EB15" s="130"/>
      <c r="EC15" s="130"/>
      <c r="ED15" s="130"/>
      <c r="EE15" s="130"/>
      <c r="EF15" s="130"/>
      <c r="EG15" s="130"/>
      <c r="EH15" s="130"/>
      <c r="EI15" s="130"/>
      <c r="EJ15" s="130"/>
      <c r="EK15" s="130"/>
      <c r="EL15" s="130"/>
      <c r="EM15" s="130"/>
      <c r="EN15" s="130"/>
      <c r="EO15" s="130"/>
      <c r="EP15" s="130"/>
      <c r="EQ15" s="130"/>
      <c r="ER15" s="130"/>
      <c r="ES15" s="130"/>
      <c r="ET15" s="130"/>
      <c r="EU15" s="130"/>
      <c r="EV15" s="130"/>
      <c r="EW15" s="130"/>
      <c r="EX15" s="130"/>
      <c r="EY15" s="130"/>
      <c r="EZ15" s="130"/>
      <c r="FA15" s="130"/>
      <c r="FB15" s="130"/>
      <c r="FC15" s="130"/>
      <c r="FD15" s="130"/>
      <c r="FE15" s="130"/>
      <c r="FF15" s="130"/>
      <c r="FG15" s="130"/>
      <c r="FH15" s="130"/>
      <c r="FI15" s="130"/>
      <c r="FJ15" s="130"/>
      <c r="FK15" s="130"/>
      <c r="FL15" s="130"/>
      <c r="FM15" s="130"/>
      <c r="FN15" s="130"/>
      <c r="FO15" s="130"/>
      <c r="FP15" s="130"/>
      <c r="FQ15" s="130"/>
      <c r="FR15" s="130"/>
      <c r="FS15" s="130"/>
      <c r="FT15" s="130"/>
      <c r="FU15" s="130"/>
      <c r="FV15" s="130"/>
      <c r="FW15" s="130"/>
      <c r="FX15" s="130"/>
      <c r="FY15" s="130"/>
      <c r="FZ15" s="130"/>
      <c r="GA15" s="130"/>
      <c r="GB15" s="130"/>
      <c r="GC15" s="130"/>
      <c r="GD15" s="130"/>
      <c r="GE15" s="130"/>
      <c r="GF15" s="130"/>
      <c r="GG15" s="130"/>
      <c r="GH15" s="130"/>
      <c r="GI15" s="130"/>
      <c r="GJ15" s="130"/>
      <c r="GK15" s="130"/>
      <c r="GL15" s="130"/>
      <c r="GM15" s="130"/>
      <c r="GN15" s="130"/>
      <c r="GO15" s="130"/>
      <c r="GP15" s="130"/>
      <c r="GQ15" s="130"/>
      <c r="GR15" s="130"/>
      <c r="GS15" s="130"/>
      <c r="GT15" s="130"/>
      <c r="GU15" s="130"/>
      <c r="GV15" s="130"/>
      <c r="GW15" s="130"/>
      <c r="GX15" s="130"/>
      <c r="GY15" s="130"/>
      <c r="GZ15" s="130"/>
      <c r="HA15" s="130"/>
      <c r="HB15" s="130"/>
      <c r="HC15" s="130"/>
      <c r="HD15" s="130"/>
      <c r="HE15" s="130"/>
      <c r="HF15" s="130"/>
      <c r="HG15" s="130"/>
      <c r="HH15" s="130"/>
      <c r="HI15" s="130"/>
      <c r="HJ15" s="130"/>
      <c r="HK15" s="130"/>
      <c r="HL15" s="130"/>
      <c r="HM15" s="130"/>
      <c r="HN15" s="130"/>
      <c r="HO15" s="130"/>
      <c r="HP15" s="130"/>
      <c r="HQ15" s="130"/>
      <c r="HR15" s="130"/>
      <c r="HS15" s="130"/>
      <c r="HT15" s="130"/>
      <c r="HU15" s="130"/>
      <c r="HV15" s="130"/>
      <c r="HW15" s="130"/>
      <c r="HX15" s="130"/>
      <c r="HY15" s="130"/>
      <c r="HZ15" s="130"/>
      <c r="IA15" s="130"/>
      <c r="IB15" s="130"/>
      <c r="IC15" s="130"/>
      <c r="ID15" s="130"/>
      <c r="IE15" s="130"/>
      <c r="IF15" s="130"/>
      <c r="IG15" s="130"/>
      <c r="IH15" s="130"/>
      <c r="II15" s="130"/>
      <c r="IJ15" s="130"/>
      <c r="IK15" s="130"/>
      <c r="IL15" s="130"/>
      <c r="IM15" s="130"/>
      <c r="IN15" s="130"/>
      <c r="IO15" s="130"/>
      <c r="IP15" s="130"/>
      <c r="IQ15" s="130"/>
      <c r="IR15" s="130"/>
      <c r="IS15" s="130"/>
      <c r="IT15" s="130"/>
      <c r="IU15" s="130"/>
      <c r="IV15" s="130"/>
      <c r="IW15" s="130"/>
      <c r="IX15" s="130"/>
      <c r="IY15" s="130"/>
      <c r="IZ15" s="130"/>
      <c r="JA15" s="130"/>
    </row>
    <row r="16" s="64" customFormat="1" ht="20" customHeight="1" spans="1:261">
      <c r="A16" s="90"/>
      <c r="B16" s="91"/>
      <c r="C16" s="91"/>
      <c r="D16" s="92"/>
      <c r="E16" s="92"/>
      <c r="F16" s="92"/>
      <c r="G16" s="91"/>
      <c r="H16" s="91"/>
      <c r="I16" s="91"/>
      <c r="J16" s="120"/>
      <c r="T16" s="123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  <c r="IW16" s="68"/>
      <c r="IX16" s="68"/>
      <c r="IY16" s="68"/>
      <c r="IZ16" s="68"/>
      <c r="JA16" s="68"/>
    </row>
    <row r="17" s="64" customFormat="1" ht="20" customHeight="1" spans="1:261">
      <c r="A17" s="93" t="s">
        <v>253</v>
      </c>
      <c r="B17" s="93"/>
      <c r="C17" s="94"/>
      <c r="T17" s="123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  <c r="IW17" s="68"/>
      <c r="IX17" s="68"/>
      <c r="IY17" s="68"/>
      <c r="IZ17" s="68"/>
      <c r="JA17" s="68"/>
    </row>
    <row r="18" s="64" customFormat="1" ht="20" customHeight="1" spans="3:261">
      <c r="C18" s="66"/>
      <c r="L18" s="121" t="s">
        <v>161</v>
      </c>
      <c r="M18" s="122">
        <v>45930</v>
      </c>
      <c r="N18" s="121" t="s">
        <v>162</v>
      </c>
      <c r="O18" s="121"/>
      <c r="P18" s="121"/>
      <c r="Q18" s="121" t="s">
        <v>130</v>
      </c>
      <c r="R18" s="121" t="s">
        <v>163</v>
      </c>
      <c r="T18" s="123" t="s">
        <v>133</v>
      </c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  <c r="IW18" s="68"/>
      <c r="IX18" s="68"/>
      <c r="IY18" s="68"/>
      <c r="IZ18" s="68"/>
      <c r="JA18" s="68"/>
    </row>
  </sheetData>
  <mergeCells count="8">
    <mergeCell ref="A1:S1"/>
    <mergeCell ref="B2:C2"/>
    <mergeCell ref="D2:I2"/>
    <mergeCell ref="M2:S2"/>
    <mergeCell ref="B3:I3"/>
    <mergeCell ref="L3:S3"/>
    <mergeCell ref="A3:A5"/>
    <mergeCell ref="K2:K15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B4" sqref="B4"/>
    </sheetView>
  </sheetViews>
  <sheetFormatPr defaultColWidth="9" defaultRowHeight="14.25"/>
  <cols>
    <col min="1" max="1" width="7" customWidth="1"/>
    <col min="2" max="2" width="12.125" customWidth="1"/>
    <col min="3" max="3" width="22.12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5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270</v>
      </c>
      <c r="J3" s="4" t="s">
        <v>270</v>
      </c>
      <c r="K3" s="4" t="s">
        <v>270</v>
      </c>
      <c r="L3" s="4" t="s">
        <v>270</v>
      </c>
      <c r="M3" s="4" t="s">
        <v>270</v>
      </c>
      <c r="N3" s="7"/>
      <c r="O3" s="7"/>
    </row>
    <row r="4" ht="39" customHeight="1" spans="1:15">
      <c r="A4" s="9">
        <v>1</v>
      </c>
      <c r="B4" s="24">
        <v>250915093</v>
      </c>
      <c r="C4" s="23" t="s">
        <v>271</v>
      </c>
      <c r="D4" s="23" t="s">
        <v>110</v>
      </c>
      <c r="E4" s="26" t="s">
        <v>272</v>
      </c>
      <c r="F4" s="56" t="s">
        <v>273</v>
      </c>
      <c r="G4" s="29" t="s">
        <v>65</v>
      </c>
      <c r="H4" s="29" t="s">
        <v>65</v>
      </c>
      <c r="I4" s="12">
        <v>2</v>
      </c>
      <c r="J4" s="12">
        <v>2</v>
      </c>
      <c r="K4" s="12">
        <v>1</v>
      </c>
      <c r="L4" s="12">
        <v>0</v>
      </c>
      <c r="M4" s="12">
        <v>0</v>
      </c>
      <c r="N4" s="12">
        <v>3</v>
      </c>
      <c r="O4" s="9"/>
    </row>
    <row r="5" ht="25" customHeight="1" spans="1:15">
      <c r="A5" s="9"/>
      <c r="B5" s="31"/>
      <c r="C5" s="31"/>
      <c r="D5" s="31"/>
      <c r="E5" s="31"/>
      <c r="F5" s="31"/>
      <c r="G5" s="9"/>
      <c r="H5" s="9"/>
      <c r="I5" s="63"/>
      <c r="J5" s="63"/>
      <c r="K5" s="63"/>
      <c r="L5" s="63"/>
      <c r="M5" s="9"/>
      <c r="N5" s="9"/>
      <c r="O5" s="9"/>
    </row>
    <row r="6" ht="25" customHeight="1" spans="1:15">
      <c r="A6" s="9"/>
      <c r="B6" s="31"/>
      <c r="C6" s="31"/>
      <c r="D6" s="31"/>
      <c r="E6" s="31"/>
      <c r="F6" s="31"/>
      <c r="G6" s="9"/>
      <c r="H6" s="9"/>
      <c r="I6" s="63"/>
      <c r="J6" s="63"/>
      <c r="K6" s="63"/>
      <c r="L6" s="63"/>
      <c r="M6" s="9"/>
      <c r="N6" s="9"/>
      <c r="O6" s="9"/>
    </row>
    <row r="7" ht="25" customHeight="1" spans="1:15">
      <c r="A7" s="9"/>
      <c r="B7" s="31"/>
      <c r="C7" s="31"/>
      <c r="D7" s="31"/>
      <c r="E7" s="31"/>
      <c r="F7" s="31"/>
      <c r="G7" s="9"/>
      <c r="H7" s="9"/>
      <c r="I7" s="63"/>
      <c r="J7" s="63"/>
      <c r="K7" s="63"/>
      <c r="L7" s="63"/>
      <c r="M7" s="9"/>
      <c r="N7" s="9"/>
      <c r="O7" s="10"/>
    </row>
    <row r="8" s="2" customFormat="1" ht="34" customHeight="1" spans="1:15">
      <c r="A8" s="14" t="s">
        <v>274</v>
      </c>
      <c r="B8" s="15"/>
      <c r="C8" s="15"/>
      <c r="D8" s="16"/>
      <c r="E8" s="17"/>
      <c r="F8" s="38"/>
      <c r="G8" s="38"/>
      <c r="H8" s="38"/>
      <c r="I8" s="32"/>
      <c r="J8" s="14" t="s">
        <v>275</v>
      </c>
      <c r="K8" s="15"/>
      <c r="L8" s="15"/>
      <c r="M8" s="16"/>
      <c r="N8" s="15"/>
      <c r="O8" s="22"/>
    </row>
    <row r="9" ht="66" customHeight="1" spans="1:15">
      <c r="A9" s="18" t="s">
        <v>276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2025-09-29T03:22:09Z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