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 tabRatio="727" firstSheet="2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5" r:id="rId15"/>
    <sheet name="Sheet2" sheetId="16" r:id="rId16"/>
    <sheet name="Sheet3" sheetId="17" r:id="rId17"/>
    <sheet name="Sheet4" sheetId="18" r:id="rId18"/>
  </sheets>
  <definedNames>
    <definedName name="TAB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<sst xmlns="http://schemas.openxmlformats.org/spreadsheetml/2006/main" count="957" uniqueCount="396">
  <si>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</si>
  <si>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</si>
  <si>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</si>
  <si>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</si>
  <si>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</si>
  <si>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</si>
  <si>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</si>
  <si>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</si>
  <si>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</si>
  <si>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</si>
  <si>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</si>
  <si>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</si>
  <si>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</si>
  <si>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</si>
  <si>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</si>
  <si>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</si>
  <si>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</si>
  <si>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</si>
  <si>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</si>
  <si>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</si>
  <si>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</si>
  <si>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</si>
  <si>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</si>
  <si>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</si>
  <si>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</si>
  <si>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</si>
  <si>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</si>
  <si>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</si>
  <si>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</si>
  <si>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</si>
  <si>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</si>
  <si>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</si>
  <si>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</si>
  <si>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</si>
  <si>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</si>
  <si>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</si>
  <si>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</si>
  <si>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</si>
  <si>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</si>
  <si>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</si>
  <si>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</si>
  <si>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</si>
  <si>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</si>
  <si>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</si>
  <si>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</si>
  <si>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</si>
  <si>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</si>
  <si>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</si>
  <si>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</si>
  <si>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</si>
  <si>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</si>
  <si>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</si>
  <si>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</si>
  <si>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临时订单</t>
  </si>
  <si>
    <t>合同签订方</t>
  </si>
  <si>
    <t>佛山源莱美</t>
  </si>
  <si>
    <t>生产工厂</t>
  </si>
  <si>
    <t>佛山航于达</t>
  </si>
  <si>
    <t>订单基础信息</t>
  </si>
  <si>
    <t>指示•确认资料</t>
  </si>
  <si>
    <t>款号</t>
  </si>
  <si>
    <t>TAEEAN92802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</si>
  <si>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</si>
  <si>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</si>
  <si>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</si>
  <si>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</si>
  <si>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</si>
  <si>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</si>
  <si>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</si>
  <si>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</si>
  <si>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</si>
  <si>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110（含特体）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</si>
  <si>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</si>
  <si>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</si>
  <si>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</si>
  <si>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</si>
  <si>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</si>
  <si>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</si>
  <si>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</si>
  <si>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</si>
  <si>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</si>
  <si>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</si>
  <si>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</si>
  <si>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</si>
  <si>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</si>
  <si>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</si>
  <si>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</si>
  <si>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</si>
  <si>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</si>
  <si>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</si>
  <si>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</si>
  <si>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</si>
  <si>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</si>
  <si>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</si>
  <si>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</si>
  <si>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</si>
  <si>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theme="1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</si>
  <si>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</si>
  <si>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</si>
  <si>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</si>
  <si>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</si>
  <si>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</si>
  <si>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</si>
  <si>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</si>
  <si>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theme="1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</si>
  <si>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</si>
  <si>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</si>
  <si>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</si>
  <si>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XS160/84B</t>
  </si>
  <si>
    <t>S165/88B</t>
  </si>
  <si>
    <t>M170/92B</t>
  </si>
  <si>
    <t>L175/96B</t>
  </si>
  <si>
    <t>XL180/100B</t>
  </si>
  <si>
    <t>XXL185/104B</t>
  </si>
  <si>
    <t>XXXL190/108B</t>
  </si>
  <si>
    <t>XXXXL195/112B</t>
  </si>
  <si>
    <t>5XL/116B</t>
  </si>
  <si>
    <t>17-T-1</t>
  </si>
  <si>
    <t>19-T-1</t>
  </si>
  <si>
    <t>23-T-1</t>
  </si>
  <si>
    <t>23-T-2</t>
  </si>
  <si>
    <t>23-T-3</t>
  </si>
  <si>
    <t>23-T-4</t>
  </si>
  <si>
    <t>24-T-1</t>
  </si>
  <si>
    <t>未裁齐原因</t>
  </si>
  <si>
    <t>米色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</si>
  <si>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</si>
  <si>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M160/88B 3件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</si>
  <si>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</si>
  <si>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</si>
  <si>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</si>
  <si>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</si>
  <si>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</si>
  <si>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</si>
  <si>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1内外有脏污</t>
  </si>
  <si>
    <t>2拉链不平服</t>
  </si>
  <si>
    <t>3领围偏小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</si>
  <si>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</si>
  <si>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</si>
  <si>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</si>
  <si>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</si>
  <si>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</si>
  <si>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</si>
  <si>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</si>
  <si>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</si>
  <si>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</si>
  <si>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</si>
  <si>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</si>
  <si>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周少益</t>
  </si>
  <si>
    <t>查验时间</t>
  </si>
  <si>
    <t>工厂负责人</t>
  </si>
  <si>
    <t>陈涛</t>
  </si>
  <si>
    <t>【整改结果】</t>
  </si>
  <si>
    <t>复核时间</t>
  </si>
  <si>
    <t>QC规格测量表</t>
  </si>
  <si>
    <t>女式外套</t>
  </si>
  <si>
    <t>部位名称</t>
  </si>
  <si>
    <t>指示规格  FINAL SPEC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</si>
  <si>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</si>
  <si>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</si>
  <si>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</si>
  <si>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</si>
  <si>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</si>
  <si>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</si>
  <si>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</si>
  <si>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</si>
  <si>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2-W-1
5XL</t>
  </si>
  <si>
    <t>5-W-1
5XL</t>
  </si>
  <si>
    <t>10-W-1
5XL</t>
  </si>
  <si>
    <t>洗前</t>
  </si>
  <si>
    <t>洗后</t>
  </si>
  <si>
    <t>150/80B</t>
  </si>
  <si>
    <t>155/84B</t>
  </si>
  <si>
    <t>160/88B</t>
  </si>
  <si>
    <t>160/92B</t>
  </si>
  <si>
    <t>165/96B</t>
  </si>
  <si>
    <t>170/100B</t>
  </si>
  <si>
    <t>175/104B</t>
  </si>
  <si>
    <t>M160/88B</t>
  </si>
  <si>
    <t>后中长</t>
  </si>
  <si>
    <t>61</t>
  </si>
  <si>
    <t>60.5</t>
  </si>
  <si>
    <t>前中长</t>
  </si>
  <si>
    <t>53</t>
  </si>
  <si>
    <t>前中拉链长</t>
  </si>
  <si>
    <t>胸围</t>
  </si>
  <si>
    <t>99</t>
  </si>
  <si>
    <t>98</t>
  </si>
  <si>
    <t>腰围</t>
  </si>
  <si>
    <t>92</t>
  </si>
  <si>
    <t>摆围（平量）</t>
  </si>
  <si>
    <t>97</t>
  </si>
  <si>
    <t>摆围（拉量）</t>
  </si>
  <si>
    <t>102</t>
  </si>
  <si>
    <t>101</t>
  </si>
  <si>
    <t>下领围</t>
  </si>
  <si>
    <t>55</t>
  </si>
  <si>
    <t>肩宽</t>
  </si>
  <si>
    <t>37.5</t>
  </si>
  <si>
    <t>袖长</t>
  </si>
  <si>
    <t>59</t>
  </si>
  <si>
    <t>58.5</t>
  </si>
  <si>
    <t>袖肥/2</t>
  </si>
  <si>
    <t>18.5</t>
  </si>
  <si>
    <t>18</t>
  </si>
  <si>
    <t>袖肘围/2</t>
  </si>
  <si>
    <t>15.5</t>
  </si>
  <si>
    <t>15</t>
  </si>
  <si>
    <t>袖口围/2（平量）</t>
  </si>
  <si>
    <t>10.5</t>
  </si>
  <si>
    <t>10</t>
  </si>
  <si>
    <t>袖口围/2（拉量）</t>
  </si>
  <si>
    <t>13.5</t>
  </si>
  <si>
    <t>13</t>
  </si>
  <si>
    <t>帽高</t>
  </si>
  <si>
    <t>33</t>
  </si>
  <si>
    <t>帽宽</t>
  </si>
  <si>
    <t>25</t>
  </si>
  <si>
    <t>前下插袋口长（包含车库）</t>
  </si>
  <si>
    <t>16.5</t>
  </si>
  <si>
    <t>备注：</t>
  </si>
  <si>
    <t xml:space="preserve">     初期请洗测2-3件，有问题的另加测量数量。</t>
  </si>
  <si>
    <t>验货时间：9/4</t>
  </si>
  <si>
    <t>跟单QC:周少益</t>
  </si>
  <si>
    <t>工厂负责人：陈涛</t>
  </si>
  <si>
    <t>TOREAD-QC中期检验报告书</t>
  </si>
  <si>
    <t>生产•出货进度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</si>
  <si>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</si>
  <si>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</si>
  <si>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</si>
  <si>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</si>
  <si>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</si>
  <si>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</si>
  <si>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</si>
  <si>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</si>
  <si>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theme="1"/>
        <rFont val="宋体"/>
        <charset val="134"/>
      </rPr>
      <t>无异常</t>
    </r>
  </si>
  <si>
    <t>【检验明细】：检验明细（要求齐色、齐号至少10件检查）</t>
  </si>
  <si>
    <t>【耐水洗测试】：耐洗水测试明细（要求齐色、齐号）</t>
  </si>
  <si>
    <r>
      <rPr>
        <b/>
        <sz val="11"/>
        <rFont val="宋体"/>
        <charset val="134"/>
      </rPr>
      <t>说明：</t>
    </r>
    <r>
      <rPr>
        <b/>
        <sz val="11"/>
        <color theme="1"/>
        <rFont val="宋体"/>
        <charset val="134"/>
      </rPr>
      <t>洗前洗后规格未超标</t>
    </r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</si>
  <si>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</si>
  <si>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</si>
  <si>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1.线头未清干净</t>
  </si>
  <si>
    <t>2.袖口骨位未对准</t>
  </si>
  <si>
    <t>【整改的严重缺陷及整改复核时间】</t>
  </si>
  <si>
    <t>备注：无异常</t>
  </si>
  <si>
    <t>尾期复核品质情况</t>
  </si>
  <si>
    <t xml:space="preserve">     齐色齐码请洗测各2-3件，有问题的另加测量数量。</t>
  </si>
  <si>
    <t>验货时间：</t>
  </si>
  <si>
    <t>跟单QC:</t>
  </si>
  <si>
    <t>工厂负责人：</t>
  </si>
  <si>
    <t>QC出货报告书</t>
  </si>
  <si>
    <t>合同日期</t>
  </si>
  <si>
    <t>检验资料确认</t>
  </si>
  <si>
    <t>11（含特体）</t>
  </si>
  <si>
    <t>交货形式</t>
  </si>
  <si>
    <t>非直发</t>
  </si>
  <si>
    <t>面料第三方合格报告</t>
  </si>
  <si>
    <t>验货次数</t>
  </si>
  <si>
    <t>1次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</si>
  <si>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</si>
  <si>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</si>
  <si>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</si>
  <si>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</si>
  <si>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</si>
  <si>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</si>
  <si>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</si>
  <si>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</si>
  <si>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</si>
  <si>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</si>
  <si>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</si>
  <si>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</si>
  <si>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</si>
  <si>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</si>
  <si>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</si>
  <si>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</si>
  <si>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</si>
  <si>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</si>
  <si>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</si>
  <si>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</si>
  <si>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</si>
  <si>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</si>
  <si>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</si>
  <si>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</si>
  <si>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</si>
  <si>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</si>
  <si>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</si>
  <si>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</si>
  <si>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5/XS.5/S.5/M.5/L.5/XL.5/2XL.5/3XL</t>
  </si>
  <si>
    <t xml:space="preserve">   无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</si>
  <si>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</si>
  <si>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</si>
  <si>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</si>
  <si>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</si>
  <si>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</si>
  <si>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</si>
  <si>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</si>
  <si>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</si>
  <si>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返修已修复，抽验未超标。</t>
  </si>
  <si>
    <t>服装QC部门</t>
  </si>
  <si>
    <t>检验人</t>
  </si>
  <si>
    <t>张鹏</t>
  </si>
  <si>
    <t>0.3/0.3</t>
  </si>
  <si>
    <t>0.5/0.5</t>
  </si>
  <si>
    <t>0.4/0.4</t>
  </si>
  <si>
    <t>0/0</t>
  </si>
  <si>
    <t>1/0</t>
  </si>
  <si>
    <t>1.5/1</t>
  </si>
  <si>
    <t>0.5/0</t>
  </si>
  <si>
    <t>0.3/0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</si>
  <si>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</si>
  <si>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</si>
  <si>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</si>
  <si>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</si>
  <si>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</si>
  <si>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</si>
  <si>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</si>
  <si>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</si>
  <si>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</si>
  <si>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</si>
  <si>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</si>
  <si>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</si>
  <si>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</si>
  <si>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</si>
  <si>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</si>
  <si>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</si>
  <si>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</si>
  <si>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克隆棉双面</t>
  </si>
  <si>
    <t>21SS杏色</t>
  </si>
  <si>
    <t>源莱美</t>
  </si>
  <si>
    <t>合格</t>
  </si>
  <si>
    <t>YES</t>
  </si>
  <si>
    <t>制表时间：2025年8月10日</t>
  </si>
  <si>
    <t>测试人签名：周志刚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</si>
  <si>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</si>
  <si>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</si>
  <si>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</si>
  <si>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</si>
  <si>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</si>
  <si>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</si>
  <si>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</si>
  <si>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</si>
  <si>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</si>
  <si>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径向：-0.8纬向-0.6</t>
  </si>
  <si>
    <t>制表时间：2025年8月15日</t>
  </si>
  <si>
    <t>测试人签名：小周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</si>
  <si>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</si>
  <si>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</si>
  <si>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</si>
  <si>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</si>
  <si>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</si>
  <si>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</si>
  <si>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</si>
  <si>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</si>
  <si>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</si>
  <si>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</si>
  <si>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</si>
  <si>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</si>
  <si>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</si>
  <si>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</si>
  <si>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</si>
  <si>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</si>
  <si>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</si>
  <si>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制表时间：2025年6月15日</t>
  </si>
  <si>
    <t>测试人签名：周少益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</si>
  <si>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</si>
  <si>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</si>
  <si>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</si>
  <si>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</si>
  <si>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</si>
  <si>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</si>
  <si>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</si>
  <si>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</si>
  <si>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</si>
  <si>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</si>
  <si>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</si>
  <si>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</si>
  <si>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</si>
  <si>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</si>
  <si>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</si>
  <si>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</si>
  <si>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</si>
  <si>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</si>
  <si>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烫标</t>
  </si>
  <si>
    <t>洗测2次</t>
  </si>
  <si>
    <t>肩</t>
  </si>
  <si>
    <t>压胶条</t>
  </si>
  <si>
    <t>左袖</t>
  </si>
  <si>
    <t>制表时间：2025年8.18</t>
  </si>
  <si>
    <t>测试人签名：熊小玲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</si>
  <si>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</si>
  <si>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</si>
  <si>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</si>
  <si>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</si>
  <si>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1CM弹力织带</t>
  </si>
  <si>
    <t>制表时间：2025年8月18日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</si>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</sst>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  <numFmt numFmtId="178" formatCode="0.0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b/>
      <sz val="11"/>
      <name val="Arial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0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" fillId="9" borderId="64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65" applyNumberFormat="0" applyFill="0" applyAlignment="0" applyProtection="0">
      <alignment vertical="center"/>
    </xf>
    <xf numFmtId="0" fontId="50" fillId="0" borderId="65" applyNumberFormat="0" applyFill="0" applyAlignment="0" applyProtection="0">
      <alignment vertical="center"/>
    </xf>
    <xf numFmtId="0" fontId="51" fillId="0" borderId="66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10" borderId="67" applyNumberFormat="0" applyAlignment="0" applyProtection="0">
      <alignment vertical="center"/>
    </xf>
    <xf numFmtId="0" fontId="53" fillId="11" borderId="68" applyNumberFormat="0" applyAlignment="0" applyProtection="0">
      <alignment vertical="center"/>
    </xf>
    <xf numFmtId="0" fontId="54" fillId="11" borderId="67" applyNumberFormat="0" applyAlignment="0" applyProtection="0">
      <alignment vertical="center"/>
    </xf>
    <xf numFmtId="0" fontId="55" fillId="12" borderId="69" applyNumberFormat="0" applyAlignment="0" applyProtection="0">
      <alignment vertical="center"/>
    </xf>
    <xf numFmtId="0" fontId="56" fillId="0" borderId="70" applyNumberFormat="0" applyFill="0" applyAlignment="0" applyProtection="0">
      <alignment vertical="center"/>
    </xf>
    <xf numFmtId="0" fontId="57" fillId="0" borderId="71" applyNumberFormat="0" applyFill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0"/>
    <xf numFmtId="0" fontId="63" fillId="0" borderId="0">
      <alignment vertical="center"/>
    </xf>
    <xf numFmtId="0" fontId="21" fillId="0" borderId="0">
      <alignment vertical="center"/>
    </xf>
  </cellStyleXfs>
  <cellXfs count="43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8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0" fontId="14" fillId="0" borderId="8" xfId="0" applyNumberFormat="1" applyFont="1" applyFill="1" applyBorder="1" applyAlignment="1" applyProtection="1">
      <alignment horizontal="left" vertical="top" wrapText="1"/>
    </xf>
    <xf numFmtId="176" fontId="6" fillId="0" borderId="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10" fillId="0" borderId="2" xfId="0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left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Border="1"/>
    <xf numFmtId="49" fontId="7" fillId="0" borderId="6" xfId="0" applyNumberFormat="1" applyFont="1" applyBorder="1" applyAlignment="1">
      <alignment horizontal="left" vertical="center"/>
    </xf>
    <xf numFmtId="0" fontId="15" fillId="4" borderId="0" xfId="50" applyFont="1" applyFill="1"/>
    <xf numFmtId="0" fontId="16" fillId="4" borderId="0" xfId="50" applyFont="1" applyFill="1" applyBorder="1" applyAlignment="1">
      <alignment horizontal="center"/>
    </xf>
    <xf numFmtId="0" fontId="15" fillId="4" borderId="0" xfId="50" applyFont="1" applyFill="1" applyBorder="1" applyAlignment="1">
      <alignment horizontal="center"/>
    </xf>
    <xf numFmtId="0" fontId="16" fillId="4" borderId="2" xfId="49" applyFont="1" applyFill="1" applyBorder="1" applyAlignment="1">
      <alignment horizontal="left" vertical="center"/>
    </xf>
    <xf numFmtId="0" fontId="16" fillId="3" borderId="2" xfId="49" applyFont="1" applyFill="1" applyBorder="1" applyAlignment="1">
      <alignment horizontal="center" vertical="center"/>
    </xf>
    <xf numFmtId="0" fontId="16" fillId="4" borderId="2" xfId="49" applyFont="1" applyFill="1" applyBorder="1" applyAlignment="1">
      <alignment vertical="center"/>
    </xf>
    <xf numFmtId="0" fontId="16" fillId="4" borderId="2" xfId="50" applyFont="1" applyFill="1" applyBorder="1" applyAlignment="1" applyProtection="1">
      <alignment horizontal="center" vertical="center"/>
    </xf>
    <xf numFmtId="0" fontId="16" fillId="4" borderId="2" xfId="50" applyFont="1" applyFill="1" applyBorder="1" applyAlignment="1">
      <alignment horizontal="center" vertical="center"/>
    </xf>
    <xf numFmtId="49" fontId="9" fillId="0" borderId="2" xfId="53" applyNumberFormat="1" applyFont="1" applyBorder="1">
      <alignment vertical="center"/>
    </xf>
    <xf numFmtId="0" fontId="17" fillId="0" borderId="7" xfId="54" applyFont="1" applyFill="1" applyBorder="1" applyAlignment="1">
      <alignment horizontal="center"/>
    </xf>
    <xf numFmtId="0" fontId="17" fillId="0" borderId="2" xfId="54" applyFont="1" applyFill="1" applyBorder="1" applyAlignment="1">
      <alignment horizontal="center"/>
    </xf>
    <xf numFmtId="0" fontId="18" fillId="0" borderId="2" xfId="54" applyFont="1" applyFill="1" applyBorder="1" applyAlignment="1">
      <alignment horizontal="center"/>
    </xf>
    <xf numFmtId="0" fontId="17" fillId="0" borderId="17" xfId="54" applyFont="1" applyFill="1" applyBorder="1" applyAlignment="1">
      <alignment horizontal="center"/>
    </xf>
    <xf numFmtId="177" fontId="19" fillId="0" borderId="2" xfId="54" applyNumberFormat="1" applyFont="1" applyFill="1" applyBorder="1" applyAlignment="1">
      <alignment horizontal="center"/>
    </xf>
    <xf numFmtId="0" fontId="18" fillId="0" borderId="2" xfId="55" applyFont="1" applyBorder="1" applyAlignment="1">
      <alignment horizontal="center" vertical="center"/>
    </xf>
    <xf numFmtId="0" fontId="17" fillId="0" borderId="18" xfId="54" applyFont="1" applyFill="1" applyBorder="1" applyAlignment="1">
      <alignment horizontal="center"/>
    </xf>
    <xf numFmtId="49" fontId="18" fillId="0" borderId="4" xfId="56" applyNumberFormat="1" applyFont="1" applyBorder="1" applyAlignment="1">
      <alignment horizontal="center" vertical="center"/>
    </xf>
    <xf numFmtId="0" fontId="19" fillId="0" borderId="2" xfId="55" applyFont="1" applyBorder="1" applyAlignment="1">
      <alignment horizontal="center"/>
    </xf>
    <xf numFmtId="0" fontId="18" fillId="0" borderId="5" xfId="55" applyFont="1" applyBorder="1" applyAlignment="1">
      <alignment horizontal="center" vertical="center"/>
    </xf>
    <xf numFmtId="0" fontId="18" fillId="0" borderId="2" xfId="55" applyFont="1" applyFill="1" applyBorder="1" applyAlignment="1">
      <alignment horizontal="center" vertical="center"/>
    </xf>
    <xf numFmtId="178" fontId="19" fillId="0" borderId="2" xfId="54" applyNumberFormat="1" applyFont="1" applyFill="1" applyBorder="1" applyAlignment="1">
      <alignment horizontal="center"/>
    </xf>
    <xf numFmtId="0" fontId="17" fillId="0" borderId="18" xfId="55" applyFont="1" applyFill="1" applyBorder="1" applyAlignment="1">
      <alignment horizontal="center"/>
    </xf>
    <xf numFmtId="0" fontId="17" fillId="0" borderId="2" xfId="54" applyFont="1" applyFill="1" applyBorder="1" applyAlignment="1">
      <alignment vertical="center" shrinkToFit="1"/>
    </xf>
    <xf numFmtId="177" fontId="19" fillId="0" borderId="2" xfId="54" applyNumberFormat="1" applyFont="1" applyFill="1" applyBorder="1" applyAlignment="1">
      <alignment horizontal="center" vertical="center"/>
    </xf>
    <xf numFmtId="0" fontId="15" fillId="4" borderId="2" xfId="50" applyFont="1" applyFill="1" applyBorder="1" applyAlignment="1">
      <alignment horizontal="center"/>
    </xf>
    <xf numFmtId="0" fontId="15" fillId="4" borderId="19" xfId="50" applyFont="1" applyFill="1" applyBorder="1" applyAlignment="1">
      <alignment horizontal="center"/>
    </xf>
    <xf numFmtId="0" fontId="16" fillId="3" borderId="5" xfId="49" applyFont="1" applyFill="1" applyBorder="1" applyAlignment="1">
      <alignment horizontal="center" vertical="center"/>
    </xf>
    <xf numFmtId="0" fontId="16" fillId="3" borderId="6" xfId="49" applyFont="1" applyFill="1" applyBorder="1" applyAlignment="1">
      <alignment horizontal="center" vertical="center"/>
    </xf>
    <xf numFmtId="0" fontId="16" fillId="4" borderId="5" xfId="50" applyFont="1" applyFill="1" applyBorder="1" applyAlignment="1" applyProtection="1">
      <alignment horizontal="center" vertical="center"/>
    </xf>
    <xf numFmtId="0" fontId="16" fillId="4" borderId="6" xfId="50" applyFont="1" applyFill="1" applyBorder="1" applyAlignment="1" applyProtection="1">
      <alignment horizontal="center" vertical="center"/>
    </xf>
    <xf numFmtId="0" fontId="9" fillId="4" borderId="2" xfId="50" applyFont="1" applyFill="1" applyBorder="1" applyAlignment="1">
      <alignment horizontal="center" vertical="center"/>
    </xf>
    <xf numFmtId="49" fontId="16" fillId="3" borderId="2" xfId="53" applyNumberFormat="1" applyFont="1" applyFill="1" applyBorder="1" applyAlignment="1">
      <alignment horizontal="center" vertical="center"/>
    </xf>
    <xf numFmtId="0" fontId="20" fillId="5" borderId="3" xfId="49" applyFont="1" applyFill="1" applyBorder="1" applyAlignment="1">
      <alignment horizontal="center" vertical="center" wrapText="1"/>
    </xf>
    <xf numFmtId="0" fontId="20" fillId="5" borderId="4" xfId="49" applyFont="1" applyFill="1" applyBorder="1" applyAlignment="1">
      <alignment horizontal="center" vertical="center" wrapText="1"/>
    </xf>
    <xf numFmtId="49" fontId="16" fillId="3" borderId="2" xfId="51" applyNumberFormat="1" applyFont="1" applyFill="1" applyBorder="1" applyAlignment="1">
      <alignment horizontal="center" vertical="center"/>
    </xf>
    <xf numFmtId="0" fontId="19" fillId="0" borderId="2" xfId="54" applyFont="1" applyFill="1" applyBorder="1" applyAlignment="1">
      <alignment horizontal="center" vertical="center"/>
    </xf>
    <xf numFmtId="0" fontId="19" fillId="0" borderId="2" xfId="54" applyFont="1" applyFill="1" applyBorder="1" applyAlignment="1">
      <alignment horizontal="center"/>
    </xf>
    <xf numFmtId="0" fontId="0" fillId="4" borderId="0" xfId="51" applyFont="1" applyFill="1">
      <alignment vertical="center"/>
    </xf>
    <xf numFmtId="0" fontId="0" fillId="4" borderId="2" xfId="51" applyFont="1" applyFill="1" applyBorder="1">
      <alignment vertical="center"/>
    </xf>
    <xf numFmtId="0" fontId="16" fillId="4" borderId="0" xfId="50" applyFont="1" applyFill="1"/>
    <xf numFmtId="14" fontId="16" fillId="4" borderId="0" xfId="50" applyNumberFormat="1" applyFont="1" applyFill="1"/>
    <xf numFmtId="0" fontId="16" fillId="3" borderId="7" xfId="49" applyFont="1" applyFill="1" applyBorder="1" applyAlignment="1">
      <alignment horizontal="center" vertical="center"/>
    </xf>
    <xf numFmtId="0" fontId="16" fillId="3" borderId="0" xfId="49" applyFont="1" applyFill="1" applyAlignment="1">
      <alignment horizontal="center" vertical="center"/>
    </xf>
    <xf numFmtId="0" fontId="16" fillId="4" borderId="7" xfId="50" applyFont="1" applyFill="1" applyBorder="1" applyAlignment="1" applyProtection="1">
      <alignment horizontal="center" vertical="center"/>
    </xf>
    <xf numFmtId="0" fontId="16" fillId="4" borderId="0" xfId="50" applyFont="1" applyFill="1" applyAlignment="1" applyProtection="1">
      <alignment horizontal="center" vertical="center"/>
    </xf>
    <xf numFmtId="0" fontId="16" fillId="3" borderId="2" xfId="50" applyFont="1" applyFill="1" applyBorder="1" applyAlignment="1">
      <alignment horizontal="center" vertical="center"/>
    </xf>
    <xf numFmtId="0" fontId="16" fillId="3" borderId="2" xfId="50" applyFont="1" applyFill="1" applyBorder="1" applyAlignment="1">
      <alignment horizontal="center" vertical="center"/>
    </xf>
    <xf numFmtId="0" fontId="16" fillId="3" borderId="2" xfId="50" applyFont="1" applyFill="1" applyBorder="1"/>
    <xf numFmtId="0" fontId="21" fillId="0" borderId="0" xfId="49" applyFill="1" applyBorder="1" applyAlignment="1">
      <alignment horizontal="left" vertical="center"/>
    </xf>
    <xf numFmtId="0" fontId="21" fillId="0" borderId="0" xfId="49" applyFont="1" applyFill="1" applyAlignment="1">
      <alignment horizontal="left" vertical="center"/>
    </xf>
    <xf numFmtId="0" fontId="21" fillId="0" borderId="0" xfId="49" applyFill="1" applyAlignment="1">
      <alignment horizontal="left" vertical="center"/>
    </xf>
    <xf numFmtId="0" fontId="22" fillId="0" borderId="0" xfId="49" applyFont="1" applyFill="1" applyBorder="1" applyAlignment="1">
      <alignment horizontal="center" vertical="top"/>
    </xf>
    <xf numFmtId="0" fontId="23" fillId="0" borderId="2" xfId="49" applyFont="1" applyFill="1" applyBorder="1" applyAlignment="1">
      <alignment horizontal="left" vertical="center"/>
    </xf>
    <xf numFmtId="0" fontId="24" fillId="3" borderId="2" xfId="49" applyFont="1" applyFill="1" applyBorder="1" applyAlignment="1">
      <alignment horizontal="center" vertical="center"/>
    </xf>
    <xf numFmtId="0" fontId="23" fillId="0" borderId="2" xfId="49" applyFont="1" applyFill="1" applyBorder="1" applyAlignment="1">
      <alignment horizontal="center" vertical="center"/>
    </xf>
    <xf numFmtId="0" fontId="24" fillId="3" borderId="2" xfId="49" applyFont="1" applyFill="1" applyBorder="1" applyAlignment="1">
      <alignment horizontal="left" vertical="center"/>
    </xf>
    <xf numFmtId="0" fontId="25" fillId="3" borderId="2" xfId="49" applyFont="1" applyFill="1" applyBorder="1" applyAlignment="1">
      <alignment horizontal="center" vertical="center"/>
    </xf>
    <xf numFmtId="0" fontId="23" fillId="0" borderId="2" xfId="49" applyFont="1" applyFill="1" applyBorder="1" applyAlignment="1">
      <alignment vertical="center"/>
    </xf>
    <xf numFmtId="0" fontId="26" fillId="3" borderId="2" xfId="49" applyFont="1" applyFill="1" applyBorder="1" applyAlignment="1">
      <alignment horizontal="left" vertical="center"/>
    </xf>
    <xf numFmtId="58" fontId="27" fillId="3" borderId="2" xfId="49" applyNumberFormat="1" applyFont="1" applyFill="1" applyBorder="1" applyAlignment="1">
      <alignment horizontal="center" vertical="center"/>
    </xf>
    <xf numFmtId="0" fontId="27" fillId="3" borderId="2" xfId="49" applyFont="1" applyFill="1" applyBorder="1" applyAlignment="1">
      <alignment horizontal="center" vertical="center"/>
    </xf>
    <xf numFmtId="0" fontId="28" fillId="3" borderId="2" xfId="49" applyFont="1" applyFill="1" applyBorder="1" applyAlignment="1">
      <alignment horizontal="center" vertical="center"/>
    </xf>
    <xf numFmtId="0" fontId="29" fillId="0" borderId="2" xfId="49" applyFont="1" applyFill="1" applyBorder="1" applyAlignment="1">
      <alignment vertical="center"/>
    </xf>
    <xf numFmtId="0" fontId="23" fillId="0" borderId="0" xfId="49" applyFont="1" applyFill="1" applyBorder="1" applyAlignment="1">
      <alignment vertical="center"/>
    </xf>
    <xf numFmtId="0" fontId="29" fillId="0" borderId="0" xfId="49" applyFont="1" applyFill="1" applyBorder="1" applyAlignment="1">
      <alignment vertical="center"/>
    </xf>
    <xf numFmtId="0" fontId="29" fillId="0" borderId="0" xfId="49" applyFont="1" applyFill="1" applyAlignment="1">
      <alignment horizontal="left" vertical="center"/>
    </xf>
    <xf numFmtId="0" fontId="23" fillId="0" borderId="20" xfId="49" applyFont="1" applyFill="1" applyBorder="1" applyAlignment="1">
      <alignment vertical="center"/>
    </xf>
    <xf numFmtId="0" fontId="23" fillId="0" borderId="21" xfId="49" applyFont="1" applyFill="1" applyBorder="1" applyAlignment="1">
      <alignment vertical="center"/>
    </xf>
    <xf numFmtId="0" fontId="23" fillId="3" borderId="21" xfId="49" applyFont="1" applyFill="1" applyBorder="1" applyAlignment="1">
      <alignment vertical="center"/>
    </xf>
    <xf numFmtId="0" fontId="27" fillId="3" borderId="22" xfId="49" applyFont="1" applyFill="1" applyBorder="1" applyAlignment="1">
      <alignment horizontal="left" vertical="center"/>
    </xf>
    <xf numFmtId="0" fontId="27" fillId="3" borderId="23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29" fillId="0" borderId="25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vertical="center"/>
    </xf>
    <xf numFmtId="0" fontId="29" fillId="0" borderId="25" xfId="49" applyFont="1" applyFill="1" applyBorder="1" applyAlignment="1">
      <alignment vertical="center"/>
    </xf>
    <xf numFmtId="0" fontId="30" fillId="3" borderId="26" xfId="49" applyFont="1" applyFill="1" applyBorder="1" applyAlignment="1">
      <alignment horizontal="left" vertical="center"/>
    </xf>
    <xf numFmtId="0" fontId="30" fillId="3" borderId="27" xfId="49" applyFont="1" applyFill="1" applyBorder="1" applyAlignment="1">
      <alignment horizontal="left" vertical="center"/>
    </xf>
    <xf numFmtId="0" fontId="29" fillId="3" borderId="25" xfId="49" applyFont="1" applyFill="1" applyBorder="1" applyAlignment="1">
      <alignment horizontal="left" vertical="center"/>
    </xf>
    <xf numFmtId="0" fontId="26" fillId="0" borderId="28" xfId="49" applyFont="1" applyFill="1" applyBorder="1" applyAlignment="1">
      <alignment horizontal="left" vertical="center"/>
    </xf>
    <xf numFmtId="0" fontId="26" fillId="0" borderId="27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vertical="center"/>
    </xf>
    <xf numFmtId="0" fontId="23" fillId="0" borderId="29" xfId="49" applyFont="1" applyFill="1" applyBorder="1" applyAlignment="1">
      <alignment vertical="center"/>
    </xf>
    <xf numFmtId="0" fontId="29" fillId="0" borderId="30" xfId="49" applyFont="1" applyFill="1" applyBorder="1" applyAlignment="1">
      <alignment horizontal="left" vertical="center"/>
    </xf>
    <xf numFmtId="0" fontId="29" fillId="0" borderId="30" xfId="49" applyFont="1" applyFill="1" applyBorder="1" applyAlignment="1">
      <alignment vertical="center"/>
    </xf>
    <xf numFmtId="0" fontId="23" fillId="0" borderId="30" xfId="49" applyFont="1" applyFill="1" applyBorder="1" applyAlignment="1">
      <alignment vertical="center"/>
    </xf>
    <xf numFmtId="0" fontId="30" fillId="3" borderId="0" xfId="49" applyFont="1" applyFill="1" applyBorder="1" applyAlignment="1">
      <alignment horizontal="left" vertical="center"/>
    </xf>
    <xf numFmtId="0" fontId="29" fillId="0" borderId="0" xfId="49" applyFont="1" applyFill="1" applyBorder="1" applyAlignment="1">
      <alignment horizontal="left" vertical="center"/>
    </xf>
    <xf numFmtId="0" fontId="23" fillId="0" borderId="20" xfId="49" applyFont="1" applyFill="1" applyBorder="1" applyAlignment="1">
      <alignment horizontal="left" vertical="center"/>
    </xf>
    <xf numFmtId="0" fontId="23" fillId="0" borderId="21" xfId="49" applyFont="1" applyFill="1" applyBorder="1" applyAlignment="1">
      <alignment horizontal="left" vertical="center"/>
    </xf>
    <xf numFmtId="0" fontId="30" fillId="3" borderId="24" xfId="49" applyFont="1" applyFill="1" applyBorder="1" applyAlignment="1">
      <alignment horizontal="left" vertical="center"/>
    </xf>
    <xf numFmtId="0" fontId="30" fillId="3" borderId="25" xfId="49" applyFont="1" applyFill="1" applyBorder="1" applyAlignment="1">
      <alignment horizontal="left" vertical="center"/>
    </xf>
    <xf numFmtId="0" fontId="31" fillId="0" borderId="28" xfId="49" applyFont="1" applyFill="1" applyBorder="1" applyAlignment="1">
      <alignment horizontal="left" vertical="center"/>
    </xf>
    <xf numFmtId="0" fontId="31" fillId="0" borderId="27" xfId="49" applyFont="1" applyFill="1" applyBorder="1" applyAlignment="1">
      <alignment horizontal="left" vertical="center"/>
    </xf>
    <xf numFmtId="0" fontId="29" fillId="0" borderId="28" xfId="49" applyFont="1" applyFill="1" applyBorder="1" applyAlignment="1">
      <alignment horizontal="left" vertical="center"/>
    </xf>
    <xf numFmtId="0" fontId="29" fillId="0" borderId="27" xfId="49" applyFont="1" applyFill="1" applyBorder="1" applyAlignment="1">
      <alignment horizontal="left" vertical="center"/>
    </xf>
    <xf numFmtId="0" fontId="29" fillId="0" borderId="24" xfId="49" applyFont="1" applyFill="1" applyBorder="1" applyAlignment="1">
      <alignment horizontal="left" vertical="center" wrapText="1"/>
    </xf>
    <xf numFmtId="0" fontId="29" fillId="0" borderId="25" xfId="49" applyFont="1" applyFill="1" applyBorder="1" applyAlignment="1">
      <alignment horizontal="left" vertical="center" wrapText="1"/>
    </xf>
    <xf numFmtId="0" fontId="29" fillId="0" borderId="26" xfId="49" applyFont="1" applyFill="1" applyBorder="1" applyAlignment="1">
      <alignment horizontal="left" vertical="center"/>
    </xf>
    <xf numFmtId="0" fontId="29" fillId="0" borderId="31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left" vertical="center"/>
    </xf>
    <xf numFmtId="0" fontId="16" fillId="0" borderId="30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center" vertical="center"/>
    </xf>
    <xf numFmtId="0" fontId="23" fillId="0" borderId="33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horizontal="left" vertical="center"/>
    </xf>
    <xf numFmtId="0" fontId="15" fillId="0" borderId="28" xfId="49" applyFont="1" applyFill="1" applyBorder="1" applyAlignment="1">
      <alignment horizontal="left" vertical="center"/>
    </xf>
    <xf numFmtId="0" fontId="15" fillId="0" borderId="27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32" fillId="0" borderId="28" xfId="49" applyFont="1" applyFill="1" applyBorder="1" applyAlignment="1">
      <alignment horizontal="left" vertical="center"/>
    </xf>
    <xf numFmtId="0" fontId="29" fillId="0" borderId="34" xfId="49" applyFont="1" applyFill="1" applyBorder="1" applyAlignment="1">
      <alignment horizontal="left" vertical="center"/>
    </xf>
    <xf numFmtId="0" fontId="29" fillId="0" borderId="35" xfId="49" applyFont="1" applyFill="1" applyBorder="1" applyAlignment="1">
      <alignment horizontal="left" vertical="center"/>
    </xf>
    <xf numFmtId="0" fontId="26" fillId="0" borderId="20" xfId="49" applyFont="1" applyFill="1" applyBorder="1" applyAlignment="1">
      <alignment horizontal="left" vertical="center"/>
    </xf>
    <xf numFmtId="0" fontId="26" fillId="0" borderId="21" xfId="49" applyFont="1" applyFill="1" applyBorder="1" applyAlignment="1">
      <alignment horizontal="left" vertical="center"/>
    </xf>
    <xf numFmtId="0" fontId="23" fillId="3" borderId="24" xfId="49" applyFont="1" applyFill="1" applyBorder="1" applyAlignment="1">
      <alignment horizontal="left" vertical="center"/>
    </xf>
    <xf numFmtId="0" fontId="23" fillId="3" borderId="25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center" vertical="center"/>
    </xf>
    <xf numFmtId="0" fontId="23" fillId="0" borderId="26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7" fillId="3" borderId="25" xfId="49" applyFont="1" applyFill="1" applyBorder="1" applyAlignment="1">
      <alignment horizontal="left" vertical="center"/>
    </xf>
    <xf numFmtId="0" fontId="30" fillId="3" borderId="30" xfId="49" applyFont="1" applyFill="1" applyBorder="1" applyAlignment="1">
      <alignment horizontal="center" vertical="center"/>
    </xf>
    <xf numFmtId="0" fontId="30" fillId="3" borderId="30" xfId="49" applyFont="1" applyFill="1" applyBorder="1" applyAlignment="1">
      <alignment vertical="center"/>
    </xf>
    <xf numFmtId="58" fontId="30" fillId="3" borderId="30" xfId="49" applyNumberFormat="1" applyFont="1" applyFill="1" applyBorder="1" applyAlignment="1">
      <alignment vertical="center"/>
    </xf>
    <xf numFmtId="0" fontId="23" fillId="0" borderId="30" xfId="49" applyFont="1" applyFill="1" applyBorder="1" applyAlignment="1">
      <alignment horizontal="center" vertical="center"/>
    </xf>
    <xf numFmtId="0" fontId="29" fillId="0" borderId="2" xfId="49" applyFont="1" applyFill="1" applyBorder="1" applyAlignment="1">
      <alignment horizontal="left" vertical="center"/>
    </xf>
    <xf numFmtId="0" fontId="27" fillId="3" borderId="36" xfId="49" applyFont="1" applyFill="1" applyBorder="1" applyAlignment="1">
      <alignment horizontal="left" vertical="center"/>
    </xf>
    <xf numFmtId="0" fontId="30" fillId="3" borderId="37" xfId="49" applyFont="1" applyFill="1" applyBorder="1" applyAlignment="1">
      <alignment horizontal="left" vertical="center"/>
    </xf>
    <xf numFmtId="0" fontId="26" fillId="0" borderId="37" xfId="49" applyFont="1" applyFill="1" applyBorder="1" applyAlignment="1">
      <alignment horizontal="left" vertical="center"/>
    </xf>
    <xf numFmtId="0" fontId="29" fillId="0" borderId="38" xfId="49" applyFont="1" applyFill="1" applyBorder="1" applyAlignment="1">
      <alignment horizontal="left" vertical="center"/>
    </xf>
    <xf numFmtId="0" fontId="29" fillId="0" borderId="39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3" fillId="0" borderId="38" xfId="49" applyFont="1" applyFill="1" applyBorder="1" applyAlignment="1">
      <alignment horizontal="left" vertical="center"/>
    </xf>
    <xf numFmtId="0" fontId="30" fillId="3" borderId="38" xfId="49" applyFont="1" applyFill="1" applyBorder="1" applyAlignment="1">
      <alignment horizontal="left" vertical="center"/>
    </xf>
    <xf numFmtId="0" fontId="31" fillId="0" borderId="37" xfId="49" applyFont="1" applyFill="1" applyBorder="1" applyAlignment="1">
      <alignment horizontal="left" vertical="center"/>
    </xf>
    <xf numFmtId="0" fontId="29" fillId="0" borderId="37" xfId="49" applyFont="1" applyFill="1" applyBorder="1" applyAlignment="1">
      <alignment horizontal="left" vertical="center"/>
    </xf>
    <xf numFmtId="0" fontId="29" fillId="0" borderId="38" xfId="49" applyFont="1" applyFill="1" applyBorder="1" applyAlignment="1">
      <alignment horizontal="left" vertical="center" wrapText="1"/>
    </xf>
    <xf numFmtId="0" fontId="23" fillId="0" borderId="38" xfId="49" applyFont="1" applyFill="1" applyBorder="1" applyAlignment="1">
      <alignment vertical="center"/>
    </xf>
    <xf numFmtId="0" fontId="16" fillId="0" borderId="39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left" vertical="center"/>
    </xf>
    <xf numFmtId="0" fontId="15" fillId="0" borderId="37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/>
    </xf>
    <xf numFmtId="0" fontId="29" fillId="0" borderId="41" xfId="49" applyFont="1" applyFill="1" applyBorder="1" applyAlignment="1">
      <alignment horizontal="left" vertical="center"/>
    </xf>
    <xf numFmtId="0" fontId="26" fillId="0" borderId="40" xfId="49" applyFont="1" applyFill="1" applyBorder="1" applyAlignment="1">
      <alignment horizontal="left" vertical="center"/>
    </xf>
    <xf numFmtId="0" fontId="27" fillId="3" borderId="38" xfId="49" applyFont="1" applyFill="1" applyBorder="1" applyAlignment="1">
      <alignment horizontal="left" vertical="center"/>
    </xf>
    <xf numFmtId="0" fontId="30" fillId="3" borderId="39" xfId="49" applyFont="1" applyFill="1" applyBorder="1" applyAlignment="1">
      <alignment horizontal="center" vertical="center"/>
    </xf>
    <xf numFmtId="0" fontId="15" fillId="3" borderId="2" xfId="49" applyFont="1" applyFill="1" applyBorder="1" applyAlignment="1">
      <alignment horizontal="center" vertical="center"/>
    </xf>
    <xf numFmtId="177" fontId="24" fillId="4" borderId="2" xfId="0" applyNumberFormat="1" applyFont="1" applyFill="1" applyBorder="1" applyAlignment="1">
      <alignment horizontal="center"/>
    </xf>
    <xf numFmtId="177" fontId="26" fillId="4" borderId="2" xfId="0" applyNumberFormat="1" applyFont="1" applyFill="1" applyBorder="1" applyAlignment="1">
      <alignment horizontal="center"/>
    </xf>
    <xf numFmtId="49" fontId="25" fillId="0" borderId="2" xfId="53" applyNumberFormat="1" applyFont="1" applyBorder="1">
      <alignment vertical="center"/>
    </xf>
    <xf numFmtId="49" fontId="25" fillId="0" borderId="2" xfId="53" applyNumberFormat="1" applyFont="1" applyBorder="1" applyAlignment="1">
      <alignment horizontal="center" vertical="center"/>
    </xf>
    <xf numFmtId="0" fontId="25" fillId="4" borderId="2" xfId="50" applyFont="1" applyFill="1" applyBorder="1" applyAlignment="1"/>
    <xf numFmtId="49" fontId="25" fillId="4" borderId="2" xfId="50" applyNumberFormat="1" applyFont="1" applyFill="1" applyBorder="1" applyAlignment="1">
      <alignment horizontal="center" vertical="center"/>
    </xf>
    <xf numFmtId="49" fontId="25" fillId="4" borderId="2" xfId="50" applyNumberFormat="1" applyFont="1" applyFill="1" applyBorder="1" applyAlignment="1">
      <alignment horizontal="right" vertical="center"/>
    </xf>
    <xf numFmtId="0" fontId="21" fillId="0" borderId="0" xfId="49" applyFont="1" applyAlignment="1">
      <alignment horizontal="left" vertical="center"/>
    </xf>
    <xf numFmtId="0" fontId="33" fillId="0" borderId="42" xfId="49" applyFont="1" applyBorder="1" applyAlignment="1">
      <alignment horizontal="center" vertical="top"/>
    </xf>
    <xf numFmtId="0" fontId="32" fillId="0" borderId="43" xfId="49" applyFont="1" applyBorder="1" applyAlignment="1">
      <alignment horizontal="left" vertical="center"/>
    </xf>
    <xf numFmtId="0" fontId="24" fillId="3" borderId="44" xfId="49" applyFont="1" applyFill="1" applyBorder="1" applyAlignment="1">
      <alignment horizontal="center" vertical="center"/>
    </xf>
    <xf numFmtId="0" fontId="32" fillId="0" borderId="44" xfId="49" applyFont="1" applyBorder="1" applyAlignment="1">
      <alignment horizontal="center" vertical="center"/>
    </xf>
    <xf numFmtId="0" fontId="26" fillId="0" borderId="44" xfId="49" applyFont="1" applyBorder="1" applyAlignment="1">
      <alignment horizontal="left" vertical="center"/>
    </xf>
    <xf numFmtId="0" fontId="26" fillId="0" borderId="20" xfId="49" applyFont="1" applyBorder="1" applyAlignment="1">
      <alignment horizontal="center" vertical="center"/>
    </xf>
    <xf numFmtId="0" fontId="26" fillId="0" borderId="21" xfId="49" applyFont="1" applyBorder="1" applyAlignment="1">
      <alignment horizontal="center" vertical="center"/>
    </xf>
    <xf numFmtId="0" fontId="26" fillId="0" borderId="40" xfId="49" applyFont="1" applyBorder="1" applyAlignment="1">
      <alignment horizontal="center" vertical="center"/>
    </xf>
    <xf numFmtId="0" fontId="32" fillId="0" borderId="20" xfId="49" applyFont="1" applyBorder="1" applyAlignment="1">
      <alignment horizontal="center" vertical="center"/>
    </xf>
    <xf numFmtId="0" fontId="32" fillId="0" borderId="21" xfId="49" applyFont="1" applyBorder="1" applyAlignment="1">
      <alignment horizontal="center" vertical="center"/>
    </xf>
    <xf numFmtId="0" fontId="32" fillId="0" borderId="40" xfId="49" applyFont="1" applyBorder="1" applyAlignment="1">
      <alignment horizontal="center" vertical="center"/>
    </xf>
    <xf numFmtId="0" fontId="26" fillId="0" borderId="24" xfId="49" applyFont="1" applyBorder="1" applyAlignment="1">
      <alignment horizontal="left" vertical="center"/>
    </xf>
    <xf numFmtId="0" fontId="24" fillId="3" borderId="25" xfId="49" applyFont="1" applyFill="1" applyBorder="1" applyAlignment="1">
      <alignment horizontal="left" vertical="center"/>
    </xf>
    <xf numFmtId="0" fontId="24" fillId="3" borderId="38" xfId="49" applyFont="1" applyFill="1" applyBorder="1" applyAlignment="1">
      <alignment horizontal="left" vertical="center"/>
    </xf>
    <xf numFmtId="0" fontId="26" fillId="0" borderId="25" xfId="49" applyFont="1" applyBorder="1" applyAlignment="1">
      <alignment horizontal="left" vertical="center"/>
    </xf>
    <xf numFmtId="14" fontId="24" fillId="3" borderId="25" xfId="49" applyNumberFormat="1" applyFont="1" applyFill="1" applyBorder="1" applyAlignment="1">
      <alignment horizontal="center" vertical="center"/>
    </xf>
    <xf numFmtId="14" fontId="24" fillId="3" borderId="38" xfId="49" applyNumberFormat="1" applyFont="1" applyFill="1" applyBorder="1" applyAlignment="1">
      <alignment horizontal="center" vertical="center"/>
    </xf>
    <xf numFmtId="0" fontId="26" fillId="0" borderId="24" xfId="49" applyFont="1" applyBorder="1" applyAlignment="1">
      <alignment vertical="center"/>
    </xf>
    <xf numFmtId="9" fontId="34" fillId="3" borderId="25" xfId="49" applyNumberFormat="1" applyFont="1" applyFill="1" applyBorder="1" applyAlignment="1">
      <alignment horizontal="center" vertical="center"/>
    </xf>
    <xf numFmtId="0" fontId="34" fillId="3" borderId="38" xfId="49" applyFont="1" applyFill="1" applyBorder="1" applyAlignment="1">
      <alignment horizontal="center" vertical="center"/>
    </xf>
    <xf numFmtId="0" fontId="24" fillId="3" borderId="25" xfId="49" applyFont="1" applyFill="1" applyBorder="1" applyAlignment="1">
      <alignment horizontal="center" vertical="center"/>
    </xf>
    <xf numFmtId="0" fontId="24" fillId="3" borderId="38" xfId="49" applyFont="1" applyFill="1" applyBorder="1" applyAlignment="1">
      <alignment horizontal="center" vertical="center"/>
    </xf>
    <xf numFmtId="0" fontId="26" fillId="0" borderId="24" xfId="49" applyFont="1" applyBorder="1" applyAlignment="1">
      <alignment horizontal="center" vertical="center"/>
    </xf>
    <xf numFmtId="0" fontId="24" fillId="3" borderId="26" xfId="49" applyFont="1" applyFill="1" applyBorder="1" applyAlignment="1">
      <alignment horizontal="left" vertical="center"/>
    </xf>
    <xf numFmtId="0" fontId="24" fillId="3" borderId="37" xfId="49" applyFont="1" applyFill="1" applyBorder="1" applyAlignment="1">
      <alignment horizontal="left" vertical="center"/>
    </xf>
    <xf numFmtId="0" fontId="34" fillId="3" borderId="24" xfId="49" applyFont="1" applyFill="1" applyBorder="1" applyAlignment="1">
      <alignment horizontal="left" vertical="center"/>
    </xf>
    <xf numFmtId="0" fontId="35" fillId="0" borderId="29" xfId="49" applyFont="1" applyBorder="1" applyAlignment="1">
      <alignment vertical="center"/>
    </xf>
    <xf numFmtId="0" fontId="24" fillId="3" borderId="30" xfId="49" applyFont="1" applyFill="1" applyBorder="1" applyAlignment="1">
      <alignment horizontal="center" vertical="center"/>
    </xf>
    <xf numFmtId="0" fontId="24" fillId="3" borderId="39" xfId="49" applyFont="1" applyFill="1" applyBorder="1" applyAlignment="1">
      <alignment horizontal="center" vertical="center"/>
    </xf>
    <xf numFmtId="0" fontId="26" fillId="0" borderId="29" xfId="49" applyFont="1" applyBorder="1" applyAlignment="1">
      <alignment horizontal="left" vertical="center"/>
    </xf>
    <xf numFmtId="0" fontId="26" fillId="0" borderId="30" xfId="49" applyFont="1" applyBorder="1" applyAlignment="1">
      <alignment horizontal="left" vertical="center"/>
    </xf>
    <xf numFmtId="14" fontId="34" fillId="3" borderId="30" xfId="49" applyNumberFormat="1" applyFont="1" applyFill="1" applyBorder="1" applyAlignment="1">
      <alignment horizontal="center" vertical="center"/>
    </xf>
    <xf numFmtId="14" fontId="34" fillId="3" borderId="39" xfId="49" applyNumberFormat="1" applyFont="1" applyFill="1" applyBorder="1" applyAlignment="1">
      <alignment horizontal="center" vertical="center"/>
    </xf>
    <xf numFmtId="0" fontId="32" fillId="0" borderId="0" xfId="49" applyFont="1" applyBorder="1" applyAlignment="1">
      <alignment horizontal="left" vertical="center"/>
    </xf>
    <xf numFmtId="0" fontId="26" fillId="0" borderId="20" xfId="49" applyFont="1" applyBorder="1" applyAlignment="1">
      <alignment vertical="center"/>
    </xf>
    <xf numFmtId="0" fontId="21" fillId="0" borderId="21" xfId="49" applyFont="1" applyBorder="1" applyAlignment="1">
      <alignment horizontal="left" vertical="center"/>
    </xf>
    <xf numFmtId="0" fontId="24" fillId="0" borderId="21" xfId="49" applyFont="1" applyBorder="1" applyAlignment="1">
      <alignment horizontal="left" vertical="center"/>
    </xf>
    <xf numFmtId="0" fontId="21" fillId="0" borderId="21" xfId="49" applyFont="1" applyBorder="1" applyAlignment="1">
      <alignment vertical="center"/>
    </xf>
    <xf numFmtId="0" fontId="26" fillId="0" borderId="21" xfId="49" applyFont="1" applyBorder="1" applyAlignment="1">
      <alignment vertical="center"/>
    </xf>
    <xf numFmtId="0" fontId="21" fillId="0" borderId="25" xfId="49" applyFont="1" applyBorder="1" applyAlignment="1">
      <alignment horizontal="left" vertical="center"/>
    </xf>
    <xf numFmtId="0" fontId="24" fillId="0" borderId="25" xfId="49" applyFont="1" applyBorder="1" applyAlignment="1">
      <alignment horizontal="left" vertical="center"/>
    </xf>
    <xf numFmtId="0" fontId="21" fillId="0" borderId="25" xfId="49" applyFont="1" applyBorder="1" applyAlignment="1">
      <alignment vertical="center"/>
    </xf>
    <xf numFmtId="0" fontId="26" fillId="0" borderId="25" xfId="49" applyFont="1" applyBorder="1" applyAlignment="1">
      <alignment vertical="center"/>
    </xf>
    <xf numFmtId="0" fontId="26" fillId="0" borderId="0" xfId="49" applyFont="1" applyBorder="1" applyAlignment="1">
      <alignment horizontal="left" vertical="center"/>
    </xf>
    <xf numFmtId="0" fontId="30" fillId="3" borderId="33" xfId="49" applyFont="1" applyFill="1" applyBorder="1" applyAlignment="1">
      <alignment horizontal="left" vertical="center"/>
    </xf>
    <xf numFmtId="0" fontId="30" fillId="3" borderId="23" xfId="49" applyFont="1" applyFill="1" applyBorder="1" applyAlignment="1">
      <alignment horizontal="left" vertical="center"/>
    </xf>
    <xf numFmtId="0" fontId="30" fillId="3" borderId="45" xfId="49" applyFont="1" applyFill="1" applyBorder="1" applyAlignment="1">
      <alignment horizontal="left" vertical="center"/>
    </xf>
    <xf numFmtId="0" fontId="31" fillId="0" borderId="33" xfId="49" applyFont="1" applyBorder="1" applyAlignment="1">
      <alignment horizontal="left" vertical="center"/>
    </xf>
    <xf numFmtId="0" fontId="31" fillId="0" borderId="23" xfId="49" applyFont="1" applyBorder="1" applyAlignment="1">
      <alignment horizontal="left" vertical="center"/>
    </xf>
    <xf numFmtId="0" fontId="31" fillId="0" borderId="45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31" fillId="3" borderId="28" xfId="49" applyFont="1" applyFill="1" applyBorder="1" applyAlignment="1">
      <alignment horizontal="left" vertical="center"/>
    </xf>
    <xf numFmtId="0" fontId="31" fillId="3" borderId="27" xfId="49" applyFont="1" applyFill="1" applyBorder="1" applyAlignment="1">
      <alignment horizontal="left" vertical="center"/>
    </xf>
    <xf numFmtId="0" fontId="31" fillId="3" borderId="31" xfId="49" applyFont="1" applyFill="1" applyBorder="1" applyAlignment="1">
      <alignment horizontal="left" vertical="center"/>
    </xf>
    <xf numFmtId="0" fontId="29" fillId="0" borderId="26" xfId="49" applyFont="1" applyBorder="1" applyAlignment="1">
      <alignment horizontal="left" vertical="center"/>
    </xf>
    <xf numFmtId="0" fontId="29" fillId="0" borderId="27" xfId="49" applyFont="1" applyBorder="1" applyAlignment="1">
      <alignment horizontal="left" vertical="center"/>
    </xf>
    <xf numFmtId="0" fontId="29" fillId="0" borderId="31" xfId="49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26" fillId="3" borderId="24" xfId="49" applyFont="1" applyFill="1" applyBorder="1" applyAlignment="1">
      <alignment horizontal="left" vertical="center"/>
    </xf>
    <xf numFmtId="0" fontId="26" fillId="0" borderId="29" xfId="49" applyFont="1" applyBorder="1" applyAlignment="1">
      <alignment horizontal="center" vertical="center"/>
    </xf>
    <xf numFmtId="0" fontId="26" fillId="0" borderId="30" xfId="49" applyFont="1" applyBorder="1" applyAlignment="1">
      <alignment horizontal="center" vertical="center"/>
    </xf>
    <xf numFmtId="0" fontId="26" fillId="0" borderId="25" xfId="49" applyFont="1" applyBorder="1" applyAlignment="1">
      <alignment horizontal="center" vertical="center"/>
    </xf>
    <xf numFmtId="0" fontId="25" fillId="3" borderId="24" xfId="49" applyFont="1" applyFill="1" applyBorder="1" applyAlignment="1">
      <alignment horizontal="left" vertical="center"/>
    </xf>
    <xf numFmtId="0" fontId="26" fillId="0" borderId="34" xfId="49" applyFont="1" applyFill="1" applyBorder="1" applyAlignment="1">
      <alignment horizontal="left" vertical="center"/>
    </xf>
    <xf numFmtId="0" fontId="26" fillId="0" borderId="35" xfId="49" applyFont="1" applyFill="1" applyBorder="1" applyAlignment="1">
      <alignment horizontal="left" vertical="center"/>
    </xf>
    <xf numFmtId="0" fontId="32" fillId="0" borderId="0" xfId="49" applyFont="1" applyFill="1" applyBorder="1" applyAlignment="1">
      <alignment horizontal="left" vertical="center"/>
    </xf>
    <xf numFmtId="0" fontId="24" fillId="0" borderId="33" xfId="49" applyFont="1" applyFill="1" applyBorder="1" applyAlignment="1">
      <alignment horizontal="left" vertical="center"/>
    </xf>
    <xf numFmtId="0" fontId="24" fillId="0" borderId="23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5" fillId="3" borderId="28" xfId="49" applyFont="1" applyFill="1" applyBorder="1" applyAlignment="1">
      <alignment horizontal="left" vertical="center"/>
    </xf>
    <xf numFmtId="0" fontId="25" fillId="3" borderId="27" xfId="49" applyFont="1" applyFill="1" applyBorder="1" applyAlignment="1">
      <alignment horizontal="left" vertical="center"/>
    </xf>
    <xf numFmtId="0" fontId="26" fillId="0" borderId="28" xfId="49" applyFont="1" applyBorder="1" applyAlignment="1">
      <alignment horizontal="left" vertical="center"/>
    </xf>
    <xf numFmtId="0" fontId="26" fillId="0" borderId="27" xfId="49" applyFont="1" applyBorder="1" applyAlignment="1">
      <alignment horizontal="left" vertical="center"/>
    </xf>
    <xf numFmtId="0" fontId="32" fillId="0" borderId="46" xfId="49" applyFont="1" applyBorder="1" applyAlignment="1">
      <alignment vertical="center"/>
    </xf>
    <xf numFmtId="0" fontId="34" fillId="3" borderId="47" xfId="49" applyFont="1" applyFill="1" applyBorder="1" applyAlignment="1">
      <alignment horizontal="center" vertical="center"/>
    </xf>
    <xf numFmtId="0" fontId="32" fillId="0" borderId="47" xfId="49" applyFont="1" applyBorder="1" applyAlignment="1">
      <alignment vertical="center"/>
    </xf>
    <xf numFmtId="0" fontId="34" fillId="3" borderId="47" xfId="49" applyFont="1" applyFill="1" applyBorder="1" applyAlignment="1">
      <alignment vertical="center"/>
    </xf>
    <xf numFmtId="58" fontId="15" fillId="3" borderId="47" xfId="49" applyNumberFormat="1" applyFont="1" applyFill="1" applyBorder="1" applyAlignment="1">
      <alignment vertical="center"/>
    </xf>
    <xf numFmtId="0" fontId="32" fillId="0" borderId="47" xfId="49" applyFont="1" applyBorder="1" applyAlignment="1">
      <alignment horizontal="center" vertical="center"/>
    </xf>
    <xf numFmtId="0" fontId="32" fillId="0" borderId="48" xfId="49" applyFont="1" applyFill="1" applyBorder="1" applyAlignment="1">
      <alignment horizontal="left" vertical="center"/>
    </xf>
    <xf numFmtId="0" fontId="32" fillId="0" borderId="47" xfId="49" applyFont="1" applyFill="1" applyBorder="1" applyAlignment="1">
      <alignment horizontal="left" vertical="center"/>
    </xf>
    <xf numFmtId="0" fontId="16" fillId="3" borderId="49" xfId="49" applyFont="1" applyFill="1" applyBorder="1" applyAlignment="1">
      <alignment horizontal="left" vertical="center"/>
    </xf>
    <xf numFmtId="0" fontId="16" fillId="3" borderId="50" xfId="49" applyFont="1" applyFill="1" applyBorder="1" applyAlignment="1">
      <alignment horizontal="left" vertical="center"/>
    </xf>
    <xf numFmtId="0" fontId="32" fillId="0" borderId="29" xfId="49" applyFont="1" applyFill="1" applyBorder="1" applyAlignment="1">
      <alignment horizontal="center" vertical="center"/>
    </xf>
    <xf numFmtId="0" fontId="32" fillId="0" borderId="30" xfId="49" applyFont="1" applyFill="1" applyBorder="1" applyAlignment="1">
      <alignment horizontal="center" vertical="center"/>
    </xf>
    <xf numFmtId="0" fontId="24" fillId="0" borderId="47" xfId="49" applyFont="1" applyBorder="1" applyAlignment="1">
      <alignment horizontal="center" vertical="center"/>
    </xf>
    <xf numFmtId="0" fontId="15" fillId="3" borderId="44" xfId="49" applyFont="1" applyFill="1" applyBorder="1" applyAlignment="1">
      <alignment horizontal="center" vertical="center"/>
    </xf>
    <xf numFmtId="0" fontId="15" fillId="3" borderId="51" xfId="49" applyFont="1" applyFill="1" applyBorder="1" applyAlignment="1">
      <alignment horizontal="center" vertical="center"/>
    </xf>
    <xf numFmtId="0" fontId="24" fillId="0" borderId="38" xfId="49" applyFont="1" applyBorder="1" applyAlignment="1">
      <alignment horizontal="left" vertical="center"/>
    </xf>
    <xf numFmtId="0" fontId="26" fillId="0" borderId="38" xfId="49" applyFont="1" applyBorder="1" applyAlignment="1">
      <alignment horizontal="center" vertical="center"/>
    </xf>
    <xf numFmtId="0" fontId="34" fillId="3" borderId="25" xfId="49" applyFont="1" applyFill="1" applyBorder="1" applyAlignment="1">
      <alignment horizontal="left" vertical="center"/>
    </xf>
    <xf numFmtId="0" fontId="34" fillId="3" borderId="38" xfId="49" applyFont="1" applyFill="1" applyBorder="1" applyAlignment="1">
      <alignment horizontal="left" vertical="center"/>
    </xf>
    <xf numFmtId="0" fontId="26" fillId="0" borderId="39" xfId="49" applyFont="1" applyBorder="1" applyAlignment="1">
      <alignment horizontal="left" vertical="center"/>
    </xf>
    <xf numFmtId="0" fontId="24" fillId="0" borderId="40" xfId="49" applyFont="1" applyBorder="1" applyAlignment="1">
      <alignment horizontal="left" vertical="center"/>
    </xf>
    <xf numFmtId="0" fontId="23" fillId="0" borderId="21" xfId="49" applyFont="1" applyBorder="1" applyAlignment="1">
      <alignment horizontal="left" vertical="center"/>
    </xf>
    <xf numFmtId="0" fontId="23" fillId="0" borderId="40" xfId="49" applyFont="1" applyBorder="1" applyAlignment="1">
      <alignment horizontal="left" vertical="center"/>
    </xf>
    <xf numFmtId="0" fontId="23" fillId="0" borderId="26" xfId="49" applyFont="1" applyBorder="1" applyAlignment="1">
      <alignment horizontal="left" vertical="center"/>
    </xf>
    <xf numFmtId="0" fontId="23" fillId="0" borderId="27" xfId="49" applyFont="1" applyBorder="1" applyAlignment="1">
      <alignment horizontal="left" vertical="center"/>
    </xf>
    <xf numFmtId="0" fontId="23" fillId="0" borderId="37" xfId="49" applyFont="1" applyBorder="1" applyAlignment="1">
      <alignment horizontal="left" vertical="center"/>
    </xf>
    <xf numFmtId="0" fontId="24" fillId="0" borderId="39" xfId="49" applyFont="1" applyBorder="1" applyAlignment="1">
      <alignment horizontal="left" vertical="center"/>
    </xf>
    <xf numFmtId="0" fontId="23" fillId="0" borderId="38" xfId="49" applyFont="1" applyFill="1" applyBorder="1" applyAlignment="1">
      <alignment horizontal="center" vertical="center"/>
    </xf>
    <xf numFmtId="0" fontId="26" fillId="0" borderId="39" xfId="49" applyFont="1" applyBorder="1" applyAlignment="1">
      <alignment horizontal="center" vertical="center"/>
    </xf>
    <xf numFmtId="0" fontId="26" fillId="0" borderId="41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left" vertical="center"/>
    </xf>
    <xf numFmtId="0" fontId="25" fillId="3" borderId="37" xfId="49" applyFont="1" applyFill="1" applyBorder="1" applyAlignment="1">
      <alignment horizontal="left" vertical="center"/>
    </xf>
    <xf numFmtId="0" fontId="26" fillId="0" borderId="37" xfId="49" applyFont="1" applyBorder="1" applyAlignment="1">
      <alignment horizontal="left" vertical="center"/>
    </xf>
    <xf numFmtId="0" fontId="34" fillId="3" borderId="52" xfId="49" applyFont="1" applyFill="1" applyBorder="1" applyAlignment="1">
      <alignment horizontal="center" vertical="center"/>
    </xf>
    <xf numFmtId="0" fontId="32" fillId="0" borderId="53" xfId="49" applyFont="1" applyFill="1" applyBorder="1" applyAlignment="1">
      <alignment horizontal="left" vertical="center"/>
    </xf>
    <xf numFmtId="0" fontId="16" fillId="3" borderId="54" xfId="49" applyFont="1" applyFill="1" applyBorder="1" applyAlignment="1">
      <alignment horizontal="left" vertical="center"/>
    </xf>
    <xf numFmtId="0" fontId="32" fillId="0" borderId="39" xfId="49" applyFont="1" applyFill="1" applyBorder="1" applyAlignment="1">
      <alignment horizontal="center" vertical="center"/>
    </xf>
    <xf numFmtId="0" fontId="21" fillId="0" borderId="47" xfId="49" applyFont="1" applyBorder="1" applyAlignment="1">
      <alignment horizontal="center" vertical="center"/>
    </xf>
    <xf numFmtId="0" fontId="21" fillId="0" borderId="52" xfId="49" applyFont="1" applyBorder="1" applyAlignment="1">
      <alignment horizontal="center" vertical="center"/>
    </xf>
    <xf numFmtId="49" fontId="15" fillId="4" borderId="0" xfId="50" applyNumberFormat="1" applyFont="1" applyFill="1"/>
    <xf numFmtId="49" fontId="16" fillId="4" borderId="2" xfId="49" applyNumberFormat="1" applyFont="1" applyFill="1" applyBorder="1" applyAlignment="1">
      <alignment horizontal="left" vertical="center"/>
    </xf>
    <xf numFmtId="49" fontId="16" fillId="3" borderId="2" xfId="50" applyNumberFormat="1" applyFont="1" applyFill="1" applyBorder="1" applyAlignment="1" applyProtection="1">
      <alignment horizontal="center" vertical="center"/>
    </xf>
    <xf numFmtId="0" fontId="15" fillId="4" borderId="2" xfId="50" applyFont="1" applyFill="1" applyBorder="1" applyAlignment="1" applyProtection="1">
      <alignment horizontal="center" vertical="center"/>
    </xf>
    <xf numFmtId="49" fontId="16" fillId="4" borderId="2" xfId="51" applyNumberFormat="1" applyFont="1" applyFill="1" applyBorder="1" applyAlignment="1">
      <alignment horizontal="center" vertical="center"/>
    </xf>
    <xf numFmtId="0" fontId="16" fillId="4" borderId="2" xfId="51" applyFont="1" applyFill="1" applyBorder="1" applyAlignment="1">
      <alignment horizontal="center" vertical="center"/>
    </xf>
    <xf numFmtId="49" fontId="15" fillId="4" borderId="2" xfId="51" applyNumberFormat="1" applyFont="1" applyFill="1" applyBorder="1" applyAlignment="1">
      <alignment horizontal="center" vertical="center"/>
    </xf>
    <xf numFmtId="49" fontId="15" fillId="4" borderId="2" xfId="50" applyNumberFormat="1" applyFont="1" applyFill="1" applyBorder="1" applyAlignment="1">
      <alignment horizontal="center"/>
    </xf>
    <xf numFmtId="49" fontId="0" fillId="4" borderId="0" xfId="51" applyNumberFormat="1" applyFont="1" applyFill="1">
      <alignment vertical="center"/>
    </xf>
    <xf numFmtId="49" fontId="16" fillId="4" borderId="0" xfId="50" applyNumberFormat="1" applyFont="1" applyFill="1"/>
    <xf numFmtId="0" fontId="21" fillId="0" borderId="0" xfId="49" applyFont="1" applyBorder="1" applyAlignment="1">
      <alignment horizontal="left" vertical="center"/>
    </xf>
    <xf numFmtId="0" fontId="36" fillId="0" borderId="0" xfId="49" applyFont="1" applyBorder="1" applyAlignment="1">
      <alignment horizontal="center" vertical="top"/>
    </xf>
    <xf numFmtId="0" fontId="32" fillId="0" borderId="2" xfId="49" applyFont="1" applyBorder="1" applyAlignment="1">
      <alignment horizontal="left" vertical="center"/>
    </xf>
    <xf numFmtId="0" fontId="32" fillId="0" borderId="2" xfId="49" applyFont="1" applyBorder="1" applyAlignment="1">
      <alignment horizontal="center" vertical="center"/>
    </xf>
    <xf numFmtId="0" fontId="26" fillId="0" borderId="2" xfId="49" applyFont="1" applyBorder="1" applyAlignment="1">
      <alignment horizontal="left" vertical="center"/>
    </xf>
    <xf numFmtId="0" fontId="26" fillId="0" borderId="2" xfId="49" applyFont="1" applyBorder="1" applyAlignment="1">
      <alignment horizontal="center" vertical="center"/>
    </xf>
    <xf numFmtId="14" fontId="24" fillId="3" borderId="2" xfId="49" applyNumberFormat="1" applyFont="1" applyFill="1" applyBorder="1" applyAlignment="1">
      <alignment horizontal="center" vertical="center"/>
    </xf>
    <xf numFmtId="0" fontId="26" fillId="0" borderId="2" xfId="49" applyFont="1" applyBorder="1" applyAlignment="1">
      <alignment vertical="center"/>
    </xf>
    <xf numFmtId="0" fontId="21" fillId="0" borderId="2" xfId="49" applyFont="1" applyBorder="1" applyAlignment="1">
      <alignment vertical="center"/>
    </xf>
    <xf numFmtId="0" fontId="35" fillId="0" borderId="2" xfId="49" applyFont="1" applyBorder="1" applyAlignment="1">
      <alignment vertical="center"/>
    </xf>
    <xf numFmtId="0" fontId="21" fillId="0" borderId="2" xfId="49" applyFont="1" applyBorder="1" applyAlignment="1">
      <alignment horizontal="left" vertical="center"/>
    </xf>
    <xf numFmtId="0" fontId="24" fillId="0" borderId="2" xfId="49" applyFont="1" applyBorder="1" applyAlignment="1">
      <alignment horizontal="left" vertical="center"/>
    </xf>
    <xf numFmtId="0" fontId="24" fillId="0" borderId="2" xfId="49" applyFont="1" applyBorder="1" applyAlignment="1">
      <alignment horizontal="center" vertical="center"/>
    </xf>
    <xf numFmtId="0" fontId="21" fillId="0" borderId="2" xfId="49" applyFont="1" applyBorder="1" applyAlignment="1">
      <alignment horizontal="center" vertical="center"/>
    </xf>
    <xf numFmtId="0" fontId="26" fillId="0" borderId="2" xfId="49" applyFont="1" applyBorder="1" applyAlignment="1">
      <alignment horizontal="left" vertical="center" wrapText="1"/>
    </xf>
    <xf numFmtId="0" fontId="37" fillId="0" borderId="55" xfId="49" applyFont="1" applyBorder="1" applyAlignment="1">
      <alignment horizontal="center" vertical="center" wrapText="1"/>
    </xf>
    <xf numFmtId="0" fontId="29" fillId="0" borderId="2" xfId="49" applyFont="1" applyBorder="1" applyAlignment="1">
      <alignment horizontal="center" vertical="center"/>
    </xf>
    <xf numFmtId="0" fontId="38" fillId="0" borderId="2" xfId="53" applyNumberFormat="1" applyFont="1" applyBorder="1" applyAlignment="1">
      <alignment horizontal="center" vertical="center"/>
    </xf>
    <xf numFmtId="9" fontId="29" fillId="0" borderId="2" xfId="49" applyNumberFormat="1" applyFont="1" applyBorder="1" applyAlignment="1">
      <alignment horizontal="center" vertical="center"/>
    </xf>
    <xf numFmtId="9" fontId="34" fillId="0" borderId="2" xfId="49" applyNumberFormat="1" applyFont="1" applyBorder="1" applyAlignment="1">
      <alignment horizontal="center" vertical="center"/>
    </xf>
    <xf numFmtId="0" fontId="14" fillId="0" borderId="2" xfId="53" applyNumberFormat="1" applyFont="1" applyBorder="1">
      <alignment vertical="center"/>
    </xf>
    <xf numFmtId="9" fontId="39" fillId="0" borderId="2" xfId="49" applyNumberFormat="1" applyFont="1" applyBorder="1" applyAlignment="1">
      <alignment horizontal="center" vertical="center"/>
    </xf>
    <xf numFmtId="9" fontId="24" fillId="0" borderId="2" xfId="49" applyNumberFormat="1" applyFont="1" applyBorder="1" applyAlignment="1">
      <alignment horizontal="center" vertical="center"/>
    </xf>
    <xf numFmtId="0" fontId="32" fillId="0" borderId="2" xfId="0" applyFont="1" applyBorder="1" applyAlignment="1">
      <alignment horizontal="left" vertical="center"/>
    </xf>
    <xf numFmtId="9" fontId="25" fillId="3" borderId="2" xfId="49" applyNumberFormat="1" applyFont="1" applyFill="1" applyBorder="1" applyAlignment="1">
      <alignment horizontal="left" vertical="center"/>
    </xf>
    <xf numFmtId="9" fontId="24" fillId="0" borderId="2" xfId="49" applyNumberFormat="1" applyFont="1" applyBorder="1" applyAlignment="1">
      <alignment horizontal="left" vertical="center"/>
    </xf>
    <xf numFmtId="0" fontId="27" fillId="3" borderId="2" xfId="49" applyFont="1" applyFill="1" applyBorder="1" applyAlignment="1">
      <alignment horizontal="left" vertical="center"/>
    </xf>
    <xf numFmtId="0" fontId="32" fillId="0" borderId="2" xfId="49" applyFont="1" applyFill="1" applyBorder="1" applyAlignment="1">
      <alignment horizontal="left" vertical="center"/>
    </xf>
    <xf numFmtId="0" fontId="25" fillId="3" borderId="2" xfId="49" applyFont="1" applyFill="1" applyBorder="1" applyAlignment="1">
      <alignment horizontal="left" vertical="center"/>
    </xf>
    <xf numFmtId="0" fontId="34" fillId="3" borderId="2" xfId="49" applyFont="1" applyFill="1" applyBorder="1" applyAlignment="1">
      <alignment horizontal="left" vertical="center"/>
    </xf>
    <xf numFmtId="0" fontId="24" fillId="0" borderId="2" xfId="49" applyFont="1" applyFill="1" applyBorder="1" applyAlignment="1">
      <alignment horizontal="left" vertical="center"/>
    </xf>
    <xf numFmtId="0" fontId="26" fillId="0" borderId="2" xfId="49" applyFont="1" applyFill="1" applyBorder="1" applyAlignment="1">
      <alignment horizontal="left" vertical="center"/>
    </xf>
    <xf numFmtId="0" fontId="32" fillId="0" borderId="2" xfId="49" applyFont="1" applyBorder="1" applyAlignment="1">
      <alignment vertical="center"/>
    </xf>
    <xf numFmtId="0" fontId="34" fillId="3" borderId="2" xfId="49" applyFont="1" applyFill="1" applyBorder="1" applyAlignment="1">
      <alignment horizontal="center" vertical="center"/>
    </xf>
    <xf numFmtId="0" fontId="34" fillId="3" borderId="2" xfId="49" applyFont="1" applyFill="1" applyBorder="1" applyAlignment="1">
      <alignment vertical="center"/>
    </xf>
    <xf numFmtId="58" fontId="15" fillId="3" borderId="2" xfId="49" applyNumberFormat="1" applyFont="1" applyFill="1" applyBorder="1" applyAlignment="1">
      <alignment vertical="center"/>
    </xf>
    <xf numFmtId="0" fontId="34" fillId="0" borderId="2" xfId="49" applyFont="1" applyBorder="1" applyAlignment="1">
      <alignment horizontal="center" vertical="center"/>
    </xf>
    <xf numFmtId="58" fontId="21" fillId="0" borderId="2" xfId="49" applyNumberFormat="1" applyFont="1" applyBorder="1" applyAlignment="1">
      <alignment vertical="center"/>
    </xf>
    <xf numFmtId="0" fontId="26" fillId="0" borderId="0" xfId="49" applyFont="1" applyBorder="1" applyAlignment="1">
      <alignment vertical="center"/>
    </xf>
    <xf numFmtId="0" fontId="23" fillId="0" borderId="2" xfId="49" applyFont="1" applyBorder="1" applyAlignment="1">
      <alignment horizontal="center" vertical="center"/>
    </xf>
    <xf numFmtId="0" fontId="14" fillId="0" borderId="2" xfId="49" applyFont="1" applyBorder="1" applyAlignment="1">
      <alignment horizontal="center" vertical="center" wrapText="1"/>
    </xf>
    <xf numFmtId="0" fontId="14" fillId="0" borderId="2" xfId="49" applyFont="1" applyBorder="1" applyAlignment="1">
      <alignment horizontal="left" vertical="center" wrapText="1"/>
    </xf>
    <xf numFmtId="0" fontId="29" fillId="0" borderId="2" xfId="49" applyFont="1" applyBorder="1" applyAlignment="1">
      <alignment horizontal="left" vertical="center"/>
    </xf>
    <xf numFmtId="0" fontId="40" fillId="0" borderId="56" xfId="0" applyFont="1" applyBorder="1" applyAlignment="1">
      <alignment horizontal="center" vertical="center" wrapText="1"/>
    </xf>
    <xf numFmtId="0" fontId="40" fillId="0" borderId="57" xfId="0" applyFont="1" applyBorder="1" applyAlignment="1">
      <alignment horizontal="center" vertical="center" wrapText="1"/>
    </xf>
    <xf numFmtId="0" fontId="41" fillId="0" borderId="18" xfId="0" applyFont="1" applyBorder="1"/>
    <xf numFmtId="0" fontId="41" fillId="0" borderId="2" xfId="0" applyFont="1" applyBorder="1"/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6" borderId="5" xfId="0" applyFont="1" applyFill="1" applyBorder="1" applyAlignment="1">
      <alignment horizontal="center" vertical="center"/>
    </xf>
    <xf numFmtId="0" fontId="41" fillId="6" borderId="7" xfId="0" applyFont="1" applyFill="1" applyBorder="1" applyAlignment="1">
      <alignment horizontal="center" vertical="center"/>
    </xf>
    <xf numFmtId="0" fontId="41" fillId="0" borderId="18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6" borderId="2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6" borderId="59" xfId="0" applyFill="1" applyBorder="1" applyAlignment="1">
      <alignment horizontal="center" vertical="center"/>
    </xf>
    <xf numFmtId="0" fontId="0" fillId="7" borderId="0" xfId="0" applyFill="1"/>
    <xf numFmtId="0" fontId="40" fillId="0" borderId="60" xfId="0" applyFont="1" applyBorder="1" applyAlignment="1">
      <alignment horizontal="center" vertical="center" wrapText="1"/>
    </xf>
    <xf numFmtId="0" fontId="41" fillId="0" borderId="61" xfId="0" applyFont="1" applyBorder="1" applyAlignment="1">
      <alignment horizontal="center" vertical="center"/>
    </xf>
    <xf numFmtId="0" fontId="41" fillId="0" borderId="62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2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1" fillId="8" borderId="2" xfId="0" applyFont="1" applyFill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 11 17" xfId="55"/>
    <cellStyle name="常规_110509_2006-09-28 2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717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259</xdr:col>
          <xdr:colOff>0</xdr:colOff>
          <xdr:row>49</xdr:row>
          <xdr:rowOff>0</xdr:rowOff>
        </xdr:from>
        <xdr:to>
          <xdr:col>259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203302870" y="9915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08200"/>
              <a:ext cx="3937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717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16570" y="2108200"/>
              <a:ext cx="3937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81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259</xdr:col>
          <xdr:colOff>0</xdr:colOff>
          <xdr:row>49</xdr:row>
          <xdr:rowOff>0</xdr:rowOff>
        </xdr:from>
        <xdr:to>
          <xdr:col>259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203302870" y="991552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812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68500"/>
              <a:ext cx="3937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717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81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18070" y="19812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185420</xdr:colOff>
          <xdr:row>9</xdr:row>
          <xdr:rowOff>118110</xdr:rowOff>
        </xdr:from>
        <xdr:to>
          <xdr:col>10</xdr:col>
          <xdr:colOff>579120</xdr:colOff>
          <xdr:row>11</xdr:row>
          <xdr:rowOff>19050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98790" y="1908810"/>
              <a:ext cx="39370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30770" y="21717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6350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46400"/>
              <a:ext cx="3937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136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242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9337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242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9337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242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9337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43470" y="31242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29270" y="31242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43470" y="29337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29270" y="29337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81570" y="12192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81570" y="14097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81570" y="10287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82550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68870" y="812800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88900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56170" y="635000"/>
              <a:ext cx="393700" cy="101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3</xdr:row>
          <xdr:rowOff>27940</xdr:rowOff>
        </xdr:from>
        <xdr:to>
          <xdr:col>10</xdr:col>
          <xdr:colOff>568960</xdr:colOff>
          <xdr:row>3</xdr:row>
          <xdr:rowOff>173990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8630" y="675640"/>
              <a:ext cx="393700" cy="146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203200</xdr:rowOff>
        </xdr:from>
        <xdr:to>
          <xdr:col>10</xdr:col>
          <xdr:colOff>596900</xdr:colOff>
          <xdr:row>4</xdr:row>
          <xdr:rowOff>146050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16570" y="838200"/>
              <a:ext cx="393700" cy="146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29270" y="10287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29270" y="1219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200660</xdr:colOff>
          <xdr:row>6</xdr:row>
          <xdr:rowOff>182880</xdr:rowOff>
        </xdr:from>
        <xdr:to>
          <xdr:col>10</xdr:col>
          <xdr:colOff>594360</xdr:colOff>
          <xdr:row>7</xdr:row>
          <xdr:rowOff>173355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4030" y="140208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3622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3622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3622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3622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362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6350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975725"/>
              <a:ext cx="3937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153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153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9630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153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963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153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963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43470" y="9153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215900</xdr:colOff>
          <xdr:row>45</xdr:row>
          <xdr:rowOff>0</xdr:rowOff>
        </xdr:from>
        <xdr:to>
          <xdr:col>17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12840970" y="9153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30770" y="8963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215900</xdr:colOff>
          <xdr:row>44</xdr:row>
          <xdr:rowOff>0</xdr:rowOff>
        </xdr:from>
        <xdr:to>
          <xdr:col>17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12840970" y="8963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153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9630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153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9630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12</xdr:row>
          <xdr:rowOff>158750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16570" y="23114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18070" y="2362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717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81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153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867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8675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8</xdr:col>
      <xdr:colOff>71755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7340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8</xdr:col>
      <xdr:colOff>71755</xdr:colOff>
      <xdr:row>24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22600" y="594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8</xdr:col>
      <xdr:colOff>71755</xdr:colOff>
      <xdr:row>24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46400" y="594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71755</xdr:colOff>
      <xdr:row>24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7340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71755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07340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191135</xdr:colOff>
      <xdr:row>3</xdr:row>
      <xdr:rowOff>57150</xdr:rowOff>
    </xdr:from>
    <xdr:to>
      <xdr:col>1</xdr:col>
      <xdr:colOff>348615</xdr:colOff>
      <xdr:row>5</xdr:row>
      <xdr:rowOff>57150</xdr:rowOff>
    </xdr:to>
    <xdr:sp>
      <xdr:nvSpPr>
        <xdr:cNvPr id="7" name="直接连接符 6"/>
        <xdr:cNvSpPr>
          <a:spLocks noChangeShapeType="1"/>
        </xdr:cNvSpPr>
      </xdr:nvSpPr>
      <xdr:spPr>
        <a:xfrm>
          <a:off x="191135" y="800100"/>
          <a:ext cx="1994535" cy="4953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190500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190500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190500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190500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190500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408940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3837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683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47800"/>
              <a:ext cx="4127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75200" y="7683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35700" y="7683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32700" y="76962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421640</xdr:colOff>
          <xdr:row>14</xdr:row>
          <xdr:rowOff>19050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19375"/>
              <a:ext cx="7874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05300" y="223837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43500" y="211137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43500" y="230187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05300" y="26193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19050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43500" y="2517775"/>
              <a:ext cx="6350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88300" y="209867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88300" y="230187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37400" y="26193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88300" y="2454275"/>
              <a:ext cx="35560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97700" y="109855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97800" y="7175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97800" y="9080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408940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6687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64460" y="167957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64460" y="187007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289560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51860" y="147637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66060" y="147637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9600" y="147637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424180</xdr:colOff>
          <xdr:row>22</xdr:row>
          <xdr:rowOff>180340</xdr:rowOff>
        </xdr:from>
        <xdr:to>
          <xdr:col>4</xdr:col>
          <xdr:colOff>154940</xdr:colOff>
          <xdr:row>24</xdr:row>
          <xdr:rowOff>25400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758440" y="4533265"/>
              <a:ext cx="454660" cy="2260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37400" y="22383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37400" y="24288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97800" y="109855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97700" y="9080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97700" y="7175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9712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193040</xdr:colOff>
          <xdr:row>21</xdr:row>
          <xdr:rowOff>165100</xdr:rowOff>
        </xdr:from>
        <xdr:to>
          <xdr:col>3</xdr:col>
          <xdr:colOff>474980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0540" y="432752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408940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9077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19375"/>
              <a:ext cx="6350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2567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79900" y="240347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72390</xdr:colOff>
          <xdr:row>8</xdr:row>
          <xdr:rowOff>85725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28750"/>
              <a:ext cx="40640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40640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5737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413250" y="167957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381500" y="185737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638810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57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638810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638810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638810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00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638810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57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>
    <xdr:from>
      <xdr:col>0</xdr:col>
      <xdr:colOff>191135</xdr:colOff>
      <xdr:row>3</xdr:row>
      <xdr:rowOff>57150</xdr:rowOff>
    </xdr:from>
    <xdr:to>
      <xdr:col>1</xdr:col>
      <xdr:colOff>348615</xdr:colOff>
      <xdr:row>5</xdr:row>
      <xdr:rowOff>57150</xdr:rowOff>
    </xdr:to>
    <xdr:sp>
      <xdr:nvSpPr>
        <xdr:cNvPr id="7" name="直接连接符 6"/>
        <xdr:cNvSpPr>
          <a:spLocks noChangeShapeType="1"/>
        </xdr:cNvSpPr>
      </xdr:nvSpPr>
      <xdr:spPr>
        <a:xfrm>
          <a:off x="191135" y="914400"/>
          <a:ext cx="1465580" cy="5715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B43" sqref="B43"/>
    </sheetView>
  </sheetViews>
  <sheetFormatPr defaultColWidth="11" defaultRowHeight="15" outlineLevelCol="1"/>
  <cols>
    <col min="1" max="1" width="5.5" customWidth="1"/>
    <col min="2" max="2" width="96.3333333333333" style="421" customWidth="1"/>
    <col min="3" max="3" width="10.1666666666667" customWidth="1"/>
  </cols>
  <sheetData>
    <row r="1" ht="21" customHeight="1" spans="1:2">
      <c r="A1" s="422"/>
      <c r="B1" s="423" t="s">
        <v>0</v>
      </c>
    </row>
    <row r="2" spans="1:2">
      <c r="A2" s="14">
        <v>1</v>
      </c>
      <c r="B2" s="424" t="s">
        <v>1</v>
      </c>
    </row>
    <row r="3" spans="1:2">
      <c r="A3" s="14">
        <v>2</v>
      </c>
      <c r="B3" s="424" t="s">
        <v>2</v>
      </c>
    </row>
    <row r="4" spans="1:2">
      <c r="A4" s="14">
        <v>3</v>
      </c>
      <c r="B4" s="424" t="s">
        <v>3</v>
      </c>
    </row>
    <row r="5" spans="1:2">
      <c r="A5" s="14">
        <v>4</v>
      </c>
      <c r="B5" s="424" t="s">
        <v>4</v>
      </c>
    </row>
    <row r="6" spans="1:2">
      <c r="A6" s="14">
        <v>5</v>
      </c>
      <c r="B6" s="424" t="s">
        <v>5</v>
      </c>
    </row>
    <row r="7" spans="1:2">
      <c r="A7" s="14">
        <v>6</v>
      </c>
      <c r="B7" s="424" t="s">
        <v>6</v>
      </c>
    </row>
    <row r="8" s="420" customFormat="1" customHeight="1" spans="1:2">
      <c r="A8" s="425">
        <v>7</v>
      </c>
      <c r="B8" s="426" t="s">
        <v>7</v>
      </c>
    </row>
    <row r="9" ht="19" customHeight="1" spans="1:2">
      <c r="A9" s="422"/>
      <c r="B9" s="427" t="s">
        <v>8</v>
      </c>
    </row>
    <row r="10" ht="16" customHeight="1" spans="1:2">
      <c r="A10" s="14">
        <v>1</v>
      </c>
      <c r="B10" s="428" t="s">
        <v>9</v>
      </c>
    </row>
    <row r="11" spans="1:2">
      <c r="A11" s="14">
        <v>2</v>
      </c>
      <c r="B11" s="424" t="s">
        <v>10</v>
      </c>
    </row>
    <row r="12" spans="1:2">
      <c r="A12" s="14">
        <v>3</v>
      </c>
      <c r="B12" s="426" t="s">
        <v>11</v>
      </c>
    </row>
    <row r="13" spans="1:2">
      <c r="A13" s="14">
        <v>4</v>
      </c>
      <c r="B13" s="424" t="s">
        <v>12</v>
      </c>
    </row>
    <row r="14" spans="1:2">
      <c r="A14" s="14">
        <v>5</v>
      </c>
      <c r="B14" s="424" t="s">
        <v>13</v>
      </c>
    </row>
    <row r="15" spans="1:2">
      <c r="A15" s="14">
        <v>6</v>
      </c>
      <c r="B15" s="424" t="s">
        <v>14</v>
      </c>
    </row>
    <row r="16" spans="1:2">
      <c r="A16" s="14">
        <v>7</v>
      </c>
      <c r="B16" s="424" t="s">
        <v>15</v>
      </c>
    </row>
    <row r="17" spans="1:2">
      <c r="A17" s="14">
        <v>8</v>
      </c>
      <c r="B17" s="424" t="s">
        <v>16</v>
      </c>
    </row>
    <row r="18" spans="1:2">
      <c r="A18" s="14">
        <v>9</v>
      </c>
      <c r="B18" s="424" t="s">
        <v>17</v>
      </c>
    </row>
    <row r="19" spans="1:2">
      <c r="A19" s="14"/>
      <c r="B19" s="424"/>
    </row>
    <row r="20" ht="21" spans="1:2">
      <c r="A20" s="422"/>
      <c r="B20" s="423" t="s">
        <v>18</v>
      </c>
    </row>
    <row r="21" spans="1:2">
      <c r="A21" s="14">
        <v>1</v>
      </c>
      <c r="B21" s="429" t="s">
        <v>19</v>
      </c>
    </row>
    <row r="22" spans="1:2">
      <c r="A22" s="14">
        <v>2</v>
      </c>
      <c r="B22" s="424" t="s">
        <v>20</v>
      </c>
    </row>
    <row r="23" spans="1:2">
      <c r="A23" s="14">
        <v>3</v>
      </c>
      <c r="B23" s="424" t="s">
        <v>21</v>
      </c>
    </row>
    <row r="24" spans="1:2">
      <c r="A24" s="14">
        <v>4</v>
      </c>
      <c r="B24" s="424" t="s">
        <v>22</v>
      </c>
    </row>
    <row r="25" spans="1:2">
      <c r="A25" s="14">
        <v>5</v>
      </c>
      <c r="B25" s="424" t="s">
        <v>23</v>
      </c>
    </row>
    <row r="26" spans="1:2">
      <c r="A26" s="14">
        <v>6</v>
      </c>
      <c r="B26" s="424" t="s">
        <v>24</v>
      </c>
    </row>
    <row r="27" spans="1:2">
      <c r="A27" s="14">
        <v>7</v>
      </c>
      <c r="B27" s="424" t="s">
        <v>25</v>
      </c>
    </row>
    <row r="28" spans="1:2">
      <c r="A28" s="14"/>
      <c r="B28" s="424"/>
    </row>
    <row r="29" ht="21" spans="1:2">
      <c r="A29" s="422"/>
      <c r="B29" s="423" t="s">
        <v>26</v>
      </c>
    </row>
    <row r="30" spans="1:2">
      <c r="A30" s="14">
        <v>1</v>
      </c>
      <c r="B30" s="429" t="s">
        <v>27</v>
      </c>
    </row>
    <row r="31" spans="1:2">
      <c r="A31" s="14">
        <v>2</v>
      </c>
      <c r="B31" s="424" t="s">
        <v>28</v>
      </c>
    </row>
    <row r="32" spans="1:2">
      <c r="A32" s="14">
        <v>3</v>
      </c>
      <c r="B32" s="424" t="s">
        <v>29</v>
      </c>
    </row>
    <row r="33" ht="30" spans="1:2">
      <c r="A33" s="14">
        <v>4</v>
      </c>
      <c r="B33" s="424" t="s">
        <v>30</v>
      </c>
    </row>
    <row r="34" spans="1:2">
      <c r="A34" s="14">
        <v>5</v>
      </c>
      <c r="B34" s="424" t="s">
        <v>31</v>
      </c>
    </row>
    <row r="35" spans="1:2">
      <c r="A35" s="14">
        <v>6</v>
      </c>
      <c r="B35" s="424" t="s">
        <v>32</v>
      </c>
    </row>
    <row r="36" spans="1:2">
      <c r="A36" s="14">
        <v>7</v>
      </c>
      <c r="B36" s="424" t="s">
        <v>33</v>
      </c>
    </row>
    <row r="37" spans="1:2">
      <c r="A37" s="14"/>
      <c r="B37" s="424"/>
    </row>
    <row r="39" spans="1:2">
      <c r="A39" s="430"/>
      <c r="B39" s="43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opLeftCell="A3" workbookViewId="0">
      <selection activeCell="K7" sqref="K7"/>
    </sheetView>
  </sheetViews>
  <sheetFormatPr defaultColWidth="9" defaultRowHeight="15"/>
  <cols>
    <col min="1" max="1" width="7" customWidth="1"/>
    <col min="2" max="2" width="9.58333333333333" customWidth="1"/>
    <col min="3" max="3" width="12.1666666666667" customWidth="1"/>
    <col min="4" max="4" width="18.9166666666667" customWidth="1"/>
    <col min="5" max="5" width="12.1666666666667" customWidth="1"/>
    <col min="6" max="6" width="14.3333333333333" customWidth="1"/>
    <col min="7" max="10" width="10" customWidth="1"/>
    <col min="11" max="11" width="21.0833333333333" customWidth="1"/>
    <col min="12" max="13" width="10.6666666666667" customWidth="1"/>
  </cols>
  <sheetData>
    <row r="1" ht="27.5" spans="1:13">
      <c r="A1" s="3" t="s">
        <v>334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310</v>
      </c>
      <c r="B2" s="5" t="s">
        <v>315</v>
      </c>
      <c r="C2" s="5" t="s">
        <v>311</v>
      </c>
      <c r="D2" s="5" t="s">
        <v>312</v>
      </c>
      <c r="E2" s="5" t="s">
        <v>313</v>
      </c>
      <c r="F2" s="5" t="s">
        <v>314</v>
      </c>
      <c r="G2" s="4" t="s">
        <v>335</v>
      </c>
      <c r="H2" s="4"/>
      <c r="I2" s="4" t="s">
        <v>336</v>
      </c>
      <c r="J2" s="4"/>
      <c r="K2" s="6" t="s">
        <v>337</v>
      </c>
      <c r="L2" s="62" t="s">
        <v>338</v>
      </c>
      <c r="M2" s="22" t="s">
        <v>339</v>
      </c>
    </row>
    <row r="3" s="1" customFormat="1" ht="16.5" spans="1:13">
      <c r="A3" s="4"/>
      <c r="B3" s="7"/>
      <c r="C3" s="7"/>
      <c r="D3" s="7"/>
      <c r="E3" s="7"/>
      <c r="F3" s="7"/>
      <c r="G3" s="4" t="s">
        <v>340</v>
      </c>
      <c r="H3" s="4" t="s">
        <v>341</v>
      </c>
      <c r="I3" s="4" t="s">
        <v>340</v>
      </c>
      <c r="J3" s="4" t="s">
        <v>341</v>
      </c>
      <c r="K3" s="8"/>
      <c r="L3" s="63"/>
      <c r="M3" s="23"/>
    </row>
    <row r="4" spans="1:13">
      <c r="A4" s="27">
        <v>1</v>
      </c>
      <c r="B4" s="27" t="s">
        <v>328</v>
      </c>
      <c r="C4" s="25">
        <v>250809037</v>
      </c>
      <c r="D4" s="26" t="s">
        <v>326</v>
      </c>
      <c r="E4" s="26" t="s">
        <v>327</v>
      </c>
      <c r="F4" s="27" t="s">
        <v>61</v>
      </c>
      <c r="G4" s="57">
        <v>-0.8</v>
      </c>
      <c r="H4" s="57">
        <v>-0.4</v>
      </c>
      <c r="I4" s="57">
        <v>-1</v>
      </c>
      <c r="J4" s="57">
        <v>-0.6</v>
      </c>
      <c r="K4" s="27" t="s">
        <v>342</v>
      </c>
      <c r="L4" s="27" t="s">
        <v>330</v>
      </c>
      <c r="M4" s="27" t="s">
        <v>330</v>
      </c>
    </row>
    <row r="5" spans="1:13">
      <c r="A5" s="11"/>
      <c r="B5" s="13"/>
      <c r="C5" s="58"/>
      <c r="D5" s="13"/>
      <c r="E5" s="13"/>
      <c r="F5" s="13"/>
      <c r="G5" s="59"/>
      <c r="H5" s="59"/>
      <c r="I5" s="59"/>
      <c r="J5" s="59"/>
      <c r="K5" s="12"/>
      <c r="L5" s="12"/>
      <c r="M5" s="12"/>
    </row>
    <row r="6" spans="1:13">
      <c r="A6" s="11"/>
      <c r="B6" s="13"/>
      <c r="C6" s="58"/>
      <c r="D6" s="13"/>
      <c r="E6" s="13"/>
      <c r="F6" s="13"/>
      <c r="G6" s="59"/>
      <c r="H6" s="59"/>
      <c r="I6" s="59"/>
      <c r="J6" s="59"/>
      <c r="K6" s="12"/>
      <c r="L6" s="12"/>
      <c r="M6" s="12"/>
    </row>
    <row r="7" spans="1:13">
      <c r="A7" s="11"/>
      <c r="B7" s="13"/>
      <c r="C7" s="29"/>
      <c r="D7" s="13"/>
      <c r="E7" s="13"/>
      <c r="F7" s="13"/>
      <c r="G7" s="59"/>
      <c r="H7" s="59"/>
      <c r="I7" s="59"/>
      <c r="J7" s="59"/>
      <c r="K7" s="12"/>
      <c r="L7" s="12"/>
      <c r="M7" s="12"/>
    </row>
    <row r="8" spans="1:1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1:1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spans="1:1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="2" customFormat="1" ht="17.5" spans="1:13">
      <c r="A12" s="16" t="s">
        <v>343</v>
      </c>
      <c r="B12" s="17"/>
      <c r="C12" s="17"/>
      <c r="D12" s="17"/>
      <c r="E12" s="18"/>
      <c r="F12" s="19"/>
      <c r="G12" s="30"/>
      <c r="H12" s="16" t="s">
        <v>344</v>
      </c>
      <c r="I12" s="17"/>
      <c r="J12" s="17"/>
      <c r="K12" s="18"/>
      <c r="L12" s="64"/>
      <c r="M12" s="24"/>
    </row>
    <row r="13" ht="32" customHeight="1" spans="1:13">
      <c r="A13" s="60" t="s">
        <v>345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</row>
    <row r="14" spans="1:13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</row>
    <row r="15" spans="1:13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</row>
    <row r="16" spans="1:13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</row>
    <row r="17" spans="1:13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</row>
    <row r="18" spans="1:13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3:M18"/>
  </mergeCells>
  <dataValidations count="1">
    <dataValidation type="list" allowBlank="1" showInputMessage="1" showErrorMessage="1" sqref="L4:L7 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topLeftCell="E1" workbookViewId="0">
      <selection activeCell="J11" sqref="J11:U11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3" t="s">
        <v>346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347</v>
      </c>
      <c r="B2" s="5" t="s">
        <v>315</v>
      </c>
      <c r="C2" s="5" t="s">
        <v>311</v>
      </c>
      <c r="D2" s="5" t="s">
        <v>312</v>
      </c>
      <c r="E2" s="5" t="s">
        <v>313</v>
      </c>
      <c r="F2" s="5" t="s">
        <v>314</v>
      </c>
      <c r="G2" s="38" t="s">
        <v>348</v>
      </c>
      <c r="H2" s="39"/>
      <c r="I2" s="55"/>
      <c r="J2" s="38" t="s">
        <v>349</v>
      </c>
      <c r="K2" s="39"/>
      <c r="L2" s="55"/>
      <c r="M2" s="38" t="s">
        <v>350</v>
      </c>
      <c r="N2" s="39"/>
      <c r="O2" s="55"/>
      <c r="P2" s="38" t="s">
        <v>351</v>
      </c>
      <c r="Q2" s="39"/>
      <c r="R2" s="55"/>
      <c r="S2" s="39" t="s">
        <v>352</v>
      </c>
      <c r="T2" s="39"/>
      <c r="U2" s="55"/>
      <c r="V2" s="33" t="s">
        <v>353</v>
      </c>
      <c r="W2" s="33" t="s">
        <v>324</v>
      </c>
    </row>
    <row r="3" s="1" customFormat="1" ht="16.5" spans="1:23">
      <c r="A3" s="7"/>
      <c r="B3" s="40"/>
      <c r="C3" s="40"/>
      <c r="D3" s="40"/>
      <c r="E3" s="40"/>
      <c r="F3" s="40"/>
      <c r="G3" s="4" t="s">
        <v>354</v>
      </c>
      <c r="H3" s="4" t="s">
        <v>66</v>
      </c>
      <c r="I3" s="4" t="s">
        <v>315</v>
      </c>
      <c r="J3" s="4" t="s">
        <v>354</v>
      </c>
      <c r="K3" s="4" t="s">
        <v>66</v>
      </c>
      <c r="L3" s="4" t="s">
        <v>315</v>
      </c>
      <c r="M3" s="4" t="s">
        <v>354</v>
      </c>
      <c r="N3" s="4" t="s">
        <v>66</v>
      </c>
      <c r="O3" s="4" t="s">
        <v>315</v>
      </c>
      <c r="P3" s="4" t="s">
        <v>354</v>
      </c>
      <c r="Q3" s="4" t="s">
        <v>66</v>
      </c>
      <c r="R3" s="4" t="s">
        <v>315</v>
      </c>
      <c r="S3" s="4" t="s">
        <v>354</v>
      </c>
      <c r="T3" s="4" t="s">
        <v>66</v>
      </c>
      <c r="U3" s="4" t="s">
        <v>315</v>
      </c>
      <c r="V3" s="56"/>
      <c r="W3" s="56"/>
    </row>
    <row r="4" spans="1:23">
      <c r="A4" s="41" t="s">
        <v>355</v>
      </c>
      <c r="B4" s="42" t="s">
        <v>356</v>
      </c>
      <c r="C4" s="43"/>
      <c r="D4" s="43"/>
      <c r="E4" s="43"/>
      <c r="F4" s="44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3">
      <c r="A5" s="45"/>
      <c r="B5" s="46"/>
      <c r="C5" s="47"/>
      <c r="D5" s="47"/>
      <c r="E5" s="47"/>
      <c r="F5" s="48"/>
      <c r="G5" s="38" t="s">
        <v>357</v>
      </c>
      <c r="H5" s="39"/>
      <c r="I5" s="55"/>
      <c r="J5" s="38" t="s">
        <v>358</v>
      </c>
      <c r="K5" s="39"/>
      <c r="L5" s="55"/>
      <c r="M5" s="38" t="s">
        <v>359</v>
      </c>
      <c r="N5" s="39"/>
      <c r="O5" s="55"/>
      <c r="P5" s="38" t="s">
        <v>360</v>
      </c>
      <c r="Q5" s="39"/>
      <c r="R5" s="55"/>
      <c r="S5" s="39" t="s">
        <v>361</v>
      </c>
      <c r="T5" s="39"/>
      <c r="U5" s="55"/>
      <c r="V5" s="15"/>
      <c r="W5" s="15"/>
    </row>
    <row r="6" spans="1:23">
      <c r="A6" s="45"/>
      <c r="B6" s="46"/>
      <c r="C6" s="47"/>
      <c r="D6" s="47"/>
      <c r="E6" s="47"/>
      <c r="F6" s="48"/>
      <c r="G6" s="4" t="s">
        <v>354</v>
      </c>
      <c r="H6" s="4" t="s">
        <v>66</v>
      </c>
      <c r="I6" s="4" t="s">
        <v>315</v>
      </c>
      <c r="J6" s="4" t="s">
        <v>354</v>
      </c>
      <c r="K6" s="4" t="s">
        <v>66</v>
      </c>
      <c r="L6" s="4" t="s">
        <v>315</v>
      </c>
      <c r="M6" s="4" t="s">
        <v>354</v>
      </c>
      <c r="N6" s="4" t="s">
        <v>66</v>
      </c>
      <c r="O6" s="4" t="s">
        <v>315</v>
      </c>
      <c r="P6" s="4" t="s">
        <v>354</v>
      </c>
      <c r="Q6" s="4" t="s">
        <v>66</v>
      </c>
      <c r="R6" s="4" t="s">
        <v>315</v>
      </c>
      <c r="S6" s="4" t="s">
        <v>354</v>
      </c>
      <c r="T6" s="4" t="s">
        <v>66</v>
      </c>
      <c r="U6" s="4" t="s">
        <v>315</v>
      </c>
      <c r="V6" s="15"/>
      <c r="W6" s="15"/>
    </row>
    <row r="7" spans="1:23">
      <c r="A7" s="49"/>
      <c r="B7" s="50"/>
      <c r="C7" s="51"/>
      <c r="D7" s="51"/>
      <c r="E7" s="51"/>
      <c r="F7" s="52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53"/>
      <c r="B8" s="53"/>
      <c r="C8" s="53"/>
      <c r="D8" s="53"/>
      <c r="E8" s="53"/>
      <c r="F8" s="53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>
      <c r="A9" s="54"/>
      <c r="B9" s="54"/>
      <c r="C9" s="54"/>
      <c r="D9" s="54"/>
      <c r="E9" s="54"/>
      <c r="F9" s="5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="2" customFormat="1" ht="17.5" spans="1:23">
      <c r="A11" s="16" t="s">
        <v>362</v>
      </c>
      <c r="B11" s="17"/>
      <c r="C11" s="17"/>
      <c r="D11" s="17"/>
      <c r="E11" s="18"/>
      <c r="F11" s="19"/>
      <c r="G11" s="30"/>
      <c r="H11" s="37"/>
      <c r="I11" s="37"/>
      <c r="J11" s="16" t="s">
        <v>363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8"/>
      <c r="V11" s="17"/>
      <c r="W11" s="24"/>
    </row>
    <row r="12" ht="49" customHeight="1" spans="1:23">
      <c r="A12" s="20" t="s">
        <v>364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I15" sqref="I15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3" t="s">
        <v>365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366</v>
      </c>
      <c r="B2" s="33" t="s">
        <v>311</v>
      </c>
      <c r="C2" s="33" t="s">
        <v>312</v>
      </c>
      <c r="D2" s="33" t="s">
        <v>313</v>
      </c>
      <c r="E2" s="33" t="s">
        <v>314</v>
      </c>
      <c r="F2" s="33" t="s">
        <v>315</v>
      </c>
      <c r="G2" s="32" t="s">
        <v>367</v>
      </c>
      <c r="H2" s="32" t="s">
        <v>368</v>
      </c>
      <c r="I2" s="32" t="s">
        <v>369</v>
      </c>
      <c r="J2" s="32" t="s">
        <v>368</v>
      </c>
      <c r="K2" s="32" t="s">
        <v>370</v>
      </c>
      <c r="L2" s="32" t="s">
        <v>368</v>
      </c>
      <c r="M2" s="33" t="s">
        <v>353</v>
      </c>
      <c r="N2" s="33" t="s">
        <v>324</v>
      </c>
    </row>
    <row r="3" spans="1:14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>
      <c r="A4" s="34" t="s">
        <v>366</v>
      </c>
      <c r="B4" s="35" t="s">
        <v>371</v>
      </c>
      <c r="C4" s="35" t="s">
        <v>354</v>
      </c>
      <c r="D4" s="35" t="s">
        <v>313</v>
      </c>
      <c r="E4" s="33" t="s">
        <v>314</v>
      </c>
      <c r="F4" s="33" t="s">
        <v>315</v>
      </c>
      <c r="G4" s="32" t="s">
        <v>367</v>
      </c>
      <c r="H4" s="32" t="s">
        <v>368</v>
      </c>
      <c r="I4" s="32" t="s">
        <v>369</v>
      </c>
      <c r="J4" s="32" t="s">
        <v>368</v>
      </c>
      <c r="K4" s="32" t="s">
        <v>370</v>
      </c>
      <c r="L4" s="32" t="s">
        <v>368</v>
      </c>
      <c r="M4" s="33" t="s">
        <v>353</v>
      </c>
      <c r="N4" s="33" t="s">
        <v>324</v>
      </c>
    </row>
    <row r="5" spans="1:14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14"/>
      <c r="B6" s="15"/>
      <c r="C6" s="36" t="s">
        <v>372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2" customFormat="1" ht="17.5" spans="1:14">
      <c r="A11" s="16" t="s">
        <v>373</v>
      </c>
      <c r="B11" s="17"/>
      <c r="C11" s="17"/>
      <c r="D11" s="18"/>
      <c r="E11" s="19"/>
      <c r="F11" s="37"/>
      <c r="G11" s="30"/>
      <c r="H11" s="37"/>
      <c r="I11" s="16" t="s">
        <v>374</v>
      </c>
      <c r="J11" s="17"/>
      <c r="K11" s="17"/>
      <c r="L11" s="17"/>
      <c r="M11" s="17"/>
      <c r="N11" s="24"/>
    </row>
    <row r="12" ht="48" customHeight="1" spans="1:14">
      <c r="A12" s="20" t="s">
        <v>375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F5" sqref="F5"/>
    </sheetView>
  </sheetViews>
  <sheetFormatPr defaultColWidth="9" defaultRowHeight="15"/>
  <cols>
    <col min="1" max="1" width="8.08333333333333" customWidth="1"/>
    <col min="2" max="2" width="9.08333333333333" customWidth="1"/>
    <col min="3" max="3" width="12.1666666666667" customWidth="1"/>
    <col min="4" max="4" width="19.75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0">
      <c r="A1" s="3" t="s">
        <v>376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347</v>
      </c>
      <c r="B2" s="5" t="s">
        <v>315</v>
      </c>
      <c r="C2" s="5" t="s">
        <v>311</v>
      </c>
      <c r="D2" s="5" t="s">
        <v>312</v>
      </c>
      <c r="E2" s="5" t="s">
        <v>313</v>
      </c>
      <c r="F2" s="5" t="s">
        <v>314</v>
      </c>
      <c r="G2" s="4" t="s">
        <v>377</v>
      </c>
      <c r="H2" s="4" t="s">
        <v>378</v>
      </c>
      <c r="I2" s="4" t="s">
        <v>379</v>
      </c>
      <c r="J2" s="4" t="s">
        <v>380</v>
      </c>
      <c r="K2" s="5" t="s">
        <v>353</v>
      </c>
      <c r="L2" s="5" t="s">
        <v>324</v>
      </c>
    </row>
    <row r="3" spans="1:12">
      <c r="A3" s="9" t="s">
        <v>355</v>
      </c>
      <c r="B3" s="9" t="s">
        <v>328</v>
      </c>
      <c r="C3" s="25">
        <v>250819037</v>
      </c>
      <c r="D3" s="26" t="s">
        <v>326</v>
      </c>
      <c r="E3" s="26" t="s">
        <v>327</v>
      </c>
      <c r="F3" s="27" t="s">
        <v>61</v>
      </c>
      <c r="G3" s="9" t="s">
        <v>381</v>
      </c>
      <c r="H3" s="9" t="s">
        <v>382</v>
      </c>
      <c r="I3" s="9"/>
      <c r="J3" s="9"/>
      <c r="K3" s="9" t="s">
        <v>329</v>
      </c>
      <c r="L3" s="9" t="s">
        <v>330</v>
      </c>
    </row>
    <row r="4" spans="1:12">
      <c r="A4" s="9" t="s">
        <v>383</v>
      </c>
      <c r="B4" s="9" t="s">
        <v>328</v>
      </c>
      <c r="C4" s="25">
        <v>250819037</v>
      </c>
      <c r="D4" s="26" t="s">
        <v>326</v>
      </c>
      <c r="E4" s="26" t="s">
        <v>327</v>
      </c>
      <c r="F4" s="27" t="s">
        <v>61</v>
      </c>
      <c r="G4" s="9" t="s">
        <v>384</v>
      </c>
      <c r="H4" s="9" t="s">
        <v>385</v>
      </c>
      <c r="I4" s="9"/>
      <c r="J4" s="9"/>
      <c r="K4" s="9" t="s">
        <v>329</v>
      </c>
      <c r="L4" s="9" t="s">
        <v>330</v>
      </c>
    </row>
    <row r="5" spans="1:12">
      <c r="A5" s="9" t="s">
        <v>383</v>
      </c>
      <c r="B5" s="9" t="s">
        <v>328</v>
      </c>
      <c r="C5" s="25">
        <v>250819037</v>
      </c>
      <c r="D5" s="26" t="s">
        <v>326</v>
      </c>
      <c r="E5" s="26" t="s">
        <v>327</v>
      </c>
      <c r="F5" s="27" t="s">
        <v>61</v>
      </c>
      <c r="G5" s="28" t="s">
        <v>386</v>
      </c>
      <c r="H5" s="28" t="s">
        <v>382</v>
      </c>
      <c r="I5" s="31"/>
      <c r="J5" s="31"/>
      <c r="K5" s="9" t="s">
        <v>329</v>
      </c>
      <c r="L5" s="9" t="s">
        <v>330</v>
      </c>
    </row>
    <row r="6" spans="1:12">
      <c r="A6" s="11"/>
      <c r="B6" s="13"/>
      <c r="C6" s="29"/>
      <c r="D6" s="13"/>
      <c r="E6" s="13"/>
      <c r="F6" s="13"/>
      <c r="G6" s="12"/>
      <c r="H6" s="12"/>
      <c r="I6" s="15"/>
      <c r="J6" s="15"/>
      <c r="K6" s="15"/>
      <c r="L6" s="15"/>
    </row>
    <row r="7" spans="1:1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="2" customFormat="1" ht="17.5" spans="1:12">
      <c r="A11" s="16" t="s">
        <v>387</v>
      </c>
      <c r="B11" s="17"/>
      <c r="C11" s="17"/>
      <c r="D11" s="17"/>
      <c r="E11" s="18"/>
      <c r="F11" s="19"/>
      <c r="G11" s="30"/>
      <c r="H11" s="16" t="s">
        <v>388</v>
      </c>
      <c r="I11" s="17"/>
      <c r="J11" s="17"/>
      <c r="K11" s="17"/>
      <c r="L11" s="24"/>
    </row>
    <row r="12" ht="67" customHeight="1" spans="1:12">
      <c r="A12" s="20" t="s">
        <v>389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4" sqref="E4"/>
    </sheetView>
  </sheetViews>
  <sheetFormatPr defaultColWidth="9" defaultRowHeight="15"/>
  <cols>
    <col min="1" max="1" width="7" customWidth="1"/>
    <col min="2" max="2" width="10" customWidth="1"/>
    <col min="3" max="3" width="21.75" customWidth="1"/>
    <col min="4" max="4" width="15.5833333333333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3" t="s">
        <v>390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310</v>
      </c>
      <c r="B2" s="5" t="s">
        <v>315</v>
      </c>
      <c r="C2" s="5" t="s">
        <v>354</v>
      </c>
      <c r="D2" s="5" t="s">
        <v>313</v>
      </c>
      <c r="E2" s="5" t="s">
        <v>314</v>
      </c>
      <c r="F2" s="4" t="s">
        <v>391</v>
      </c>
      <c r="G2" s="4" t="s">
        <v>336</v>
      </c>
      <c r="H2" s="6" t="s">
        <v>337</v>
      </c>
      <c r="I2" s="22" t="s">
        <v>339</v>
      </c>
    </row>
    <row r="3" s="1" customFormat="1" ht="16.5" spans="1:9">
      <c r="A3" s="4"/>
      <c r="B3" s="7"/>
      <c r="C3" s="7"/>
      <c r="D3" s="7"/>
      <c r="E3" s="7"/>
      <c r="F3" s="4" t="s">
        <v>392</v>
      </c>
      <c r="G3" s="4" t="s">
        <v>340</v>
      </c>
      <c r="H3" s="8"/>
      <c r="I3" s="23"/>
    </row>
    <row r="4" spans="1:9">
      <c r="A4" s="9">
        <v>1</v>
      </c>
      <c r="B4" s="9" t="s">
        <v>328</v>
      </c>
      <c r="C4" s="9" t="s">
        <v>393</v>
      </c>
      <c r="D4" s="10" t="s">
        <v>125</v>
      </c>
      <c r="E4" s="9" t="s">
        <v>61</v>
      </c>
      <c r="F4" s="9">
        <v>5</v>
      </c>
      <c r="G4" s="9">
        <v>0.2</v>
      </c>
      <c r="H4" s="9">
        <v>5.2</v>
      </c>
      <c r="I4" s="9" t="s">
        <v>330</v>
      </c>
    </row>
    <row r="5" spans="1:9">
      <c r="A5" s="11"/>
      <c r="B5" s="11"/>
      <c r="C5" s="12"/>
      <c r="D5" s="13"/>
      <c r="E5" s="13"/>
      <c r="F5" s="12"/>
      <c r="G5" s="12"/>
      <c r="H5" s="12"/>
      <c r="I5" s="12"/>
    </row>
    <row r="6" spans="1:9">
      <c r="A6" s="14"/>
      <c r="B6" s="14"/>
      <c r="C6" s="15"/>
      <c r="D6" s="15"/>
      <c r="E6" s="15"/>
      <c r="F6" s="15"/>
      <c r="G6" s="15"/>
      <c r="H6" s="15"/>
      <c r="I6" s="15"/>
    </row>
    <row r="7" spans="1:9">
      <c r="A7" s="14"/>
      <c r="B7" s="14"/>
      <c r="C7" s="15"/>
      <c r="D7" s="15"/>
      <c r="E7" s="15"/>
      <c r="F7" s="15"/>
      <c r="G7" s="15"/>
      <c r="H7" s="15"/>
      <c r="I7" s="15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spans="1:9">
      <c r="A9" s="14"/>
      <c r="B9" s="14"/>
      <c r="C9" s="14"/>
      <c r="D9" s="14"/>
      <c r="E9" s="14"/>
      <c r="F9" s="14"/>
      <c r="G9" s="14"/>
      <c r="H9" s="14"/>
      <c r="I9" s="14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2" customFormat="1" ht="17.5" spans="1:9">
      <c r="A12" s="16" t="s">
        <v>394</v>
      </c>
      <c r="B12" s="17"/>
      <c r="C12" s="17"/>
      <c r="D12" s="18"/>
      <c r="E12" s="19"/>
      <c r="F12" s="16" t="s">
        <v>388</v>
      </c>
      <c r="G12" s="17"/>
      <c r="H12" s="18"/>
      <c r="I12" s="24"/>
    </row>
    <row r="13" ht="32" customHeight="1" spans="1:9">
      <c r="A13" s="20" t="s">
        <v>395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66666666666667" defaultRowHeight="15"/>
  <sheetData/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66666666666667" defaultRowHeight="15"/>
  <sheetData/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66666666666667" defaultRowHeight="15"/>
  <sheetData/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66666666666667" defaultRowHeight="1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4" sqref="B4:I12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98" t="s">
        <v>34</v>
      </c>
      <c r="C2" s="399"/>
      <c r="D2" s="399"/>
      <c r="E2" s="399"/>
      <c r="F2" s="399"/>
      <c r="G2" s="399"/>
      <c r="H2" s="399"/>
      <c r="I2" s="415"/>
    </row>
    <row r="3" ht="28" customHeight="1" spans="2:9">
      <c r="B3" s="400"/>
      <c r="C3" s="401"/>
      <c r="D3" s="402" t="s">
        <v>35</v>
      </c>
      <c r="E3" s="403"/>
      <c r="F3" s="404" t="s">
        <v>36</v>
      </c>
      <c r="G3" s="405"/>
      <c r="H3" s="402" t="s">
        <v>37</v>
      </c>
      <c r="I3" s="416"/>
    </row>
    <row r="4" ht="28" customHeight="1" spans="2:9">
      <c r="B4" s="406" t="s">
        <v>38</v>
      </c>
      <c r="C4" s="407" t="s">
        <v>39</v>
      </c>
      <c r="D4" s="407" t="s">
        <v>40</v>
      </c>
      <c r="E4" s="407" t="s">
        <v>41</v>
      </c>
      <c r="F4" s="408" t="s">
        <v>40</v>
      </c>
      <c r="G4" s="408" t="s">
        <v>41</v>
      </c>
      <c r="H4" s="407" t="s">
        <v>40</v>
      </c>
      <c r="I4" s="417" t="s">
        <v>41</v>
      </c>
    </row>
    <row r="5" ht="28" customHeight="1" spans="2:9">
      <c r="B5" s="409" t="s">
        <v>42</v>
      </c>
      <c r="C5" s="31">
        <v>13</v>
      </c>
      <c r="D5" s="31">
        <v>0</v>
      </c>
      <c r="E5" s="31">
        <v>1</v>
      </c>
      <c r="F5" s="410">
        <v>0</v>
      </c>
      <c r="G5" s="410">
        <v>1</v>
      </c>
      <c r="H5" s="31">
        <v>1</v>
      </c>
      <c r="I5" s="418">
        <v>2</v>
      </c>
    </row>
    <row r="6" ht="28" customHeight="1" spans="2:9">
      <c r="B6" s="409" t="s">
        <v>43</v>
      </c>
      <c r="C6" s="31">
        <v>20</v>
      </c>
      <c r="D6" s="31">
        <v>0</v>
      </c>
      <c r="E6" s="31">
        <v>1</v>
      </c>
      <c r="F6" s="410">
        <v>1</v>
      </c>
      <c r="G6" s="410">
        <v>2</v>
      </c>
      <c r="H6" s="31">
        <v>2</v>
      </c>
      <c r="I6" s="418">
        <v>3</v>
      </c>
    </row>
    <row r="7" ht="28" customHeight="1" spans="2:9">
      <c r="B7" s="409" t="s">
        <v>44</v>
      </c>
      <c r="C7" s="31">
        <v>32</v>
      </c>
      <c r="D7" s="31">
        <v>0</v>
      </c>
      <c r="E7" s="31">
        <v>1</v>
      </c>
      <c r="F7" s="410">
        <v>2</v>
      </c>
      <c r="G7" s="410">
        <v>3</v>
      </c>
      <c r="H7" s="31">
        <v>3</v>
      </c>
      <c r="I7" s="418">
        <v>4</v>
      </c>
    </row>
    <row r="8" ht="28" customHeight="1" spans="2:9">
      <c r="B8" s="409" t="s">
        <v>45</v>
      </c>
      <c r="C8" s="31">
        <v>50</v>
      </c>
      <c r="D8" s="31">
        <v>1</v>
      </c>
      <c r="E8" s="31">
        <v>2</v>
      </c>
      <c r="F8" s="410">
        <v>3</v>
      </c>
      <c r="G8" s="410">
        <v>4</v>
      </c>
      <c r="H8" s="31">
        <v>5</v>
      </c>
      <c r="I8" s="418">
        <v>6</v>
      </c>
    </row>
    <row r="9" ht="28" customHeight="1" spans="2:9">
      <c r="B9" s="409" t="s">
        <v>46</v>
      </c>
      <c r="C9" s="31">
        <v>80</v>
      </c>
      <c r="D9" s="31">
        <v>2</v>
      </c>
      <c r="E9" s="31">
        <v>3</v>
      </c>
      <c r="F9" s="410">
        <v>5</v>
      </c>
      <c r="G9" s="410">
        <v>6</v>
      </c>
      <c r="H9" s="31">
        <v>7</v>
      </c>
      <c r="I9" s="418">
        <v>8</v>
      </c>
    </row>
    <row r="10" ht="28" customHeight="1" spans="2:9">
      <c r="B10" s="409" t="s">
        <v>47</v>
      </c>
      <c r="C10" s="31">
        <v>125</v>
      </c>
      <c r="D10" s="31">
        <v>3</v>
      </c>
      <c r="E10" s="31">
        <v>4</v>
      </c>
      <c r="F10" s="410">
        <v>7</v>
      </c>
      <c r="G10" s="410">
        <v>8</v>
      </c>
      <c r="H10" s="31">
        <v>10</v>
      </c>
      <c r="I10" s="418">
        <v>11</v>
      </c>
    </row>
    <row r="11" ht="28" customHeight="1" spans="2:9">
      <c r="B11" s="409" t="s">
        <v>48</v>
      </c>
      <c r="C11" s="31">
        <v>200</v>
      </c>
      <c r="D11" s="31">
        <v>5</v>
      </c>
      <c r="E11" s="31">
        <v>6</v>
      </c>
      <c r="F11" s="410">
        <v>10</v>
      </c>
      <c r="G11" s="410">
        <v>11</v>
      </c>
      <c r="H11" s="31">
        <v>14</v>
      </c>
      <c r="I11" s="418">
        <v>15</v>
      </c>
    </row>
    <row r="12" ht="28" customHeight="1" spans="2:9">
      <c r="B12" s="411" t="s">
        <v>49</v>
      </c>
      <c r="C12" s="412">
        <v>315</v>
      </c>
      <c r="D12" s="412">
        <v>7</v>
      </c>
      <c r="E12" s="412">
        <v>8</v>
      </c>
      <c r="F12" s="413">
        <v>14</v>
      </c>
      <c r="G12" s="413">
        <v>15</v>
      </c>
      <c r="H12" s="412">
        <v>21</v>
      </c>
      <c r="I12" s="419">
        <v>22</v>
      </c>
    </row>
    <row r="14" spans="2:4">
      <c r="B14" s="414" t="s">
        <v>50</v>
      </c>
      <c r="C14" s="414"/>
      <c r="D14" s="41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3"/>
  <sheetViews>
    <sheetView zoomScale="125" zoomScaleNormal="125" workbookViewId="0">
      <selection activeCell="C6" sqref="C6"/>
    </sheetView>
  </sheetViews>
  <sheetFormatPr defaultColWidth="10.3333333333333" defaultRowHeight="16.5" customHeight="1"/>
  <cols>
    <col min="1" max="1" width="11.0833333333333" style="229" customWidth="1"/>
    <col min="2" max="8" width="10.3333333333333" style="229"/>
    <col min="9" max="9" width="11.6" style="229" customWidth="1"/>
    <col min="10" max="17" width="8.83333333333333" style="229" customWidth="1"/>
    <col min="18" max="18" width="12" style="229" customWidth="1"/>
    <col min="19" max="16384" width="10.3333333333333" style="229"/>
  </cols>
  <sheetData>
    <row r="1" ht="21" spans="1:18">
      <c r="A1" s="356" t="s">
        <v>51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</row>
    <row r="2" ht="15" spans="1:18">
      <c r="A2" s="357" t="s">
        <v>52</v>
      </c>
      <c r="B2" s="129" t="s">
        <v>53</v>
      </c>
      <c r="C2" s="129"/>
      <c r="D2" s="358" t="s">
        <v>54</v>
      </c>
      <c r="E2" s="358"/>
      <c r="F2" s="129" t="s">
        <v>55</v>
      </c>
      <c r="G2" s="129"/>
      <c r="H2" s="359" t="s">
        <v>56</v>
      </c>
      <c r="I2" s="221" t="s">
        <v>57</v>
      </c>
      <c r="J2" s="221"/>
      <c r="K2" s="221"/>
      <c r="L2" s="221"/>
      <c r="M2" s="221"/>
      <c r="N2" s="221"/>
      <c r="O2" s="221"/>
      <c r="P2" s="221"/>
      <c r="Q2" s="221"/>
      <c r="R2" s="221"/>
    </row>
    <row r="3" ht="15" spans="1:18">
      <c r="A3" s="360" t="s">
        <v>58</v>
      </c>
      <c r="B3" s="360"/>
      <c r="C3" s="360"/>
      <c r="D3" s="358"/>
      <c r="E3" s="358"/>
      <c r="F3" s="358"/>
      <c r="G3" s="358"/>
      <c r="H3" s="358" t="s">
        <v>59</v>
      </c>
      <c r="I3" s="358"/>
      <c r="J3" s="358"/>
      <c r="K3" s="358"/>
      <c r="L3" s="358"/>
      <c r="M3" s="358"/>
      <c r="N3" s="358"/>
      <c r="O3" s="358"/>
      <c r="P3" s="358"/>
      <c r="Q3" s="358"/>
      <c r="R3" s="358"/>
    </row>
    <row r="4" ht="15" spans="1:18">
      <c r="A4" s="359" t="s">
        <v>60</v>
      </c>
      <c r="B4" s="131" t="s">
        <v>61</v>
      </c>
      <c r="C4" s="131"/>
      <c r="D4" s="359" t="s">
        <v>62</v>
      </c>
      <c r="E4" s="359"/>
      <c r="F4" s="361">
        <v>45925</v>
      </c>
      <c r="G4" s="361"/>
      <c r="H4" s="359" t="s">
        <v>63</v>
      </c>
      <c r="I4" s="359"/>
      <c r="J4" s="366" t="s">
        <v>64</v>
      </c>
      <c r="K4" s="366" t="s">
        <v>65</v>
      </c>
      <c r="L4" s="365"/>
      <c r="M4" s="366"/>
      <c r="N4" s="366"/>
      <c r="O4" s="366"/>
      <c r="P4" s="366"/>
      <c r="Q4" s="366"/>
      <c r="R4" s="365"/>
    </row>
    <row r="5" ht="15" spans="1:18">
      <c r="A5" s="362" t="s">
        <v>66</v>
      </c>
      <c r="B5" s="131" t="s">
        <v>67</v>
      </c>
      <c r="C5" s="131"/>
      <c r="D5" s="359" t="s">
        <v>68</v>
      </c>
      <c r="E5" s="359"/>
      <c r="F5" s="361">
        <v>45894</v>
      </c>
      <c r="G5" s="361"/>
      <c r="H5" s="359" t="s">
        <v>69</v>
      </c>
      <c r="I5" s="359"/>
      <c r="J5" s="366" t="s">
        <v>64</v>
      </c>
      <c r="K5" s="366" t="s">
        <v>65</v>
      </c>
      <c r="L5" s="365"/>
      <c r="M5" s="366"/>
      <c r="N5" s="366"/>
      <c r="O5" s="366"/>
      <c r="P5" s="366"/>
      <c r="Q5" s="366"/>
      <c r="R5" s="365"/>
    </row>
    <row r="6" ht="15" spans="1:18">
      <c r="A6" s="359" t="s">
        <v>70</v>
      </c>
      <c r="B6" s="129">
        <v>1</v>
      </c>
      <c r="C6" s="137" t="s">
        <v>71</v>
      </c>
      <c r="D6" s="362" t="s">
        <v>72</v>
      </c>
      <c r="E6" s="362"/>
      <c r="F6" s="361">
        <v>45918</v>
      </c>
      <c r="G6" s="361"/>
      <c r="H6" s="359" t="s">
        <v>73</v>
      </c>
      <c r="I6" s="359"/>
      <c r="J6" s="366" t="s">
        <v>64</v>
      </c>
      <c r="K6" s="366" t="s">
        <v>65</v>
      </c>
      <c r="L6" s="365"/>
      <c r="M6" s="366"/>
      <c r="N6" s="366"/>
      <c r="O6" s="366"/>
      <c r="P6" s="366"/>
      <c r="Q6" s="366"/>
      <c r="R6" s="365"/>
    </row>
    <row r="7" ht="15" spans="1:18">
      <c r="A7" s="359" t="s">
        <v>74</v>
      </c>
      <c r="B7" s="131">
        <v>2846</v>
      </c>
      <c r="C7" s="131"/>
      <c r="D7" s="362" t="s">
        <v>75</v>
      </c>
      <c r="E7" s="363"/>
      <c r="F7" s="361">
        <v>45921</v>
      </c>
      <c r="G7" s="361"/>
      <c r="H7" s="359" t="s">
        <v>76</v>
      </c>
      <c r="I7" s="359"/>
      <c r="J7" s="366" t="s">
        <v>64</v>
      </c>
      <c r="K7" s="366" t="s">
        <v>65</v>
      </c>
      <c r="L7" s="365"/>
      <c r="M7" s="366"/>
      <c r="N7" s="366"/>
      <c r="O7" s="366"/>
      <c r="P7" s="366"/>
      <c r="Q7" s="366"/>
      <c r="R7" s="365"/>
    </row>
    <row r="8" ht="15" spans="1:18">
      <c r="A8" s="364" t="s">
        <v>77</v>
      </c>
      <c r="B8" s="129"/>
      <c r="C8" s="129"/>
      <c r="D8" s="359" t="s">
        <v>78</v>
      </c>
      <c r="E8" s="359"/>
      <c r="F8" s="361">
        <v>45922</v>
      </c>
      <c r="G8" s="361"/>
      <c r="H8" s="359" t="s">
        <v>79</v>
      </c>
      <c r="I8" s="359"/>
      <c r="J8" s="366" t="s">
        <v>64</v>
      </c>
      <c r="K8" s="366" t="s">
        <v>65</v>
      </c>
      <c r="L8" s="365"/>
      <c r="M8" s="366"/>
      <c r="N8" s="366"/>
      <c r="O8" s="366"/>
      <c r="P8" s="366"/>
      <c r="Q8" s="366"/>
      <c r="R8" s="365"/>
    </row>
    <row r="9" ht="15" spans="1:18">
      <c r="A9" s="359" t="s">
        <v>80</v>
      </c>
      <c r="B9" s="359"/>
      <c r="C9" s="359"/>
      <c r="D9" s="359"/>
      <c r="E9" s="359"/>
      <c r="F9" s="359"/>
      <c r="G9" s="359"/>
      <c r="H9" s="359"/>
      <c r="I9" s="359"/>
      <c r="J9" s="359"/>
      <c r="K9" s="359"/>
      <c r="L9" s="359"/>
      <c r="M9" s="359"/>
      <c r="N9" s="359"/>
      <c r="O9" s="359"/>
      <c r="P9" s="359"/>
      <c r="Q9" s="359"/>
      <c r="R9" s="359"/>
    </row>
    <row r="10" ht="15" spans="1:18">
      <c r="A10" s="357" t="s">
        <v>81</v>
      </c>
      <c r="B10" s="357"/>
      <c r="C10" s="357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7"/>
    </row>
    <row r="11" ht="15" spans="1:18">
      <c r="A11" s="362" t="s">
        <v>82</v>
      </c>
      <c r="B11" s="365" t="s">
        <v>83</v>
      </c>
      <c r="C11" s="366" t="s">
        <v>84</v>
      </c>
      <c r="D11" s="363"/>
      <c r="E11" s="362" t="s">
        <v>85</v>
      </c>
      <c r="F11" s="365" t="s">
        <v>83</v>
      </c>
      <c r="G11" s="366" t="s">
        <v>84</v>
      </c>
      <c r="H11" s="366" t="s">
        <v>86</v>
      </c>
      <c r="I11" s="362" t="s">
        <v>87</v>
      </c>
      <c r="J11" s="365" t="s">
        <v>83</v>
      </c>
      <c r="K11" s="366" t="s">
        <v>84</v>
      </c>
      <c r="L11" s="365"/>
      <c r="M11" s="365"/>
      <c r="N11" s="365"/>
      <c r="O11" s="365"/>
      <c r="P11" s="365"/>
      <c r="Q11" s="365"/>
      <c r="R11" s="365"/>
    </row>
    <row r="12" ht="15" spans="1:18">
      <c r="A12" s="362" t="s">
        <v>88</v>
      </c>
      <c r="B12" s="365" t="s">
        <v>83</v>
      </c>
      <c r="C12" s="366" t="s">
        <v>84</v>
      </c>
      <c r="D12" s="363"/>
      <c r="E12" s="362" t="s">
        <v>89</v>
      </c>
      <c r="F12" s="365" t="s">
        <v>83</v>
      </c>
      <c r="G12" s="366" t="s">
        <v>84</v>
      </c>
      <c r="H12" s="366" t="s">
        <v>86</v>
      </c>
      <c r="I12" s="362" t="s">
        <v>90</v>
      </c>
      <c r="J12" s="365" t="s">
        <v>83</v>
      </c>
      <c r="K12" s="366" t="s">
        <v>84</v>
      </c>
      <c r="L12" s="365"/>
      <c r="M12" s="365"/>
      <c r="N12" s="365"/>
      <c r="O12" s="365"/>
      <c r="P12" s="365"/>
      <c r="Q12" s="365"/>
      <c r="R12" s="365"/>
    </row>
    <row r="13" ht="15" spans="1:18">
      <c r="A13" s="362" t="s">
        <v>91</v>
      </c>
      <c r="B13" s="365" t="s">
        <v>83</v>
      </c>
      <c r="C13" s="366" t="s">
        <v>84</v>
      </c>
      <c r="D13" s="363"/>
      <c r="E13" s="362" t="s">
        <v>92</v>
      </c>
      <c r="F13" s="366" t="s">
        <v>93</v>
      </c>
      <c r="G13" s="366" t="s">
        <v>94</v>
      </c>
      <c r="H13" s="366" t="s">
        <v>86</v>
      </c>
      <c r="I13" s="362" t="s">
        <v>95</v>
      </c>
      <c r="J13" s="365" t="s">
        <v>83</v>
      </c>
      <c r="K13" s="366" t="s">
        <v>84</v>
      </c>
      <c r="L13" s="365"/>
      <c r="M13" s="365"/>
      <c r="N13" s="365"/>
      <c r="O13" s="365"/>
      <c r="P13" s="365"/>
      <c r="Q13" s="365"/>
      <c r="R13" s="365"/>
    </row>
    <row r="14" ht="15" spans="1:18">
      <c r="A14" s="359" t="s">
        <v>96</v>
      </c>
      <c r="B14" s="359"/>
      <c r="C14" s="359"/>
      <c r="D14" s="359"/>
      <c r="E14" s="359"/>
      <c r="F14" s="359"/>
      <c r="G14" s="359"/>
      <c r="H14" s="359"/>
      <c r="I14" s="359"/>
      <c r="J14" s="359"/>
      <c r="K14" s="359"/>
      <c r="L14" s="359"/>
      <c r="M14" s="359"/>
      <c r="N14" s="359"/>
      <c r="O14" s="359"/>
      <c r="P14" s="359"/>
      <c r="Q14" s="359"/>
      <c r="R14" s="359"/>
    </row>
    <row r="15" ht="15" spans="1:18">
      <c r="A15" s="357" t="s">
        <v>97</v>
      </c>
      <c r="B15" s="357"/>
      <c r="C15" s="357"/>
      <c r="D15" s="357"/>
      <c r="E15" s="357"/>
      <c r="F15" s="357"/>
      <c r="G15" s="357"/>
      <c r="H15" s="357"/>
      <c r="I15" s="357"/>
      <c r="J15" s="357"/>
      <c r="K15" s="357"/>
      <c r="L15" s="357"/>
      <c r="M15" s="357"/>
      <c r="N15" s="357"/>
      <c r="O15" s="357"/>
      <c r="P15" s="357"/>
      <c r="Q15" s="357"/>
      <c r="R15" s="357"/>
    </row>
    <row r="16" ht="15" spans="1:18">
      <c r="A16" s="360" t="s">
        <v>98</v>
      </c>
      <c r="B16" s="366" t="s">
        <v>93</v>
      </c>
      <c r="C16" s="366" t="s">
        <v>94</v>
      </c>
      <c r="D16" s="367"/>
      <c r="E16" s="360" t="s">
        <v>99</v>
      </c>
      <c r="F16" s="366" t="s">
        <v>93</v>
      </c>
      <c r="G16" s="366" t="s">
        <v>94</v>
      </c>
      <c r="H16" s="368"/>
      <c r="I16" s="360" t="s">
        <v>100</v>
      </c>
      <c r="J16" s="366" t="s">
        <v>93</v>
      </c>
      <c r="K16" s="366" t="s">
        <v>94</v>
      </c>
      <c r="L16" s="366"/>
      <c r="M16" s="366"/>
      <c r="N16" s="366"/>
      <c r="O16" s="366"/>
      <c r="P16" s="366"/>
      <c r="Q16" s="366"/>
      <c r="R16" s="365"/>
    </row>
    <row r="17" customHeight="1" spans="1:29">
      <c r="A17" s="360" t="s">
        <v>101</v>
      </c>
      <c r="B17" s="366" t="s">
        <v>93</v>
      </c>
      <c r="C17" s="366" t="s">
        <v>94</v>
      </c>
      <c r="D17" s="367"/>
      <c r="E17" s="360" t="s">
        <v>102</v>
      </c>
      <c r="F17" s="366" t="s">
        <v>93</v>
      </c>
      <c r="G17" s="366" t="s">
        <v>94</v>
      </c>
      <c r="H17" s="368"/>
      <c r="I17" s="360" t="s">
        <v>103</v>
      </c>
      <c r="J17" s="366" t="s">
        <v>93</v>
      </c>
      <c r="K17" s="366" t="s">
        <v>94</v>
      </c>
      <c r="L17" s="366"/>
      <c r="M17" s="366"/>
      <c r="N17" s="366"/>
      <c r="O17" s="366"/>
      <c r="P17" s="366"/>
      <c r="Q17" s="366"/>
      <c r="R17" s="365"/>
      <c r="S17" s="393"/>
      <c r="T17" s="393"/>
      <c r="U17" s="393"/>
      <c r="V17" s="393"/>
      <c r="W17" s="393"/>
      <c r="X17" s="393"/>
      <c r="Y17" s="393"/>
      <c r="Z17" s="393"/>
      <c r="AA17" s="393"/>
      <c r="AB17" s="393"/>
      <c r="AC17" s="393"/>
    </row>
    <row r="18" ht="18" customHeight="1" spans="1:18">
      <c r="A18" s="369" t="s">
        <v>104</v>
      </c>
      <c r="B18" s="369"/>
      <c r="C18" s="369"/>
      <c r="D18" s="369"/>
      <c r="E18" s="369"/>
      <c r="F18" s="369"/>
      <c r="G18" s="369"/>
      <c r="H18" s="369"/>
      <c r="I18" s="369"/>
      <c r="J18" s="369"/>
      <c r="K18" s="369"/>
      <c r="L18" s="369"/>
      <c r="M18" s="369"/>
      <c r="N18" s="369"/>
      <c r="O18" s="369"/>
      <c r="P18" s="369"/>
      <c r="Q18" s="369"/>
      <c r="R18" s="369"/>
    </row>
    <row r="19" s="355" customFormat="1" ht="18" customHeight="1" spans="1:18">
      <c r="A19" s="357" t="s">
        <v>105</v>
      </c>
      <c r="B19" s="357"/>
      <c r="C19" s="357"/>
      <c r="D19" s="357"/>
      <c r="E19" s="357"/>
      <c r="F19" s="357"/>
      <c r="G19" s="357"/>
      <c r="H19" s="357"/>
      <c r="I19" s="357"/>
      <c r="J19" s="357"/>
      <c r="K19" s="357"/>
      <c r="L19" s="357"/>
      <c r="M19" s="357"/>
      <c r="N19" s="357"/>
      <c r="O19" s="357"/>
      <c r="P19" s="357"/>
      <c r="Q19" s="357"/>
      <c r="R19" s="357"/>
    </row>
    <row r="20" customHeight="1" spans="1:18">
      <c r="A20" s="359" t="s">
        <v>106</v>
      </c>
      <c r="B20" s="359"/>
      <c r="C20" s="359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359"/>
      <c r="P20" s="359"/>
      <c r="Q20" s="359"/>
      <c r="R20" s="359"/>
    </row>
    <row r="21" ht="21.75" customHeight="1" spans="1:18">
      <c r="A21" s="370" t="s">
        <v>107</v>
      </c>
      <c r="B21" s="371" t="s">
        <v>108</v>
      </c>
      <c r="C21" s="372" t="s">
        <v>109</v>
      </c>
      <c r="D21" s="372" t="s">
        <v>110</v>
      </c>
      <c r="E21" s="372" t="s">
        <v>111</v>
      </c>
      <c r="F21" s="372" t="s">
        <v>112</v>
      </c>
      <c r="G21" s="372" t="s">
        <v>113</v>
      </c>
      <c r="H21" s="372" t="s">
        <v>114</v>
      </c>
      <c r="I21" s="372" t="s">
        <v>115</v>
      </c>
      <c r="J21" s="360" t="s">
        <v>116</v>
      </c>
      <c r="K21" s="360" t="s">
        <v>117</v>
      </c>
      <c r="L21" s="360" t="s">
        <v>118</v>
      </c>
      <c r="M21" s="106" t="s">
        <v>119</v>
      </c>
      <c r="N21" s="106" t="s">
        <v>120</v>
      </c>
      <c r="O21" s="106" t="s">
        <v>121</v>
      </c>
      <c r="P21" s="106" t="s">
        <v>122</v>
      </c>
      <c r="Q21" s="106" t="s">
        <v>123</v>
      </c>
      <c r="R21" s="394" t="s">
        <v>124</v>
      </c>
    </row>
    <row r="22" customHeight="1" spans="1:18">
      <c r="A22" s="372" t="s">
        <v>125</v>
      </c>
      <c r="B22" s="373">
        <v>1</v>
      </c>
      <c r="C22" s="374">
        <v>1</v>
      </c>
      <c r="D22" s="374">
        <v>1</v>
      </c>
      <c r="E22" s="374">
        <v>1</v>
      </c>
      <c r="F22" s="374">
        <v>1</v>
      </c>
      <c r="G22" s="374">
        <v>1</v>
      </c>
      <c r="H22" s="374">
        <v>1</v>
      </c>
      <c r="I22" s="374">
        <v>1</v>
      </c>
      <c r="J22" s="374">
        <v>1</v>
      </c>
      <c r="K22" s="374">
        <v>1</v>
      </c>
      <c r="L22" s="374">
        <v>1</v>
      </c>
      <c r="M22" s="374">
        <v>1</v>
      </c>
      <c r="N22" s="374">
        <v>1</v>
      </c>
      <c r="O22" s="374">
        <v>1</v>
      </c>
      <c r="P22" s="374">
        <v>1</v>
      </c>
      <c r="Q22" s="374">
        <v>1</v>
      </c>
      <c r="R22" s="395"/>
    </row>
    <row r="23" customHeight="1" spans="1:18">
      <c r="A23" s="375"/>
      <c r="B23" s="376"/>
      <c r="C23" s="376"/>
      <c r="D23" s="376"/>
      <c r="E23" s="376"/>
      <c r="F23" s="376"/>
      <c r="G23" s="376"/>
      <c r="H23" s="377"/>
      <c r="I23" s="377"/>
      <c r="J23" s="377"/>
      <c r="K23" s="377"/>
      <c r="L23" s="377"/>
      <c r="M23" s="377"/>
      <c r="N23" s="377"/>
      <c r="O23" s="377"/>
      <c r="P23" s="377"/>
      <c r="Q23" s="377"/>
      <c r="R23" s="396"/>
    </row>
    <row r="24" customHeight="1" spans="1:18">
      <c r="A24" s="375"/>
      <c r="B24" s="376"/>
      <c r="C24" s="376"/>
      <c r="D24" s="376"/>
      <c r="E24" s="376"/>
      <c r="F24" s="376"/>
      <c r="G24" s="376"/>
      <c r="H24" s="377"/>
      <c r="I24" s="377"/>
      <c r="J24" s="377"/>
      <c r="K24" s="377"/>
      <c r="L24" s="377"/>
      <c r="M24" s="377"/>
      <c r="N24" s="377"/>
      <c r="O24" s="377"/>
      <c r="P24" s="377"/>
      <c r="Q24" s="377"/>
      <c r="R24" s="396"/>
    </row>
    <row r="25" customHeight="1" spans="1:18">
      <c r="A25" s="375"/>
      <c r="B25" s="376"/>
      <c r="C25" s="376"/>
      <c r="D25" s="376"/>
      <c r="E25" s="376"/>
      <c r="F25" s="376"/>
      <c r="G25" s="376"/>
      <c r="H25" s="377"/>
      <c r="I25" s="377"/>
      <c r="J25" s="377"/>
      <c r="K25" s="377"/>
      <c r="L25" s="377"/>
      <c r="M25" s="377"/>
      <c r="N25" s="377"/>
      <c r="O25" s="377"/>
      <c r="P25" s="377"/>
      <c r="Q25" s="377"/>
      <c r="R25" s="396"/>
    </row>
    <row r="26" customHeight="1" spans="1:18">
      <c r="A26" s="366"/>
      <c r="B26" s="377"/>
      <c r="C26" s="377"/>
      <c r="D26" s="377"/>
      <c r="E26" s="377"/>
      <c r="F26" s="377"/>
      <c r="G26" s="377"/>
      <c r="H26" s="377"/>
      <c r="I26" s="377"/>
      <c r="J26" s="377"/>
      <c r="K26" s="377"/>
      <c r="L26" s="377"/>
      <c r="M26" s="377"/>
      <c r="N26" s="377"/>
      <c r="O26" s="377"/>
      <c r="P26" s="377"/>
      <c r="Q26" s="377"/>
      <c r="R26" s="397"/>
    </row>
    <row r="27" customHeight="1" spans="1:18">
      <c r="A27" s="366"/>
      <c r="B27" s="377"/>
      <c r="C27" s="377"/>
      <c r="D27" s="377"/>
      <c r="E27" s="377"/>
      <c r="F27" s="377"/>
      <c r="G27" s="377"/>
      <c r="H27" s="377"/>
      <c r="I27" s="377"/>
      <c r="J27" s="377"/>
      <c r="K27" s="377"/>
      <c r="L27" s="377"/>
      <c r="M27" s="377"/>
      <c r="N27" s="377"/>
      <c r="O27" s="377"/>
      <c r="P27" s="377"/>
      <c r="Q27" s="377"/>
      <c r="R27" s="397"/>
    </row>
    <row r="28" customHeight="1" spans="1:18">
      <c r="A28" s="366"/>
      <c r="B28" s="377"/>
      <c r="C28" s="377"/>
      <c r="D28" s="377"/>
      <c r="E28" s="377"/>
      <c r="F28" s="377"/>
      <c r="G28" s="377"/>
      <c r="H28" s="377"/>
      <c r="I28" s="377"/>
      <c r="J28" s="377"/>
      <c r="K28" s="377"/>
      <c r="L28" s="377"/>
      <c r="M28" s="377"/>
      <c r="N28" s="377"/>
      <c r="O28" s="377"/>
      <c r="P28" s="377"/>
      <c r="Q28" s="377"/>
      <c r="R28" s="397"/>
    </row>
    <row r="29" ht="18" customHeight="1" spans="1:18">
      <c r="A29" s="378" t="s">
        <v>126</v>
      </c>
      <c r="B29" s="378"/>
      <c r="C29" s="378"/>
      <c r="D29" s="378"/>
      <c r="E29" s="378"/>
      <c r="F29" s="378"/>
      <c r="G29" s="378"/>
      <c r="H29" s="378"/>
      <c r="I29" s="378"/>
      <c r="J29" s="378"/>
      <c r="K29" s="378"/>
      <c r="L29" s="378"/>
      <c r="M29" s="378"/>
      <c r="N29" s="378"/>
      <c r="O29" s="378"/>
      <c r="P29" s="378"/>
      <c r="Q29" s="378"/>
      <c r="R29" s="378"/>
    </row>
    <row r="30" ht="18.75" customHeight="1" spans="1:18">
      <c r="A30" s="379" t="s">
        <v>127</v>
      </c>
      <c r="B30" s="379"/>
      <c r="C30" s="379"/>
      <c r="D30" s="379"/>
      <c r="E30" s="379"/>
      <c r="F30" s="379"/>
      <c r="G30" s="379"/>
      <c r="H30" s="379"/>
      <c r="I30" s="379"/>
      <c r="J30" s="379"/>
      <c r="K30" s="379"/>
      <c r="L30" s="379"/>
      <c r="M30" s="379"/>
      <c r="N30" s="379"/>
      <c r="O30" s="379"/>
      <c r="P30" s="379"/>
      <c r="Q30" s="379"/>
      <c r="R30" s="379"/>
    </row>
    <row r="31" ht="18.75" customHeight="1" spans="1:18">
      <c r="A31" s="380"/>
      <c r="B31" s="380"/>
      <c r="C31" s="380"/>
      <c r="D31" s="380"/>
      <c r="E31" s="380"/>
      <c r="F31" s="380"/>
      <c r="G31" s="380"/>
      <c r="H31" s="380"/>
      <c r="I31" s="380"/>
      <c r="J31" s="380"/>
      <c r="K31" s="380"/>
      <c r="L31" s="380"/>
      <c r="M31" s="380"/>
      <c r="N31" s="380"/>
      <c r="O31" s="380"/>
      <c r="P31" s="380"/>
      <c r="Q31" s="380"/>
      <c r="R31" s="380"/>
    </row>
    <row r="32" ht="18" customHeight="1" spans="1:18">
      <c r="A32" s="378" t="s">
        <v>128</v>
      </c>
      <c r="B32" s="378"/>
      <c r="C32" s="378"/>
      <c r="D32" s="378"/>
      <c r="E32" s="378"/>
      <c r="F32" s="378"/>
      <c r="G32" s="378"/>
      <c r="H32" s="378"/>
      <c r="I32" s="378"/>
      <c r="J32" s="378"/>
      <c r="K32" s="378"/>
      <c r="L32" s="378"/>
      <c r="M32" s="378"/>
      <c r="N32" s="378"/>
      <c r="O32" s="378"/>
      <c r="P32" s="378"/>
      <c r="Q32" s="378"/>
      <c r="R32" s="378"/>
    </row>
    <row r="33" ht="15" spans="1:18">
      <c r="A33" s="128" t="s">
        <v>129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</row>
    <row r="34" ht="15" spans="1:18">
      <c r="A34" s="128" t="s">
        <v>130</v>
      </c>
      <c r="B34" s="128"/>
      <c r="C34" s="366" t="s">
        <v>64</v>
      </c>
      <c r="D34" s="366" t="s">
        <v>65</v>
      </c>
      <c r="E34" s="381" t="s">
        <v>131</v>
      </c>
      <c r="F34" s="381"/>
      <c r="G34" s="381"/>
      <c r="H34" s="381"/>
      <c r="I34" s="381"/>
      <c r="J34" s="381"/>
      <c r="K34" s="381"/>
      <c r="L34" s="381"/>
      <c r="M34" s="381"/>
      <c r="N34" s="381"/>
      <c r="O34" s="381"/>
      <c r="P34" s="381"/>
      <c r="Q34" s="381"/>
      <c r="R34" s="381"/>
    </row>
    <row r="35" ht="15" spans="1:18">
      <c r="A35" s="382" t="s">
        <v>132</v>
      </c>
      <c r="B35" s="382"/>
      <c r="C35" s="382"/>
      <c r="D35" s="382"/>
      <c r="E35" s="382"/>
      <c r="F35" s="382"/>
      <c r="G35" s="382"/>
      <c r="H35" s="382"/>
      <c r="I35" s="382"/>
      <c r="J35" s="382"/>
      <c r="K35" s="382"/>
      <c r="L35" s="382"/>
      <c r="M35" s="382"/>
      <c r="N35" s="382"/>
      <c r="O35" s="382"/>
      <c r="P35" s="382"/>
      <c r="Q35" s="382"/>
      <c r="R35" s="382"/>
    </row>
    <row r="36" ht="15" spans="1:18">
      <c r="A36" s="383" t="s">
        <v>133</v>
      </c>
      <c r="B36" s="383"/>
      <c r="C36" s="383"/>
      <c r="D36" s="383"/>
      <c r="E36" s="383"/>
      <c r="F36" s="383"/>
      <c r="G36" s="383"/>
      <c r="H36" s="383"/>
      <c r="I36" s="383"/>
      <c r="J36" s="383"/>
      <c r="K36" s="383"/>
      <c r="L36" s="383"/>
      <c r="M36" s="383"/>
      <c r="N36" s="383"/>
      <c r="O36" s="383"/>
      <c r="P36" s="383"/>
      <c r="Q36" s="383"/>
      <c r="R36" s="383"/>
    </row>
    <row r="37" ht="15" spans="1:18">
      <c r="A37" s="384" t="s">
        <v>134</v>
      </c>
      <c r="B37" s="384"/>
      <c r="C37" s="384"/>
      <c r="D37" s="384"/>
      <c r="E37" s="384"/>
      <c r="F37" s="384"/>
      <c r="G37" s="384"/>
      <c r="H37" s="384"/>
      <c r="I37" s="384"/>
      <c r="J37" s="384"/>
      <c r="K37" s="384"/>
      <c r="L37" s="384"/>
      <c r="M37" s="384"/>
      <c r="N37" s="384"/>
      <c r="O37" s="384"/>
      <c r="P37" s="384"/>
      <c r="Q37" s="384"/>
      <c r="R37" s="384"/>
    </row>
    <row r="38" ht="15" spans="1:18">
      <c r="A38" s="384" t="s">
        <v>135</v>
      </c>
      <c r="B38" s="384"/>
      <c r="C38" s="384"/>
      <c r="D38" s="384"/>
      <c r="E38" s="384"/>
      <c r="F38" s="384"/>
      <c r="G38" s="384"/>
      <c r="H38" s="384"/>
      <c r="I38" s="384"/>
      <c r="J38" s="384"/>
      <c r="K38" s="384"/>
      <c r="L38" s="384"/>
      <c r="M38" s="384"/>
      <c r="N38" s="384"/>
      <c r="O38" s="384"/>
      <c r="P38" s="384"/>
      <c r="Q38" s="384"/>
      <c r="R38" s="384"/>
    </row>
    <row r="39" ht="15" spans="1:18">
      <c r="A39" s="384" t="s">
        <v>136</v>
      </c>
      <c r="B39" s="384"/>
      <c r="C39" s="384"/>
      <c r="D39" s="384"/>
      <c r="E39" s="384"/>
      <c r="F39" s="384"/>
      <c r="G39" s="384"/>
      <c r="H39" s="384"/>
      <c r="I39" s="384"/>
      <c r="J39" s="384"/>
      <c r="K39" s="384"/>
      <c r="L39" s="384"/>
      <c r="M39" s="384"/>
      <c r="N39" s="384"/>
      <c r="O39" s="384"/>
      <c r="P39" s="384"/>
      <c r="Q39" s="384"/>
      <c r="R39" s="384"/>
    </row>
    <row r="40" ht="15" spans="1:18">
      <c r="A40" s="385"/>
      <c r="B40" s="385"/>
      <c r="C40" s="385"/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</row>
    <row r="41" ht="15" spans="1:18">
      <c r="A41" s="385"/>
      <c r="B41" s="385"/>
      <c r="C41" s="385"/>
      <c r="D41" s="385"/>
      <c r="E41" s="385"/>
      <c r="F41" s="385"/>
      <c r="G41" s="385"/>
      <c r="H41" s="385"/>
      <c r="I41" s="385"/>
      <c r="J41" s="385"/>
      <c r="K41" s="385"/>
      <c r="L41" s="385"/>
      <c r="M41" s="385"/>
      <c r="N41" s="385"/>
      <c r="O41" s="385"/>
      <c r="P41" s="385"/>
      <c r="Q41" s="385"/>
      <c r="R41" s="385"/>
    </row>
    <row r="42" ht="15" spans="1:18">
      <c r="A42" s="385"/>
      <c r="B42" s="385"/>
      <c r="C42" s="385"/>
      <c r="D42" s="385"/>
      <c r="E42" s="385"/>
      <c r="F42" s="385"/>
      <c r="G42" s="385"/>
      <c r="H42" s="385"/>
      <c r="I42" s="385"/>
      <c r="J42" s="385"/>
      <c r="K42" s="385"/>
      <c r="L42" s="385"/>
      <c r="M42" s="385"/>
      <c r="N42" s="385"/>
      <c r="O42" s="385"/>
      <c r="P42" s="385"/>
      <c r="Q42" s="385"/>
      <c r="R42" s="385"/>
    </row>
    <row r="43" ht="15" spans="1:18">
      <c r="A43" s="386" t="s">
        <v>137</v>
      </c>
      <c r="B43" s="386"/>
      <c r="C43" s="386"/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386"/>
      <c r="O43" s="386"/>
      <c r="P43" s="386"/>
      <c r="Q43" s="386"/>
      <c r="R43" s="386"/>
    </row>
    <row r="44" ht="15" spans="1:18">
      <c r="A44" s="357" t="s">
        <v>138</v>
      </c>
      <c r="B44" s="357"/>
      <c r="C44" s="357"/>
      <c r="D44" s="357"/>
      <c r="E44" s="357"/>
      <c r="F44" s="357"/>
      <c r="G44" s="357"/>
      <c r="H44" s="357"/>
      <c r="I44" s="357"/>
      <c r="J44" s="357"/>
      <c r="K44" s="357"/>
      <c r="L44" s="357"/>
      <c r="M44" s="357"/>
      <c r="N44" s="357"/>
      <c r="O44" s="357"/>
      <c r="P44" s="357"/>
      <c r="Q44" s="357"/>
      <c r="R44" s="357"/>
    </row>
    <row r="45" ht="15" spans="1:18">
      <c r="A45" s="360" t="s">
        <v>139</v>
      </c>
      <c r="B45" s="366" t="s">
        <v>93</v>
      </c>
      <c r="C45" s="366" t="s">
        <v>94</v>
      </c>
      <c r="D45" s="366" t="s">
        <v>86</v>
      </c>
      <c r="E45" s="360" t="s">
        <v>140</v>
      </c>
      <c r="F45" s="366" t="s">
        <v>93</v>
      </c>
      <c r="G45" s="366" t="s">
        <v>94</v>
      </c>
      <c r="H45" s="366" t="s">
        <v>86</v>
      </c>
      <c r="I45" s="360" t="s">
        <v>141</v>
      </c>
      <c r="J45" s="366" t="s">
        <v>93</v>
      </c>
      <c r="K45" s="366"/>
      <c r="L45" s="366"/>
      <c r="M45" s="366"/>
      <c r="N45" s="366"/>
      <c r="O45" s="366"/>
      <c r="P45" s="366"/>
      <c r="Q45" s="366"/>
      <c r="R45" s="366" t="s">
        <v>94</v>
      </c>
    </row>
    <row r="46" ht="15" spans="1:18">
      <c r="A46" s="360" t="s">
        <v>85</v>
      </c>
      <c r="B46" s="366" t="s">
        <v>93</v>
      </c>
      <c r="C46" s="366" t="s">
        <v>94</v>
      </c>
      <c r="D46" s="366" t="s">
        <v>86</v>
      </c>
      <c r="E46" s="360" t="s">
        <v>92</v>
      </c>
      <c r="F46" s="366" t="s">
        <v>93</v>
      </c>
      <c r="G46" s="366" t="s">
        <v>94</v>
      </c>
      <c r="H46" s="366" t="s">
        <v>86</v>
      </c>
      <c r="I46" s="360" t="s">
        <v>103</v>
      </c>
      <c r="J46" s="366" t="s">
        <v>93</v>
      </c>
      <c r="K46" s="366"/>
      <c r="L46" s="366"/>
      <c r="M46" s="366"/>
      <c r="N46" s="366"/>
      <c r="O46" s="366"/>
      <c r="P46" s="366"/>
      <c r="Q46" s="366"/>
      <c r="R46" s="366" t="s">
        <v>94</v>
      </c>
    </row>
    <row r="47" ht="15" spans="1:18">
      <c r="A47" s="383" t="s">
        <v>142</v>
      </c>
      <c r="B47" s="383"/>
      <c r="C47" s="383"/>
      <c r="D47" s="383"/>
      <c r="E47" s="383"/>
      <c r="F47" s="383"/>
      <c r="G47" s="383"/>
      <c r="H47" s="383"/>
      <c r="I47" s="383"/>
      <c r="J47" s="383"/>
      <c r="K47" s="383"/>
      <c r="L47" s="383"/>
      <c r="M47" s="383"/>
      <c r="N47" s="383"/>
      <c r="O47" s="383"/>
      <c r="P47" s="383"/>
      <c r="Q47" s="383"/>
      <c r="R47" s="383"/>
    </row>
    <row r="48" ht="15" spans="1:18">
      <c r="A48" s="382" t="s">
        <v>143</v>
      </c>
      <c r="B48" s="382"/>
      <c r="C48" s="382"/>
      <c r="D48" s="382"/>
      <c r="E48" s="382"/>
      <c r="F48" s="382"/>
      <c r="G48" s="382"/>
      <c r="H48" s="382"/>
      <c r="I48" s="382"/>
      <c r="J48" s="382"/>
      <c r="K48" s="382"/>
      <c r="L48" s="382"/>
      <c r="M48" s="382"/>
      <c r="N48" s="382"/>
      <c r="O48" s="382"/>
      <c r="P48" s="382"/>
      <c r="Q48" s="382"/>
      <c r="R48" s="382"/>
    </row>
    <row r="49" ht="15" spans="1:18">
      <c r="A49" s="384" t="s">
        <v>144</v>
      </c>
      <c r="B49" s="384"/>
      <c r="C49" s="384"/>
      <c r="D49" s="384"/>
      <c r="E49" s="384"/>
      <c r="F49" s="384"/>
      <c r="G49" s="384"/>
      <c r="H49" s="384"/>
      <c r="I49" s="384"/>
      <c r="J49" s="384"/>
      <c r="K49" s="384"/>
      <c r="L49" s="384"/>
      <c r="M49" s="384"/>
      <c r="N49" s="384"/>
      <c r="O49" s="384"/>
      <c r="P49" s="384"/>
      <c r="Q49" s="384"/>
      <c r="R49" s="384"/>
    </row>
    <row r="50" ht="15" spans="1:18">
      <c r="A50" s="387" t="s">
        <v>145</v>
      </c>
      <c r="B50" s="388" t="s">
        <v>146</v>
      </c>
      <c r="C50" s="388"/>
      <c r="D50" s="387" t="s">
        <v>147</v>
      </c>
      <c r="E50" s="389" t="s">
        <v>148</v>
      </c>
      <c r="F50" s="387" t="s">
        <v>149</v>
      </c>
      <c r="G50" s="390">
        <v>45904</v>
      </c>
      <c r="H50" s="358" t="s">
        <v>150</v>
      </c>
      <c r="I50" s="358"/>
      <c r="J50" s="388" t="s">
        <v>151</v>
      </c>
      <c r="K50" s="388"/>
      <c r="L50" s="388"/>
      <c r="M50" s="388"/>
      <c r="N50" s="388"/>
      <c r="O50" s="388"/>
      <c r="P50" s="388"/>
      <c r="Q50" s="388"/>
      <c r="R50" s="388"/>
    </row>
    <row r="51" ht="15" spans="1:18">
      <c r="A51" s="382" t="s">
        <v>152</v>
      </c>
      <c r="B51" s="382"/>
      <c r="C51" s="382"/>
      <c r="D51" s="382"/>
      <c r="E51" s="382"/>
      <c r="F51" s="382"/>
      <c r="G51" s="382"/>
      <c r="H51" s="382"/>
      <c r="I51" s="382"/>
      <c r="J51" s="382"/>
      <c r="K51" s="382"/>
      <c r="L51" s="382"/>
      <c r="M51" s="382"/>
      <c r="N51" s="382"/>
      <c r="O51" s="382"/>
      <c r="P51" s="382"/>
      <c r="Q51" s="382"/>
      <c r="R51" s="382"/>
    </row>
    <row r="52" ht="15" spans="1:18">
      <c r="A52" s="385"/>
      <c r="B52" s="385"/>
      <c r="C52" s="385"/>
      <c r="D52" s="385"/>
      <c r="E52" s="385"/>
      <c r="F52" s="385"/>
      <c r="G52" s="385"/>
      <c r="H52" s="385"/>
      <c r="I52" s="385"/>
      <c r="J52" s="385"/>
      <c r="K52" s="385"/>
      <c r="L52" s="385"/>
      <c r="M52" s="385"/>
      <c r="N52" s="385"/>
      <c r="O52" s="385"/>
      <c r="P52" s="385"/>
      <c r="Q52" s="385"/>
      <c r="R52" s="385"/>
    </row>
    <row r="53" ht="15" spans="1:18">
      <c r="A53" s="387" t="s">
        <v>145</v>
      </c>
      <c r="B53" s="391"/>
      <c r="C53" s="391"/>
      <c r="D53" s="387" t="s">
        <v>147</v>
      </c>
      <c r="E53" s="363"/>
      <c r="F53" s="387" t="s">
        <v>153</v>
      </c>
      <c r="G53" s="392"/>
      <c r="H53" s="358" t="s">
        <v>150</v>
      </c>
      <c r="I53" s="358"/>
      <c r="J53" s="367"/>
      <c r="K53" s="367"/>
      <c r="L53" s="367"/>
      <c r="M53" s="367"/>
      <c r="N53" s="367"/>
      <c r="O53" s="367"/>
      <c r="P53" s="367"/>
      <c r="Q53" s="367"/>
      <c r="R53" s="367"/>
    </row>
  </sheetData>
  <mergeCells count="60">
    <mergeCell ref="A1:R1"/>
    <mergeCell ref="B2:C2"/>
    <mergeCell ref="D2:E2"/>
    <mergeCell ref="F2:G2"/>
    <mergeCell ref="I2:R2"/>
    <mergeCell ref="A3:C3"/>
    <mergeCell ref="D3:G3"/>
    <mergeCell ref="H3:R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R9"/>
    <mergeCell ref="A10:R10"/>
    <mergeCell ref="A14:R14"/>
    <mergeCell ref="A15:R15"/>
    <mergeCell ref="A18:R18"/>
    <mergeCell ref="A19:R19"/>
    <mergeCell ref="A20:R20"/>
    <mergeCell ref="A29:R29"/>
    <mergeCell ref="A30:R30"/>
    <mergeCell ref="A31:R31"/>
    <mergeCell ref="A32:R32"/>
    <mergeCell ref="A33:R33"/>
    <mergeCell ref="A34:B34"/>
    <mergeCell ref="E34:R34"/>
    <mergeCell ref="A35:R35"/>
    <mergeCell ref="A36:R36"/>
    <mergeCell ref="A37:R37"/>
    <mergeCell ref="A38:R38"/>
    <mergeCell ref="A39:R39"/>
    <mergeCell ref="A40:R40"/>
    <mergeCell ref="A41:R41"/>
    <mergeCell ref="A42:R42"/>
    <mergeCell ref="A43:R43"/>
    <mergeCell ref="A44:R44"/>
    <mergeCell ref="A47:R47"/>
    <mergeCell ref="A48:R48"/>
    <mergeCell ref="A49:R49"/>
    <mergeCell ref="B50:C50"/>
    <mergeCell ref="H50:I50"/>
    <mergeCell ref="J50:R50"/>
    <mergeCell ref="A51:R51"/>
    <mergeCell ref="A52:R52"/>
    <mergeCell ref="B53:C53"/>
    <mergeCell ref="H53:I53"/>
    <mergeCell ref="J53:R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259</xdr:col>
                    <xdr:colOff>0</xdr:colOff>
                    <xdr:row>49</xdr:row>
                    <xdr:rowOff>0</xdr:rowOff>
                  </from>
                  <to>
                    <xdr:col>259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259</xdr:col>
                    <xdr:colOff>0</xdr:colOff>
                    <xdr:row>49</xdr:row>
                    <xdr:rowOff>0</xdr:rowOff>
                  </from>
                  <to>
                    <xdr:col>259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185420</xdr:colOff>
                    <xdr:row>9</xdr:row>
                    <xdr:rowOff>118110</xdr:rowOff>
                  </from>
                  <to>
                    <xdr:col>10</xdr:col>
                    <xdr:colOff>579120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175260</xdr:colOff>
                    <xdr:row>3</xdr:row>
                    <xdr:rowOff>27940</xdr:rowOff>
                  </from>
                  <to>
                    <xdr:col>10</xdr:col>
                    <xdr:colOff>568960</xdr:colOff>
                    <xdr:row>3</xdr:row>
                    <xdr:rowOff>173990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203200</xdr:rowOff>
                  </from>
                  <to>
                    <xdr:col>10</xdr:col>
                    <xdr:colOff>596900</xdr:colOff>
                    <xdr:row>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200660</xdr:colOff>
                    <xdr:row>6</xdr:row>
                    <xdr:rowOff>182880</xdr:rowOff>
                  </from>
                  <to>
                    <xdr:col>10</xdr:col>
                    <xdr:colOff>594360</xdr:colOff>
                    <xdr:row>7</xdr:row>
                    <xdr:rowOff>173355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17</xdr:col>
                    <xdr:colOff>215900</xdr:colOff>
                    <xdr:row>45</xdr:row>
                    <xdr:rowOff>0</xdr:rowOff>
                  </from>
                  <to>
                    <xdr:col>17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17</xdr:col>
                    <xdr:colOff>215900</xdr:colOff>
                    <xdr:row>44</xdr:row>
                    <xdr:rowOff>0</xdr:rowOff>
                  </from>
                  <to>
                    <xdr:col>17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8"/>
  <sheetViews>
    <sheetView zoomScale="75" zoomScaleNormal="75" topLeftCell="A3" workbookViewId="0">
      <selection activeCell="I4" sqref="I4:K22"/>
    </sheetView>
  </sheetViews>
  <sheetFormatPr defaultColWidth="9" defaultRowHeight="26" customHeight="1"/>
  <cols>
    <col min="1" max="1" width="24.1083333333333" style="76" customWidth="1"/>
    <col min="2" max="3" width="9.89166666666667" style="76" customWidth="1"/>
    <col min="4" max="4" width="11.4583333333333" style="76" customWidth="1"/>
    <col min="5" max="5" width="9.58333333333333" style="76" customWidth="1"/>
    <col min="6" max="6" width="9.89166666666667" style="76" customWidth="1"/>
    <col min="7" max="8" width="10.6166666666667" style="76" customWidth="1"/>
    <col min="9" max="11" width="11.35" style="76" customWidth="1"/>
    <col min="12" max="12" width="1.33333333333333" style="76" customWidth="1"/>
    <col min="13" max="13" width="16.5" style="345" customWidth="1"/>
    <col min="14" max="14" width="17" style="345" customWidth="1"/>
    <col min="15" max="15" width="18.5" style="76" customWidth="1"/>
    <col min="16" max="16" width="16.6666666666667" style="76" customWidth="1"/>
    <col min="17" max="17" width="14.1666666666667" style="76" customWidth="1"/>
    <col min="18" max="18" width="16.3333333333333" style="76" customWidth="1"/>
    <col min="19" max="16384" width="9" style="76"/>
  </cols>
  <sheetData>
    <row r="1" ht="19.5" customHeight="1" spans="1:18">
      <c r="A1" s="77" t="s">
        <v>154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</row>
    <row r="2" ht="19.5" customHeight="1" spans="1:18">
      <c r="A2" s="79" t="s">
        <v>60</v>
      </c>
      <c r="B2" s="80" t="s">
        <v>61</v>
      </c>
      <c r="C2" s="80"/>
      <c r="D2" s="81" t="s">
        <v>66</v>
      </c>
      <c r="E2" s="80" t="s">
        <v>155</v>
      </c>
      <c r="F2" s="80"/>
      <c r="G2" s="80"/>
      <c r="H2" s="80"/>
      <c r="I2" s="80"/>
      <c r="J2" s="80"/>
      <c r="K2" s="80"/>
      <c r="L2" s="100"/>
      <c r="M2" s="346" t="s">
        <v>56</v>
      </c>
      <c r="N2" s="80" t="s">
        <v>57</v>
      </c>
      <c r="O2" s="80"/>
      <c r="P2" s="80"/>
      <c r="Q2" s="80"/>
      <c r="R2" s="80"/>
    </row>
    <row r="3" ht="19.5" customHeight="1" spans="1:18">
      <c r="A3" s="82" t="s">
        <v>156</v>
      </c>
      <c r="B3" s="83" t="s">
        <v>157</v>
      </c>
      <c r="C3" s="83"/>
      <c r="D3" s="83"/>
      <c r="E3" s="83"/>
      <c r="F3" s="83"/>
      <c r="G3" s="83"/>
      <c r="H3" s="83"/>
      <c r="I3" s="83"/>
      <c r="J3" s="83"/>
      <c r="K3" s="83"/>
      <c r="L3" s="100"/>
      <c r="M3" s="82" t="s">
        <v>158</v>
      </c>
      <c r="N3" s="82"/>
      <c r="O3" s="82"/>
      <c r="P3" s="82"/>
      <c r="Q3" s="82"/>
      <c r="R3" s="82"/>
    </row>
    <row r="4" ht="19.5" customHeight="1" spans="1:18">
      <c r="A4" s="82"/>
      <c r="B4" s="85" t="s">
        <v>159</v>
      </c>
      <c r="C4" s="86" t="s">
        <v>160</v>
      </c>
      <c r="D4" s="87" t="s">
        <v>161</v>
      </c>
      <c r="E4" s="86" t="s">
        <v>162</v>
      </c>
      <c r="F4" s="86" t="s">
        <v>163</v>
      </c>
      <c r="G4" s="86" t="s">
        <v>164</v>
      </c>
      <c r="H4" s="86" t="s">
        <v>165</v>
      </c>
      <c r="I4" s="108" t="s">
        <v>166</v>
      </c>
      <c r="J4" s="108" t="s">
        <v>167</v>
      </c>
      <c r="K4" s="108" t="s">
        <v>168</v>
      </c>
      <c r="L4" s="100"/>
      <c r="M4" s="347" t="s">
        <v>169</v>
      </c>
      <c r="N4" s="347" t="s">
        <v>170</v>
      </c>
      <c r="O4" s="348"/>
      <c r="P4" s="348"/>
      <c r="Q4" s="348"/>
      <c r="R4" s="348"/>
    </row>
    <row r="5" ht="19.5" customHeight="1" spans="1:18">
      <c r="A5" s="82"/>
      <c r="B5" s="85" t="s">
        <v>171</v>
      </c>
      <c r="C5" s="86" t="s">
        <v>172</v>
      </c>
      <c r="D5" s="87" t="s">
        <v>173</v>
      </c>
      <c r="E5" s="86" t="s">
        <v>174</v>
      </c>
      <c r="F5" s="86" t="s">
        <v>175</v>
      </c>
      <c r="G5" s="86" t="s">
        <v>176</v>
      </c>
      <c r="H5" s="86" t="s">
        <v>177</v>
      </c>
      <c r="I5" s="109"/>
      <c r="J5" s="109"/>
      <c r="K5" s="109"/>
      <c r="L5" s="100"/>
      <c r="M5" s="349" t="s">
        <v>178</v>
      </c>
      <c r="N5" s="349" t="s">
        <v>178</v>
      </c>
      <c r="O5" s="350"/>
      <c r="P5" s="350"/>
      <c r="Q5" s="350"/>
      <c r="R5" s="350"/>
    </row>
    <row r="6" ht="19.5" customHeight="1" spans="1:18">
      <c r="A6" s="88" t="s">
        <v>179</v>
      </c>
      <c r="B6" s="89">
        <f t="shared" ref="B6:B8" si="0">C6-1</f>
        <v>57.5</v>
      </c>
      <c r="C6" s="89">
        <f t="shared" ref="C6:C8" si="1">D6-2</f>
        <v>58.5</v>
      </c>
      <c r="D6" s="90">
        <v>60.5</v>
      </c>
      <c r="E6" s="89">
        <f t="shared" ref="E6:E8" si="2">D6+2</f>
        <v>62.5</v>
      </c>
      <c r="F6" s="89">
        <f t="shared" ref="F6:F8" si="3">E6+2</f>
        <v>64.5</v>
      </c>
      <c r="G6" s="89">
        <f t="shared" ref="G6:G8" si="4">F6+1</f>
        <v>65.5</v>
      </c>
      <c r="H6" s="89">
        <f t="shared" ref="H6:H8" si="5">G6+1</f>
        <v>66.5</v>
      </c>
      <c r="I6" s="111">
        <v>68.5</v>
      </c>
      <c r="J6" s="111">
        <v>68.5</v>
      </c>
      <c r="K6" s="111">
        <v>74.5</v>
      </c>
      <c r="L6" s="100"/>
      <c r="M6" s="349" t="s">
        <v>180</v>
      </c>
      <c r="N6" s="349" t="s">
        <v>181</v>
      </c>
      <c r="O6" s="350"/>
      <c r="P6" s="350"/>
      <c r="Q6" s="350"/>
      <c r="R6" s="350"/>
    </row>
    <row r="7" ht="19.5" customHeight="1" spans="1:18">
      <c r="A7" s="91" t="s">
        <v>182</v>
      </c>
      <c r="B7" s="89">
        <f t="shared" si="0"/>
        <v>50</v>
      </c>
      <c r="C7" s="89">
        <f t="shared" si="1"/>
        <v>51</v>
      </c>
      <c r="D7" s="90">
        <v>53</v>
      </c>
      <c r="E7" s="89">
        <f t="shared" si="2"/>
        <v>55</v>
      </c>
      <c r="F7" s="89">
        <f t="shared" si="3"/>
        <v>57</v>
      </c>
      <c r="G7" s="89">
        <f t="shared" si="4"/>
        <v>58</v>
      </c>
      <c r="H7" s="89">
        <f t="shared" si="5"/>
        <v>59</v>
      </c>
      <c r="I7" s="112">
        <v>61</v>
      </c>
      <c r="J7" s="112">
        <v>61</v>
      </c>
      <c r="K7" s="112">
        <v>67</v>
      </c>
      <c r="L7" s="100"/>
      <c r="M7" s="349" t="s">
        <v>183</v>
      </c>
      <c r="N7" s="349" t="s">
        <v>183</v>
      </c>
      <c r="O7" s="350"/>
      <c r="P7" s="350"/>
      <c r="Q7" s="350"/>
      <c r="R7" s="350"/>
    </row>
    <row r="8" ht="19.5" customHeight="1" spans="1:18">
      <c r="A8" s="91" t="s">
        <v>184</v>
      </c>
      <c r="B8" s="89">
        <f t="shared" si="0"/>
        <v>50</v>
      </c>
      <c r="C8" s="89">
        <f t="shared" si="1"/>
        <v>51</v>
      </c>
      <c r="D8" s="92" t="s">
        <v>183</v>
      </c>
      <c r="E8" s="89">
        <f t="shared" si="2"/>
        <v>55</v>
      </c>
      <c r="F8" s="89">
        <f t="shared" si="3"/>
        <v>57</v>
      </c>
      <c r="G8" s="89">
        <f t="shared" si="4"/>
        <v>58</v>
      </c>
      <c r="H8" s="89">
        <f t="shared" si="5"/>
        <v>59</v>
      </c>
      <c r="I8" s="112">
        <v>61</v>
      </c>
      <c r="J8" s="112">
        <v>61</v>
      </c>
      <c r="K8" s="112">
        <v>67</v>
      </c>
      <c r="L8" s="100"/>
      <c r="M8" s="349" t="s">
        <v>183</v>
      </c>
      <c r="N8" s="349" t="s">
        <v>183</v>
      </c>
      <c r="O8" s="350"/>
      <c r="P8" s="350"/>
      <c r="Q8" s="350"/>
      <c r="R8" s="350"/>
    </row>
    <row r="9" ht="19.5" customHeight="1" spans="1:18">
      <c r="A9" s="91" t="s">
        <v>185</v>
      </c>
      <c r="B9" s="89">
        <f t="shared" ref="B9:B12" si="6">C9-4</f>
        <v>90</v>
      </c>
      <c r="C9" s="89">
        <f t="shared" ref="C9:C12" si="7">D9-4</f>
        <v>94</v>
      </c>
      <c r="D9" s="92">
        <v>98</v>
      </c>
      <c r="E9" s="89">
        <f t="shared" ref="E9:E12" si="8">D9+4</f>
        <v>102</v>
      </c>
      <c r="F9" s="89">
        <f>E9+4</f>
        <v>106</v>
      </c>
      <c r="G9" s="89">
        <f t="shared" ref="G9:G12" si="9">F9+6</f>
        <v>112</v>
      </c>
      <c r="H9" s="89">
        <f>G9+6</f>
        <v>118</v>
      </c>
      <c r="I9" s="112">
        <v>116</v>
      </c>
      <c r="J9" s="112">
        <v>118</v>
      </c>
      <c r="K9" s="112">
        <v>158</v>
      </c>
      <c r="L9" s="100"/>
      <c r="M9" s="349" t="s">
        <v>186</v>
      </c>
      <c r="N9" s="349" t="s">
        <v>187</v>
      </c>
      <c r="O9" s="350"/>
      <c r="P9" s="350"/>
      <c r="Q9" s="350"/>
      <c r="R9" s="350"/>
    </row>
    <row r="10" ht="19.5" customHeight="1" spans="1:18">
      <c r="A10" s="91" t="s">
        <v>188</v>
      </c>
      <c r="B10" s="89">
        <f t="shared" si="6"/>
        <v>83</v>
      </c>
      <c r="C10" s="89">
        <f t="shared" si="7"/>
        <v>87</v>
      </c>
      <c r="D10" s="92">
        <v>91</v>
      </c>
      <c r="E10" s="89">
        <f t="shared" si="8"/>
        <v>95</v>
      </c>
      <c r="F10" s="89">
        <f t="shared" ref="F10:F12" si="10">E10+5</f>
        <v>100</v>
      </c>
      <c r="G10" s="89">
        <f t="shared" si="9"/>
        <v>106</v>
      </c>
      <c r="H10" s="89">
        <f t="shared" ref="H10:H12" si="11">G10+7</f>
        <v>113</v>
      </c>
      <c r="I10" s="112">
        <v>116</v>
      </c>
      <c r="J10" s="112">
        <v>118</v>
      </c>
      <c r="K10" s="112">
        <v>164</v>
      </c>
      <c r="L10" s="100"/>
      <c r="M10" s="349" t="s">
        <v>189</v>
      </c>
      <c r="N10" s="349" t="s">
        <v>189</v>
      </c>
      <c r="O10" s="350"/>
      <c r="P10" s="350"/>
      <c r="Q10" s="350"/>
      <c r="R10" s="350"/>
    </row>
    <row r="11" ht="19.5" customHeight="1" spans="1:18">
      <c r="A11" s="91" t="s">
        <v>190</v>
      </c>
      <c r="B11" s="93">
        <f t="shared" si="6"/>
        <v>90</v>
      </c>
      <c r="C11" s="93">
        <f t="shared" si="7"/>
        <v>94</v>
      </c>
      <c r="D11" s="92" t="s">
        <v>187</v>
      </c>
      <c r="E11" s="93">
        <f t="shared" si="8"/>
        <v>102</v>
      </c>
      <c r="F11" s="93">
        <f t="shared" si="10"/>
        <v>107</v>
      </c>
      <c r="G11" s="93">
        <f t="shared" si="9"/>
        <v>113</v>
      </c>
      <c r="H11" s="93">
        <f t="shared" si="11"/>
        <v>120</v>
      </c>
      <c r="I11" s="112">
        <v>128</v>
      </c>
      <c r="J11" s="112">
        <v>132</v>
      </c>
      <c r="K11" s="112">
        <v>160</v>
      </c>
      <c r="L11" s="100"/>
      <c r="M11" s="349" t="s">
        <v>187</v>
      </c>
      <c r="N11" s="349" t="s">
        <v>191</v>
      </c>
      <c r="O11" s="350"/>
      <c r="P11" s="350"/>
      <c r="Q11" s="350"/>
      <c r="R11" s="350"/>
    </row>
    <row r="12" ht="19.5" customHeight="1" spans="1:18">
      <c r="A12" s="91" t="s">
        <v>192</v>
      </c>
      <c r="B12" s="93">
        <f t="shared" si="6"/>
        <v>94</v>
      </c>
      <c r="C12" s="93">
        <f t="shared" si="7"/>
        <v>98</v>
      </c>
      <c r="D12" s="92" t="s">
        <v>193</v>
      </c>
      <c r="E12" s="93">
        <f t="shared" si="8"/>
        <v>106</v>
      </c>
      <c r="F12" s="93">
        <f t="shared" si="10"/>
        <v>111</v>
      </c>
      <c r="G12" s="93">
        <f t="shared" si="9"/>
        <v>117</v>
      </c>
      <c r="H12" s="93">
        <f t="shared" si="11"/>
        <v>124</v>
      </c>
      <c r="I12" s="111">
        <v>132</v>
      </c>
      <c r="J12" s="111">
        <v>136</v>
      </c>
      <c r="K12" s="111">
        <v>164</v>
      </c>
      <c r="L12" s="100"/>
      <c r="M12" s="349" t="s">
        <v>193</v>
      </c>
      <c r="N12" s="349" t="s">
        <v>194</v>
      </c>
      <c r="O12" s="350"/>
      <c r="P12" s="350"/>
      <c r="Q12" s="350"/>
      <c r="R12" s="350"/>
    </row>
    <row r="13" ht="19.5" customHeight="1" spans="1:18">
      <c r="A13" s="91" t="s">
        <v>195</v>
      </c>
      <c r="B13" s="89">
        <f>C13-1</f>
        <v>53</v>
      </c>
      <c r="C13" s="89">
        <f t="shared" ref="C13:C15" si="12">D13-1</f>
        <v>54</v>
      </c>
      <c r="D13" s="90">
        <v>55</v>
      </c>
      <c r="E13" s="89">
        <f t="shared" ref="E13:E15" si="13">D13+1</f>
        <v>56</v>
      </c>
      <c r="F13" s="89">
        <f t="shared" ref="F13:F15" si="14">E13+1</f>
        <v>57</v>
      </c>
      <c r="G13" s="89">
        <f>F13+1.5</f>
        <v>58.5</v>
      </c>
      <c r="H13" s="89">
        <f>G13+1.5</f>
        <v>60</v>
      </c>
      <c r="I13" s="112">
        <v>60</v>
      </c>
      <c r="J13" s="112">
        <v>60</v>
      </c>
      <c r="K13" s="112">
        <v>68</v>
      </c>
      <c r="L13" s="100"/>
      <c r="M13" s="349" t="s">
        <v>196</v>
      </c>
      <c r="N13" s="349" t="s">
        <v>196</v>
      </c>
      <c r="O13" s="349"/>
      <c r="P13" s="349"/>
      <c r="Q13" s="349"/>
      <c r="R13" s="349"/>
    </row>
    <row r="14" ht="19.5" customHeight="1" spans="1:18">
      <c r="A14" s="91" t="s">
        <v>197</v>
      </c>
      <c r="B14" s="89">
        <f>C14-1</f>
        <v>36</v>
      </c>
      <c r="C14" s="89">
        <f t="shared" si="12"/>
        <v>37</v>
      </c>
      <c r="D14" s="90">
        <v>38</v>
      </c>
      <c r="E14" s="89">
        <f t="shared" si="13"/>
        <v>39</v>
      </c>
      <c r="F14" s="89">
        <f t="shared" si="14"/>
        <v>40</v>
      </c>
      <c r="G14" s="89">
        <f>F14+1.2</f>
        <v>41.2</v>
      </c>
      <c r="H14" s="89">
        <f>G14+1.2</f>
        <v>42.4</v>
      </c>
      <c r="I14" s="112">
        <v>43</v>
      </c>
      <c r="J14" s="112">
        <v>43</v>
      </c>
      <c r="K14" s="112">
        <v>53</v>
      </c>
      <c r="L14" s="100"/>
      <c r="M14" s="349" t="s">
        <v>198</v>
      </c>
      <c r="N14" s="349" t="s">
        <v>198</v>
      </c>
      <c r="O14" s="351"/>
      <c r="P14" s="351"/>
      <c r="Q14" s="351"/>
      <c r="R14" s="351"/>
    </row>
    <row r="15" ht="19.5" customHeight="1" spans="1:18">
      <c r="A15" s="91" t="s">
        <v>199</v>
      </c>
      <c r="B15" s="89">
        <f t="shared" ref="B15:B21" si="15">C15-0.5</f>
        <v>57.5</v>
      </c>
      <c r="C15" s="89">
        <f t="shared" si="12"/>
        <v>58</v>
      </c>
      <c r="D15" s="90">
        <v>59</v>
      </c>
      <c r="E15" s="89">
        <f t="shared" si="13"/>
        <v>60</v>
      </c>
      <c r="F15" s="89">
        <f t="shared" si="14"/>
        <v>61</v>
      </c>
      <c r="G15" s="89">
        <f>F15+0.5</f>
        <v>61.5</v>
      </c>
      <c r="H15" s="89">
        <f>G15+0.5</f>
        <v>62</v>
      </c>
      <c r="I15" s="112">
        <v>61</v>
      </c>
      <c r="J15" s="112">
        <v>61</v>
      </c>
      <c r="K15" s="112">
        <v>62</v>
      </c>
      <c r="L15" s="100"/>
      <c r="M15" s="349" t="s">
        <v>200</v>
      </c>
      <c r="N15" s="349" t="s">
        <v>201</v>
      </c>
      <c r="O15" s="351"/>
      <c r="P15" s="351"/>
      <c r="Q15" s="351"/>
      <c r="R15" s="351"/>
    </row>
    <row r="16" ht="19.5" customHeight="1" spans="1:18">
      <c r="A16" s="91" t="s">
        <v>202</v>
      </c>
      <c r="B16" s="89">
        <f>C16-0.8</f>
        <v>16.4</v>
      </c>
      <c r="C16" s="89">
        <f>D16-0.8</f>
        <v>17.2</v>
      </c>
      <c r="D16" s="90">
        <v>18</v>
      </c>
      <c r="E16" s="89">
        <f>D16+0.8</f>
        <v>18.8</v>
      </c>
      <c r="F16" s="89">
        <f>E16+0.8</f>
        <v>19.6</v>
      </c>
      <c r="G16" s="89">
        <f>F16+1.1</f>
        <v>20.7</v>
      </c>
      <c r="H16" s="89">
        <f>G16+1.1</f>
        <v>21.8</v>
      </c>
      <c r="I16" s="112">
        <v>21.5</v>
      </c>
      <c r="J16" s="112">
        <v>22</v>
      </c>
      <c r="K16" s="112">
        <v>29.6</v>
      </c>
      <c r="L16" s="100"/>
      <c r="M16" s="349" t="s">
        <v>203</v>
      </c>
      <c r="N16" s="349" t="s">
        <v>204</v>
      </c>
      <c r="O16" s="349"/>
      <c r="P16" s="349"/>
      <c r="Q16" s="349"/>
      <c r="R16" s="349"/>
    </row>
    <row r="17" ht="19.5" customHeight="1" spans="1:18">
      <c r="A17" s="91" t="s">
        <v>205</v>
      </c>
      <c r="B17" s="89">
        <f>C17-0.6</f>
        <v>14.3</v>
      </c>
      <c r="C17" s="89">
        <f>D17-0.6</f>
        <v>14.9</v>
      </c>
      <c r="D17" s="94">
        <v>15.5</v>
      </c>
      <c r="E17" s="89">
        <f>D17+0.6</f>
        <v>16.1</v>
      </c>
      <c r="F17" s="89">
        <f>E17+0.6</f>
        <v>16.7</v>
      </c>
      <c r="G17" s="89">
        <f>F17+0.95</f>
        <v>17.65</v>
      </c>
      <c r="H17" s="89">
        <f>G17+0.95</f>
        <v>18.6</v>
      </c>
      <c r="I17" s="112">
        <v>19</v>
      </c>
      <c r="J17" s="112">
        <v>19.5</v>
      </c>
      <c r="K17" s="112">
        <v>27</v>
      </c>
      <c r="L17" s="100"/>
      <c r="M17" s="349" t="s">
        <v>206</v>
      </c>
      <c r="N17" s="349" t="s">
        <v>207</v>
      </c>
      <c r="O17" s="349"/>
      <c r="P17" s="349"/>
      <c r="Q17" s="349"/>
      <c r="R17" s="349"/>
    </row>
    <row r="18" ht="19.5" customHeight="1" spans="1:18">
      <c r="A18" s="91" t="s">
        <v>208</v>
      </c>
      <c r="B18" s="89">
        <f t="shared" si="15"/>
        <v>9.5</v>
      </c>
      <c r="C18" s="89">
        <f t="shared" ref="C18:C21" si="16">D18-0.5</f>
        <v>10</v>
      </c>
      <c r="D18" s="95">
        <v>10.5</v>
      </c>
      <c r="E18" s="89">
        <f t="shared" ref="E18:E21" si="17">D18+0.5</f>
        <v>11</v>
      </c>
      <c r="F18" s="89">
        <f t="shared" ref="F18:F21" si="18">E18+0.5</f>
        <v>11.5</v>
      </c>
      <c r="G18" s="96">
        <f>F18+0.7</f>
        <v>12.2</v>
      </c>
      <c r="H18" s="96">
        <f>G18+0.7</f>
        <v>12.9</v>
      </c>
      <c r="I18" s="112">
        <v>12.3</v>
      </c>
      <c r="J18" s="112">
        <v>12.8</v>
      </c>
      <c r="K18" s="112">
        <v>17</v>
      </c>
      <c r="L18" s="100"/>
      <c r="M18" s="349" t="s">
        <v>209</v>
      </c>
      <c r="N18" s="349" t="s">
        <v>210</v>
      </c>
      <c r="O18" s="349"/>
      <c r="P18" s="349"/>
      <c r="Q18" s="349"/>
      <c r="R18" s="349"/>
    </row>
    <row r="19" ht="19.5" customHeight="1" spans="1:18">
      <c r="A19" s="91" t="s">
        <v>211</v>
      </c>
      <c r="B19" s="89">
        <f t="shared" si="15"/>
        <v>12</v>
      </c>
      <c r="C19" s="89">
        <f t="shared" si="16"/>
        <v>12.5</v>
      </c>
      <c r="D19" s="90">
        <v>13</v>
      </c>
      <c r="E19" s="89">
        <f t="shared" si="17"/>
        <v>13.5</v>
      </c>
      <c r="F19" s="89">
        <f t="shared" si="18"/>
        <v>14</v>
      </c>
      <c r="G19" s="89">
        <f>F19+0.7</f>
        <v>14.7</v>
      </c>
      <c r="H19" s="89">
        <f>G19+0.7</f>
        <v>15.4</v>
      </c>
      <c r="I19" s="112">
        <v>15</v>
      </c>
      <c r="J19" s="112">
        <v>15.3</v>
      </c>
      <c r="K19" s="112">
        <v>19.5</v>
      </c>
      <c r="L19" s="100"/>
      <c r="M19" s="349" t="s">
        <v>212</v>
      </c>
      <c r="N19" s="349" t="s">
        <v>213</v>
      </c>
      <c r="O19" s="349"/>
      <c r="P19" s="349"/>
      <c r="Q19" s="349"/>
      <c r="R19" s="349"/>
    </row>
    <row r="20" ht="19.5" customHeight="1" spans="1:18">
      <c r="A20" s="97" t="s">
        <v>214</v>
      </c>
      <c r="B20" s="89">
        <f t="shared" si="15"/>
        <v>32</v>
      </c>
      <c r="C20" s="89">
        <f t="shared" si="16"/>
        <v>32.5</v>
      </c>
      <c r="D20" s="90">
        <v>33</v>
      </c>
      <c r="E20" s="89">
        <f t="shared" si="17"/>
        <v>33.5</v>
      </c>
      <c r="F20" s="89">
        <f t="shared" si="18"/>
        <v>34</v>
      </c>
      <c r="G20" s="89">
        <f>F20+0.5</f>
        <v>34.5</v>
      </c>
      <c r="H20" s="89">
        <f t="shared" ref="H20:H22" si="19">G20</f>
        <v>34.5</v>
      </c>
      <c r="I20" s="93">
        <v>35</v>
      </c>
      <c r="J20" s="93">
        <v>35</v>
      </c>
      <c r="K20" s="93">
        <v>35</v>
      </c>
      <c r="L20" s="100"/>
      <c r="M20" s="349" t="s">
        <v>215</v>
      </c>
      <c r="N20" s="349" t="s">
        <v>215</v>
      </c>
      <c r="O20" s="349"/>
      <c r="P20" s="349"/>
      <c r="Q20" s="349"/>
      <c r="R20" s="349"/>
    </row>
    <row r="21" ht="19.5" customHeight="1" spans="1:18">
      <c r="A21" s="91" t="s">
        <v>216</v>
      </c>
      <c r="B21" s="89">
        <f t="shared" si="15"/>
        <v>23.5</v>
      </c>
      <c r="C21" s="89">
        <f t="shared" si="16"/>
        <v>24</v>
      </c>
      <c r="D21" s="92">
        <v>24.5</v>
      </c>
      <c r="E21" s="89">
        <f t="shared" si="17"/>
        <v>25</v>
      </c>
      <c r="F21" s="89">
        <f t="shared" si="18"/>
        <v>25.5</v>
      </c>
      <c r="G21" s="89">
        <f>F21+0.5</f>
        <v>26</v>
      </c>
      <c r="H21" s="89">
        <f t="shared" si="19"/>
        <v>26</v>
      </c>
      <c r="I21" s="112">
        <v>26</v>
      </c>
      <c r="J21" s="112">
        <v>26</v>
      </c>
      <c r="K21" s="112">
        <v>28</v>
      </c>
      <c r="L21" s="100"/>
      <c r="M21" s="349" t="s">
        <v>217</v>
      </c>
      <c r="N21" s="349" t="s">
        <v>217</v>
      </c>
      <c r="O21" s="349"/>
      <c r="P21" s="349"/>
      <c r="Q21" s="349"/>
      <c r="R21" s="349"/>
    </row>
    <row r="22" ht="19.5" customHeight="1" spans="1:18">
      <c r="A22" s="98" t="s">
        <v>218</v>
      </c>
      <c r="B22" s="99">
        <f>C22</f>
        <v>15.5</v>
      </c>
      <c r="C22" s="99">
        <f>D22-1</f>
        <v>15.5</v>
      </c>
      <c r="D22" s="92">
        <v>16.5</v>
      </c>
      <c r="E22" s="99">
        <f>D22</f>
        <v>16.5</v>
      </c>
      <c r="F22" s="99">
        <f>E22+1.5</f>
        <v>18</v>
      </c>
      <c r="G22" s="99">
        <f>F22</f>
        <v>18</v>
      </c>
      <c r="H22" s="99">
        <f t="shared" si="19"/>
        <v>18</v>
      </c>
      <c r="I22" s="111">
        <v>18</v>
      </c>
      <c r="J22" s="111">
        <v>18</v>
      </c>
      <c r="K22" s="111">
        <v>18</v>
      </c>
      <c r="L22" s="100"/>
      <c r="M22" s="349" t="s">
        <v>219</v>
      </c>
      <c r="N22" s="349" t="s">
        <v>219</v>
      </c>
      <c r="O22" s="349"/>
      <c r="P22" s="349"/>
      <c r="Q22" s="349"/>
      <c r="R22" s="349"/>
    </row>
    <row r="23" ht="19.5" customHeight="1" spans="1:18">
      <c r="A23" s="224"/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100"/>
      <c r="M23" s="349"/>
      <c r="N23" s="349"/>
      <c r="O23" s="349"/>
      <c r="P23" s="349"/>
      <c r="Q23" s="349"/>
      <c r="R23" s="349"/>
    </row>
    <row r="24" ht="19.5" customHeight="1" spans="1:18">
      <c r="A24" s="224"/>
      <c r="B24" s="225"/>
      <c r="C24" s="225"/>
      <c r="D24" s="225"/>
      <c r="E24" s="225"/>
      <c r="F24" s="225"/>
      <c r="G24" s="225"/>
      <c r="H24" s="225"/>
      <c r="I24" s="225"/>
      <c r="J24" s="225"/>
      <c r="K24" s="225"/>
      <c r="L24" s="100"/>
      <c r="M24" s="349"/>
      <c r="N24" s="349"/>
      <c r="O24" s="349"/>
      <c r="P24" s="349"/>
      <c r="Q24" s="349"/>
      <c r="R24" s="349"/>
    </row>
    <row r="25" ht="19.5" customHeight="1" spans="1:18">
      <c r="A25" s="226"/>
      <c r="B25" s="227"/>
      <c r="C25" s="228"/>
      <c r="D25" s="228"/>
      <c r="E25" s="228"/>
      <c r="F25" s="228"/>
      <c r="G25" s="227"/>
      <c r="H25" s="227"/>
      <c r="I25" s="227"/>
      <c r="J25" s="227"/>
      <c r="K25" s="227"/>
      <c r="L25" s="100"/>
      <c r="M25" s="352"/>
      <c r="N25" s="352"/>
      <c r="O25" s="351"/>
      <c r="P25" s="352"/>
      <c r="Q25" s="352"/>
      <c r="R25" s="352"/>
    </row>
    <row r="26" ht="15" spans="1:18">
      <c r="A26" s="115" t="s">
        <v>220</v>
      </c>
      <c r="D26" s="113"/>
      <c r="E26" s="113"/>
      <c r="F26" s="113"/>
      <c r="G26" s="113"/>
      <c r="H26" s="113"/>
      <c r="I26" s="113"/>
      <c r="J26" s="113"/>
      <c r="K26" s="113"/>
      <c r="L26" s="113"/>
      <c r="M26" s="353"/>
      <c r="N26" s="353"/>
      <c r="O26" s="113"/>
      <c r="P26" s="113"/>
      <c r="Q26" s="113"/>
      <c r="R26" s="113"/>
    </row>
    <row r="27" ht="15" spans="1:18">
      <c r="A27" s="76" t="s">
        <v>221</v>
      </c>
      <c r="D27" s="113"/>
      <c r="E27" s="113"/>
      <c r="F27" s="113"/>
      <c r="G27" s="113"/>
      <c r="H27" s="113"/>
      <c r="I27" s="113"/>
      <c r="J27" s="113"/>
      <c r="K27" s="113"/>
      <c r="L27" s="113"/>
      <c r="M27" s="353"/>
      <c r="N27" s="353"/>
      <c r="O27" s="113"/>
      <c r="P27" s="113"/>
      <c r="Q27" s="113"/>
      <c r="R27" s="113"/>
    </row>
    <row r="28" ht="15" spans="1:17">
      <c r="A28" s="113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354" t="s">
        <v>222</v>
      </c>
      <c r="N28" s="354"/>
      <c r="O28" s="115" t="s">
        <v>223</v>
      </c>
      <c r="P28" s="115"/>
      <c r="Q28" s="115" t="s">
        <v>224</v>
      </c>
    </row>
  </sheetData>
  <mergeCells count="11">
    <mergeCell ref="A1:R1"/>
    <mergeCell ref="B2:C2"/>
    <mergeCell ref="E2:G2"/>
    <mergeCell ref="N2:R2"/>
    <mergeCell ref="B3:G3"/>
    <mergeCell ref="M3:R3"/>
    <mergeCell ref="A3:A5"/>
    <mergeCell ref="I4:I5"/>
    <mergeCell ref="J4:J5"/>
    <mergeCell ref="K4:K5"/>
    <mergeCell ref="L2:L25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J48" sqref="J48:K48"/>
    </sheetView>
  </sheetViews>
  <sheetFormatPr defaultColWidth="10" defaultRowHeight="16.5" customHeight="1"/>
  <cols>
    <col min="1" max="1" width="10.8333333333333" style="229" customWidth="1"/>
    <col min="2" max="16384" width="10" style="229"/>
  </cols>
  <sheetData>
    <row r="1" ht="22.5" customHeight="1" spans="1:11">
      <c r="A1" s="230" t="s">
        <v>225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ht="17.25" customHeight="1" spans="1:11">
      <c r="A2" s="231" t="s">
        <v>52</v>
      </c>
      <c r="B2" s="232"/>
      <c r="C2" s="232"/>
      <c r="D2" s="233" t="s">
        <v>54</v>
      </c>
      <c r="E2" s="233"/>
      <c r="F2" s="232"/>
      <c r="G2" s="232"/>
      <c r="H2" s="234" t="s">
        <v>56</v>
      </c>
      <c r="I2" s="318"/>
      <c r="J2" s="318"/>
      <c r="K2" s="319"/>
    </row>
    <row r="3" customHeight="1" spans="1:11">
      <c r="A3" s="235" t="s">
        <v>58</v>
      </c>
      <c r="B3" s="236"/>
      <c r="C3" s="237"/>
      <c r="D3" s="238" t="s">
        <v>226</v>
      </c>
      <c r="E3" s="239"/>
      <c r="F3" s="239"/>
      <c r="G3" s="240"/>
      <c r="H3" s="238" t="s">
        <v>59</v>
      </c>
      <c r="I3" s="239"/>
      <c r="J3" s="239"/>
      <c r="K3" s="240"/>
    </row>
    <row r="4" customHeight="1" spans="1:11">
      <c r="A4" s="241" t="s">
        <v>60</v>
      </c>
      <c r="B4" s="242"/>
      <c r="C4" s="243"/>
      <c r="D4" s="241" t="s">
        <v>62</v>
      </c>
      <c r="E4" s="244"/>
      <c r="F4" s="245"/>
      <c r="G4" s="246"/>
      <c r="H4" s="241" t="s">
        <v>227</v>
      </c>
      <c r="I4" s="244"/>
      <c r="J4" s="270" t="s">
        <v>64</v>
      </c>
      <c r="K4" s="320" t="s">
        <v>65</v>
      </c>
    </row>
    <row r="5" customHeight="1" spans="1:11">
      <c r="A5" s="247" t="s">
        <v>66</v>
      </c>
      <c r="B5" s="242"/>
      <c r="C5" s="243"/>
      <c r="D5" s="241" t="s">
        <v>228</v>
      </c>
      <c r="E5" s="244"/>
      <c r="F5" s="248"/>
      <c r="G5" s="249"/>
      <c r="H5" s="241" t="s">
        <v>229</v>
      </c>
      <c r="I5" s="244"/>
      <c r="J5" s="270" t="s">
        <v>64</v>
      </c>
      <c r="K5" s="320" t="s">
        <v>65</v>
      </c>
    </row>
    <row r="6" customHeight="1" spans="1:11">
      <c r="A6" s="241" t="s">
        <v>70</v>
      </c>
      <c r="B6" s="250"/>
      <c r="C6" s="251"/>
      <c r="D6" s="241" t="s">
        <v>230</v>
      </c>
      <c r="E6" s="244"/>
      <c r="F6" s="248"/>
      <c r="G6" s="249"/>
      <c r="H6" s="252" t="s">
        <v>231</v>
      </c>
      <c r="I6" s="292"/>
      <c r="J6" s="292"/>
      <c r="K6" s="321"/>
    </row>
    <row r="7" customHeight="1" spans="1:11">
      <c r="A7" s="241" t="s">
        <v>74</v>
      </c>
      <c r="B7" s="253"/>
      <c r="C7" s="254"/>
      <c r="D7" s="241" t="s">
        <v>232</v>
      </c>
      <c r="E7" s="244"/>
      <c r="F7" s="248"/>
      <c r="G7" s="249"/>
      <c r="H7" s="255" t="s">
        <v>233</v>
      </c>
      <c r="I7" s="322"/>
      <c r="J7" s="322"/>
      <c r="K7" s="323"/>
    </row>
    <row r="8" customHeight="1" spans="1:11">
      <c r="A8" s="256" t="s">
        <v>77</v>
      </c>
      <c r="B8" s="257"/>
      <c r="C8" s="258"/>
      <c r="D8" s="259" t="s">
        <v>78</v>
      </c>
      <c r="E8" s="260"/>
      <c r="F8" s="261"/>
      <c r="G8" s="262"/>
      <c r="H8" s="259"/>
      <c r="I8" s="260"/>
      <c r="J8" s="260"/>
      <c r="K8" s="324"/>
    </row>
    <row r="9" customHeight="1" spans="1:11">
      <c r="A9" s="263" t="s">
        <v>234</v>
      </c>
      <c r="B9" s="263"/>
      <c r="C9" s="263"/>
      <c r="D9" s="263"/>
      <c r="E9" s="263"/>
      <c r="F9" s="263"/>
      <c r="G9" s="263"/>
      <c r="H9" s="263"/>
      <c r="I9" s="263"/>
      <c r="J9" s="263"/>
      <c r="K9" s="263"/>
    </row>
    <row r="10" customHeight="1" spans="1:11">
      <c r="A10" s="264" t="s">
        <v>82</v>
      </c>
      <c r="B10" s="265" t="s">
        <v>83</v>
      </c>
      <c r="C10" s="266" t="s">
        <v>84</v>
      </c>
      <c r="D10" s="267"/>
      <c r="E10" s="268" t="s">
        <v>87</v>
      </c>
      <c r="F10" s="265" t="s">
        <v>83</v>
      </c>
      <c r="G10" s="266" t="s">
        <v>84</v>
      </c>
      <c r="H10" s="265"/>
      <c r="I10" s="268" t="s">
        <v>85</v>
      </c>
      <c r="J10" s="265" t="s">
        <v>83</v>
      </c>
      <c r="K10" s="325" t="s">
        <v>84</v>
      </c>
    </row>
    <row r="11" customHeight="1" spans="1:11">
      <c r="A11" s="247" t="s">
        <v>88</v>
      </c>
      <c r="B11" s="269" t="s">
        <v>83</v>
      </c>
      <c r="C11" s="270" t="s">
        <v>84</v>
      </c>
      <c r="D11" s="271"/>
      <c r="E11" s="272" t="s">
        <v>90</v>
      </c>
      <c r="F11" s="269" t="s">
        <v>83</v>
      </c>
      <c r="G11" s="270" t="s">
        <v>84</v>
      </c>
      <c r="H11" s="269"/>
      <c r="I11" s="272" t="s">
        <v>95</v>
      </c>
      <c r="J11" s="269" t="s">
        <v>83</v>
      </c>
      <c r="K11" s="320" t="s">
        <v>84</v>
      </c>
    </row>
    <row r="12" customHeight="1" spans="1:11">
      <c r="A12" s="259" t="s">
        <v>235</v>
      </c>
      <c r="B12" s="260"/>
      <c r="C12" s="260"/>
      <c r="D12" s="260"/>
      <c r="E12" s="260"/>
      <c r="F12" s="260"/>
      <c r="G12" s="260"/>
      <c r="H12" s="260"/>
      <c r="I12" s="260"/>
      <c r="J12" s="260"/>
      <c r="K12" s="324"/>
    </row>
    <row r="13" customHeight="1" spans="1:11">
      <c r="A13" s="273" t="s">
        <v>236</v>
      </c>
      <c r="B13" s="273"/>
      <c r="C13" s="273"/>
      <c r="D13" s="273"/>
      <c r="E13" s="273"/>
      <c r="F13" s="273"/>
      <c r="G13" s="273"/>
      <c r="H13" s="273"/>
      <c r="I13" s="273"/>
      <c r="J13" s="273"/>
      <c r="K13" s="273"/>
    </row>
    <row r="14" customHeight="1" spans="1:11">
      <c r="A14" s="274"/>
      <c r="B14" s="275"/>
      <c r="C14" s="275"/>
      <c r="D14" s="275"/>
      <c r="E14" s="275"/>
      <c r="F14" s="275"/>
      <c r="G14" s="275"/>
      <c r="H14" s="276"/>
      <c r="I14" s="326"/>
      <c r="J14" s="326"/>
      <c r="K14" s="327"/>
    </row>
    <row r="15" customHeight="1" spans="1:11">
      <c r="A15" s="277"/>
      <c r="B15" s="278"/>
      <c r="C15" s="278"/>
      <c r="D15" s="278"/>
      <c r="E15" s="278"/>
      <c r="F15" s="278"/>
      <c r="G15" s="278"/>
      <c r="H15" s="279"/>
      <c r="I15" s="328"/>
      <c r="J15" s="329"/>
      <c r="K15" s="330"/>
    </row>
    <row r="16" customHeight="1" spans="1:11">
      <c r="A16" s="280"/>
      <c r="B16" s="281"/>
      <c r="C16" s="281"/>
      <c r="D16" s="281"/>
      <c r="E16" s="281"/>
      <c r="F16" s="281"/>
      <c r="G16" s="281"/>
      <c r="H16" s="281"/>
      <c r="I16" s="281"/>
      <c r="J16" s="281"/>
      <c r="K16" s="331"/>
    </row>
    <row r="17" customHeight="1" spans="1:11">
      <c r="A17" s="273" t="s">
        <v>237</v>
      </c>
      <c r="B17" s="273"/>
      <c r="C17" s="273"/>
      <c r="D17" s="273"/>
      <c r="E17" s="273"/>
      <c r="F17" s="273"/>
      <c r="G17" s="273"/>
      <c r="H17" s="273"/>
      <c r="I17" s="273"/>
      <c r="J17" s="273"/>
      <c r="K17" s="273"/>
    </row>
    <row r="18" customHeight="1" spans="1:11">
      <c r="A18" s="274"/>
      <c r="B18" s="275"/>
      <c r="C18" s="275"/>
      <c r="D18" s="275"/>
      <c r="E18" s="275"/>
      <c r="F18" s="275"/>
      <c r="G18" s="275"/>
      <c r="H18" s="276"/>
      <c r="I18" s="326"/>
      <c r="J18" s="326"/>
      <c r="K18" s="327"/>
    </row>
    <row r="19" customHeight="1" spans="1:11">
      <c r="A19" s="282"/>
      <c r="B19" s="283"/>
      <c r="C19" s="283"/>
      <c r="D19" s="284"/>
      <c r="E19" s="285"/>
      <c r="F19" s="286"/>
      <c r="G19" s="286"/>
      <c r="H19" s="287"/>
      <c r="I19" s="328"/>
      <c r="J19" s="329"/>
      <c r="K19" s="330"/>
    </row>
    <row r="20" customHeight="1" spans="1:11">
      <c r="A20" s="280"/>
      <c r="B20" s="281"/>
      <c r="C20" s="281"/>
      <c r="D20" s="281"/>
      <c r="E20" s="281"/>
      <c r="F20" s="281"/>
      <c r="G20" s="281"/>
      <c r="H20" s="281"/>
      <c r="I20" s="281"/>
      <c r="J20" s="281"/>
      <c r="K20" s="331"/>
    </row>
    <row r="21" customHeight="1" spans="1:11">
      <c r="A21" s="288" t="s">
        <v>128</v>
      </c>
      <c r="B21" s="288"/>
      <c r="C21" s="288"/>
      <c r="D21" s="288"/>
      <c r="E21" s="288"/>
      <c r="F21" s="288"/>
      <c r="G21" s="288"/>
      <c r="H21" s="288"/>
      <c r="I21" s="288"/>
      <c r="J21" s="288"/>
      <c r="K21" s="288"/>
    </row>
    <row r="22" customHeight="1" spans="1:11">
      <c r="A22" s="164" t="s">
        <v>129</v>
      </c>
      <c r="B22" s="165"/>
      <c r="C22" s="165"/>
      <c r="D22" s="165"/>
      <c r="E22" s="165"/>
      <c r="F22" s="165"/>
      <c r="G22" s="165"/>
      <c r="H22" s="165"/>
      <c r="I22" s="165"/>
      <c r="J22" s="165"/>
      <c r="K22" s="206"/>
    </row>
    <row r="23" customHeight="1" spans="1:11">
      <c r="A23" s="147" t="s">
        <v>130</v>
      </c>
      <c r="B23" s="148"/>
      <c r="C23" s="270" t="s">
        <v>64</v>
      </c>
      <c r="D23" s="270" t="s">
        <v>65</v>
      </c>
      <c r="E23" s="192"/>
      <c r="F23" s="192"/>
      <c r="G23" s="192"/>
      <c r="H23" s="192"/>
      <c r="I23" s="192"/>
      <c r="J23" s="192"/>
      <c r="K23" s="332"/>
    </row>
    <row r="24" customHeight="1" spans="1:11">
      <c r="A24" s="289" t="s">
        <v>238</v>
      </c>
      <c r="B24" s="242"/>
      <c r="C24" s="242"/>
      <c r="D24" s="242"/>
      <c r="E24" s="242"/>
      <c r="F24" s="242"/>
      <c r="G24" s="242"/>
      <c r="H24" s="242"/>
      <c r="I24" s="242"/>
      <c r="J24" s="242"/>
      <c r="K24" s="243"/>
    </row>
    <row r="25" customHeight="1" spans="1:11">
      <c r="A25" s="290"/>
      <c r="B25" s="291"/>
      <c r="C25" s="291"/>
      <c r="D25" s="291"/>
      <c r="E25" s="291"/>
      <c r="F25" s="291"/>
      <c r="G25" s="291"/>
      <c r="H25" s="291"/>
      <c r="I25" s="291"/>
      <c r="J25" s="291"/>
      <c r="K25" s="333"/>
    </row>
    <row r="26" customHeight="1" spans="1:11">
      <c r="A26" s="263" t="s">
        <v>138</v>
      </c>
      <c r="B26" s="263"/>
      <c r="C26" s="263"/>
      <c r="D26" s="263"/>
      <c r="E26" s="263"/>
      <c r="F26" s="263"/>
      <c r="G26" s="263"/>
      <c r="H26" s="263"/>
      <c r="I26" s="263"/>
      <c r="J26" s="263"/>
      <c r="K26" s="263"/>
    </row>
    <row r="27" customHeight="1" spans="1:11">
      <c r="A27" s="235" t="s">
        <v>139</v>
      </c>
      <c r="B27" s="266" t="s">
        <v>93</v>
      </c>
      <c r="C27" s="266" t="s">
        <v>94</v>
      </c>
      <c r="D27" s="266" t="s">
        <v>86</v>
      </c>
      <c r="E27" s="236" t="s">
        <v>140</v>
      </c>
      <c r="F27" s="266" t="s">
        <v>93</v>
      </c>
      <c r="G27" s="266" t="s">
        <v>94</v>
      </c>
      <c r="H27" s="266" t="s">
        <v>86</v>
      </c>
      <c r="I27" s="236" t="s">
        <v>141</v>
      </c>
      <c r="J27" s="266" t="s">
        <v>93</v>
      </c>
      <c r="K27" s="325" t="s">
        <v>94</v>
      </c>
    </row>
    <row r="28" customHeight="1" spans="1:11">
      <c r="A28" s="252" t="s">
        <v>85</v>
      </c>
      <c r="B28" s="270" t="s">
        <v>93</v>
      </c>
      <c r="C28" s="270" t="s">
        <v>94</v>
      </c>
      <c r="D28" s="270" t="s">
        <v>86</v>
      </c>
      <c r="E28" s="292" t="s">
        <v>92</v>
      </c>
      <c r="F28" s="270" t="s">
        <v>93</v>
      </c>
      <c r="G28" s="270" t="s">
        <v>94</v>
      </c>
      <c r="H28" s="270" t="s">
        <v>86</v>
      </c>
      <c r="I28" s="292" t="s">
        <v>103</v>
      </c>
      <c r="J28" s="270" t="s">
        <v>93</v>
      </c>
      <c r="K28" s="320" t="s">
        <v>94</v>
      </c>
    </row>
    <row r="29" customHeight="1" spans="1:11">
      <c r="A29" s="293" t="s">
        <v>239</v>
      </c>
      <c r="B29" s="195"/>
      <c r="C29" s="195"/>
      <c r="D29" s="195"/>
      <c r="E29" s="195"/>
      <c r="F29" s="195"/>
      <c r="G29" s="195"/>
      <c r="H29" s="195"/>
      <c r="I29" s="195"/>
      <c r="J29" s="195"/>
      <c r="K29" s="219"/>
    </row>
    <row r="30" customHeight="1" spans="1:11">
      <c r="A30" s="294"/>
      <c r="B30" s="295"/>
      <c r="C30" s="295"/>
      <c r="D30" s="295"/>
      <c r="E30" s="295"/>
      <c r="F30" s="295"/>
      <c r="G30" s="295"/>
      <c r="H30" s="295"/>
      <c r="I30" s="295"/>
      <c r="J30" s="295"/>
      <c r="K30" s="334"/>
    </row>
    <row r="31" customHeight="1" spans="1:11">
      <c r="A31" s="296" t="s">
        <v>240</v>
      </c>
      <c r="B31" s="296"/>
      <c r="C31" s="296"/>
      <c r="D31" s="296"/>
      <c r="E31" s="296"/>
      <c r="F31" s="296"/>
      <c r="G31" s="296"/>
      <c r="H31" s="296"/>
      <c r="I31" s="296"/>
      <c r="J31" s="296"/>
      <c r="K31" s="296"/>
    </row>
    <row r="32" ht="17.25" customHeight="1" spans="1:11">
      <c r="A32" s="297"/>
      <c r="B32" s="298"/>
      <c r="C32" s="298"/>
      <c r="D32" s="298"/>
      <c r="E32" s="298"/>
      <c r="F32" s="298"/>
      <c r="G32" s="298"/>
      <c r="H32" s="298"/>
      <c r="I32" s="298"/>
      <c r="J32" s="298"/>
      <c r="K32" s="335"/>
    </row>
    <row r="33" ht="17.25" customHeight="1" spans="1:11">
      <c r="A33" s="299" t="s">
        <v>241</v>
      </c>
      <c r="B33" s="300"/>
      <c r="C33" s="300"/>
      <c r="D33" s="300"/>
      <c r="E33" s="300"/>
      <c r="F33" s="300"/>
      <c r="G33" s="300"/>
      <c r="H33" s="300"/>
      <c r="I33" s="300"/>
      <c r="J33" s="300"/>
      <c r="K33" s="336"/>
    </row>
    <row r="34" ht="17.25" customHeight="1" spans="1:11">
      <c r="A34" s="299" t="s">
        <v>242</v>
      </c>
      <c r="B34" s="300"/>
      <c r="C34" s="300"/>
      <c r="D34" s="300"/>
      <c r="E34" s="300"/>
      <c r="F34" s="300"/>
      <c r="G34" s="300"/>
      <c r="H34" s="300"/>
      <c r="I34" s="300"/>
      <c r="J34" s="300"/>
      <c r="K34" s="336"/>
    </row>
    <row r="35" ht="17.25" customHeight="1" spans="1:11">
      <c r="A35" s="299"/>
      <c r="B35" s="300"/>
      <c r="C35" s="300"/>
      <c r="D35" s="300"/>
      <c r="E35" s="300"/>
      <c r="F35" s="300"/>
      <c r="G35" s="300"/>
      <c r="H35" s="300"/>
      <c r="I35" s="300"/>
      <c r="J35" s="300"/>
      <c r="K35" s="336"/>
    </row>
    <row r="36" ht="17.25" customHeight="1" spans="1:11">
      <c r="A36" s="299"/>
      <c r="B36" s="300"/>
      <c r="C36" s="300"/>
      <c r="D36" s="300"/>
      <c r="E36" s="300"/>
      <c r="F36" s="300"/>
      <c r="G36" s="300"/>
      <c r="H36" s="300"/>
      <c r="I36" s="300"/>
      <c r="J36" s="300"/>
      <c r="K36" s="336"/>
    </row>
    <row r="37" ht="17.25" customHeight="1" spans="1:11">
      <c r="A37" s="299"/>
      <c r="B37" s="300"/>
      <c r="C37" s="300"/>
      <c r="D37" s="300"/>
      <c r="E37" s="300"/>
      <c r="F37" s="300"/>
      <c r="G37" s="300"/>
      <c r="H37" s="300"/>
      <c r="I37" s="300"/>
      <c r="J37" s="300"/>
      <c r="K37" s="336"/>
    </row>
    <row r="38" ht="17.25" customHeight="1" spans="1:11">
      <c r="A38" s="299"/>
      <c r="B38" s="300"/>
      <c r="C38" s="300"/>
      <c r="D38" s="300"/>
      <c r="E38" s="300"/>
      <c r="F38" s="300"/>
      <c r="G38" s="300"/>
      <c r="H38" s="300"/>
      <c r="I38" s="300"/>
      <c r="J38" s="300"/>
      <c r="K38" s="336"/>
    </row>
    <row r="39" ht="17.25" customHeight="1" spans="1:11">
      <c r="A39" s="299"/>
      <c r="B39" s="300"/>
      <c r="C39" s="300"/>
      <c r="D39" s="300"/>
      <c r="E39" s="300"/>
      <c r="F39" s="300"/>
      <c r="G39" s="300"/>
      <c r="H39" s="300"/>
      <c r="I39" s="300"/>
      <c r="J39" s="300"/>
      <c r="K39" s="336"/>
    </row>
    <row r="40" ht="17.25" customHeight="1" spans="1:11">
      <c r="A40" s="299"/>
      <c r="B40" s="300"/>
      <c r="C40" s="300"/>
      <c r="D40" s="300"/>
      <c r="E40" s="300"/>
      <c r="F40" s="300"/>
      <c r="G40" s="300"/>
      <c r="H40" s="300"/>
      <c r="I40" s="300"/>
      <c r="J40" s="300"/>
      <c r="K40" s="336"/>
    </row>
    <row r="41" ht="17.25" customHeight="1" spans="1:11">
      <c r="A41" s="299"/>
      <c r="B41" s="300"/>
      <c r="C41" s="300"/>
      <c r="D41" s="300"/>
      <c r="E41" s="300"/>
      <c r="F41" s="300"/>
      <c r="G41" s="300"/>
      <c r="H41" s="300"/>
      <c r="I41" s="300"/>
      <c r="J41" s="300"/>
      <c r="K41" s="336"/>
    </row>
    <row r="42" ht="17.25" customHeight="1" spans="1:11">
      <c r="A42" s="299"/>
      <c r="B42" s="300"/>
      <c r="C42" s="300"/>
      <c r="D42" s="300"/>
      <c r="E42" s="300"/>
      <c r="F42" s="300"/>
      <c r="G42" s="300"/>
      <c r="H42" s="300"/>
      <c r="I42" s="300"/>
      <c r="J42" s="300"/>
      <c r="K42" s="336"/>
    </row>
    <row r="43" ht="17.25" customHeight="1" spans="1:11">
      <c r="A43" s="294" t="s">
        <v>137</v>
      </c>
      <c r="B43" s="295"/>
      <c r="C43" s="295"/>
      <c r="D43" s="295"/>
      <c r="E43" s="295"/>
      <c r="F43" s="295"/>
      <c r="G43" s="295"/>
      <c r="H43" s="295"/>
      <c r="I43" s="295"/>
      <c r="J43" s="295"/>
      <c r="K43" s="334"/>
    </row>
    <row r="44" customHeight="1" spans="1:11">
      <c r="A44" s="296" t="s">
        <v>243</v>
      </c>
      <c r="B44" s="296"/>
      <c r="C44" s="296"/>
      <c r="D44" s="296"/>
      <c r="E44" s="296"/>
      <c r="F44" s="296"/>
      <c r="G44" s="296"/>
      <c r="H44" s="296"/>
      <c r="I44" s="296"/>
      <c r="J44" s="296"/>
      <c r="K44" s="296"/>
    </row>
    <row r="45" ht="18" customHeight="1" spans="1:11">
      <c r="A45" s="301" t="s">
        <v>244</v>
      </c>
      <c r="B45" s="302"/>
      <c r="C45" s="302"/>
      <c r="D45" s="302"/>
      <c r="E45" s="302"/>
      <c r="F45" s="302"/>
      <c r="G45" s="302"/>
      <c r="H45" s="302"/>
      <c r="I45" s="302"/>
      <c r="J45" s="302"/>
      <c r="K45" s="337"/>
    </row>
    <row r="46" ht="18" customHeight="1" spans="1:11">
      <c r="A46" s="303"/>
      <c r="B46" s="304"/>
      <c r="C46" s="304"/>
      <c r="D46" s="304"/>
      <c r="E46" s="304"/>
      <c r="F46" s="304"/>
      <c r="G46" s="304"/>
      <c r="H46" s="304"/>
      <c r="I46" s="304"/>
      <c r="J46" s="304"/>
      <c r="K46" s="338"/>
    </row>
    <row r="47" ht="18" customHeight="1" spans="1:11">
      <c r="A47" s="290"/>
      <c r="B47" s="291"/>
      <c r="C47" s="291"/>
      <c r="D47" s="291"/>
      <c r="E47" s="291"/>
      <c r="F47" s="291"/>
      <c r="G47" s="291"/>
      <c r="H47" s="291"/>
      <c r="I47" s="291"/>
      <c r="J47" s="291"/>
      <c r="K47" s="333"/>
    </row>
    <row r="48" ht="21" customHeight="1" spans="1:11">
      <c r="A48" s="305" t="s">
        <v>145</v>
      </c>
      <c r="B48" s="306" t="s">
        <v>146</v>
      </c>
      <c r="C48" s="306"/>
      <c r="D48" s="307" t="s">
        <v>147</v>
      </c>
      <c r="E48" s="308"/>
      <c r="F48" s="307" t="s">
        <v>149</v>
      </c>
      <c r="G48" s="309"/>
      <c r="H48" s="310" t="s">
        <v>150</v>
      </c>
      <c r="I48" s="310"/>
      <c r="J48" s="306"/>
      <c r="K48" s="339"/>
    </row>
    <row r="49" customHeight="1" spans="1:11">
      <c r="A49" s="311" t="s">
        <v>152</v>
      </c>
      <c r="B49" s="312"/>
      <c r="C49" s="312"/>
      <c r="D49" s="312"/>
      <c r="E49" s="312"/>
      <c r="F49" s="312"/>
      <c r="G49" s="312"/>
      <c r="H49" s="312"/>
      <c r="I49" s="312"/>
      <c r="J49" s="312"/>
      <c r="K49" s="340"/>
    </row>
    <row r="50" customHeight="1" spans="1:11">
      <c r="A50" s="313" t="s">
        <v>245</v>
      </c>
      <c r="B50" s="314"/>
      <c r="C50" s="314"/>
      <c r="D50" s="314"/>
      <c r="E50" s="314"/>
      <c r="F50" s="314"/>
      <c r="G50" s="314"/>
      <c r="H50" s="314"/>
      <c r="I50" s="314"/>
      <c r="J50" s="314"/>
      <c r="K50" s="341"/>
    </row>
    <row r="51" customHeight="1" spans="1:11">
      <c r="A51" s="315"/>
      <c r="B51" s="316"/>
      <c r="C51" s="316"/>
      <c r="D51" s="316"/>
      <c r="E51" s="316"/>
      <c r="F51" s="316"/>
      <c r="G51" s="316"/>
      <c r="H51" s="316"/>
      <c r="I51" s="316"/>
      <c r="J51" s="316"/>
      <c r="K51" s="342"/>
    </row>
    <row r="52" ht="21" customHeight="1" spans="1:11">
      <c r="A52" s="305" t="s">
        <v>145</v>
      </c>
      <c r="B52" s="317"/>
      <c r="C52" s="317"/>
      <c r="D52" s="307" t="s">
        <v>147</v>
      </c>
      <c r="E52" s="307"/>
      <c r="F52" s="307" t="s">
        <v>149</v>
      </c>
      <c r="G52" s="307"/>
      <c r="H52" s="310" t="s">
        <v>150</v>
      </c>
      <c r="I52" s="310"/>
      <c r="J52" s="343"/>
      <c r="K52" s="344"/>
    </row>
  </sheetData>
  <mergeCells count="8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zoomScale="80" zoomScaleNormal="80" workbookViewId="0">
      <selection activeCell="A6" sqref="A6:H17"/>
    </sheetView>
  </sheetViews>
  <sheetFormatPr defaultColWidth="9" defaultRowHeight="26" customHeight="1"/>
  <cols>
    <col min="1" max="1" width="17.1666666666667" style="76" customWidth="1"/>
    <col min="2" max="7" width="9.33333333333333" style="76" customWidth="1"/>
    <col min="8" max="8" width="12.5" style="76" customWidth="1"/>
    <col min="9" max="9" width="1.33333333333333" style="76" customWidth="1"/>
    <col min="10" max="10" width="14.475" style="76" customWidth="1"/>
    <col min="11" max="11" width="15.5166666666667" style="76" customWidth="1"/>
    <col min="12" max="12" width="15.7333333333333" style="76" customWidth="1"/>
    <col min="13" max="13" width="14.0666666666667" style="76" customWidth="1"/>
    <col min="14" max="14" width="12.6083333333333" style="76" customWidth="1"/>
    <col min="15" max="15" width="13.95" style="76" customWidth="1"/>
    <col min="16" max="16" width="13.4416666666667" style="76" customWidth="1"/>
    <col min="17" max="16384" width="9" style="76"/>
  </cols>
  <sheetData>
    <row r="1" ht="22.5" customHeight="1" spans="1:15">
      <c r="A1" s="77" t="s">
        <v>154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ht="22.5" customHeight="1" spans="1:16">
      <c r="A2" s="79" t="s">
        <v>60</v>
      </c>
      <c r="B2" s="221"/>
      <c r="C2" s="221"/>
      <c r="D2" s="81" t="s">
        <v>66</v>
      </c>
      <c r="E2" s="221"/>
      <c r="F2" s="221"/>
      <c r="G2" s="221"/>
      <c r="H2" s="100"/>
      <c r="I2" s="101"/>
      <c r="J2" s="79" t="s">
        <v>56</v>
      </c>
      <c r="K2" s="102" t="s">
        <v>57</v>
      </c>
      <c r="L2" s="103"/>
      <c r="M2" s="103"/>
      <c r="N2" s="103"/>
      <c r="O2" s="103"/>
      <c r="P2" s="117"/>
    </row>
    <row r="3" ht="22.5" customHeight="1" spans="1:16">
      <c r="A3" s="82" t="s">
        <v>156</v>
      </c>
      <c r="B3" s="83" t="s">
        <v>157</v>
      </c>
      <c r="C3" s="83"/>
      <c r="D3" s="83"/>
      <c r="E3" s="83"/>
      <c r="F3" s="83"/>
      <c r="G3" s="83"/>
      <c r="H3" s="100"/>
      <c r="I3" s="100"/>
      <c r="J3" s="104" t="s">
        <v>158</v>
      </c>
      <c r="K3" s="105"/>
      <c r="L3" s="105"/>
      <c r="M3" s="105"/>
      <c r="N3" s="105"/>
      <c r="O3" s="105"/>
      <c r="P3" s="119"/>
    </row>
    <row r="4" ht="22.5" customHeight="1" spans="1:16">
      <c r="A4" s="82"/>
      <c r="B4" s="84" t="s">
        <v>109</v>
      </c>
      <c r="C4" s="84" t="s">
        <v>110</v>
      </c>
      <c r="D4" s="84" t="s">
        <v>111</v>
      </c>
      <c r="E4" s="84" t="s">
        <v>112</v>
      </c>
      <c r="F4" s="84" t="s">
        <v>113</v>
      </c>
      <c r="G4" s="84" t="s">
        <v>114</v>
      </c>
      <c r="H4" s="106" t="s">
        <v>115</v>
      </c>
      <c r="I4" s="100"/>
      <c r="J4" s="107"/>
      <c r="K4" s="107"/>
      <c r="L4" s="107"/>
      <c r="M4" s="107"/>
      <c r="N4" s="107"/>
      <c r="O4" s="107"/>
      <c r="P4" s="121"/>
    </row>
    <row r="5" ht="22.5" customHeight="1" spans="1:16">
      <c r="A5" s="82"/>
      <c r="B5" s="222"/>
      <c r="C5" s="222"/>
      <c r="D5" s="223"/>
      <c r="E5" s="222"/>
      <c r="F5" s="222"/>
      <c r="G5" s="222"/>
      <c r="H5" s="100"/>
      <c r="I5" s="100"/>
      <c r="J5" s="110"/>
      <c r="K5" s="110"/>
      <c r="L5" s="110"/>
      <c r="M5" s="110"/>
      <c r="N5" s="110"/>
      <c r="O5" s="110"/>
      <c r="P5" s="110"/>
    </row>
    <row r="6" ht="22.5" customHeight="1" spans="1:16">
      <c r="A6" s="224"/>
      <c r="B6" s="225"/>
      <c r="C6" s="225"/>
      <c r="D6" s="225"/>
      <c r="E6" s="225"/>
      <c r="F6" s="225"/>
      <c r="G6" s="225"/>
      <c r="H6" s="83"/>
      <c r="I6" s="100"/>
      <c r="J6" s="110"/>
      <c r="K6" s="110"/>
      <c r="L6" s="110"/>
      <c r="M6" s="110"/>
      <c r="N6" s="110"/>
      <c r="O6" s="110"/>
      <c r="P6" s="123"/>
    </row>
    <row r="7" ht="22.5" customHeight="1" spans="1:16">
      <c r="A7" s="224"/>
      <c r="B7" s="225"/>
      <c r="C7" s="225"/>
      <c r="D7" s="225"/>
      <c r="E7" s="225"/>
      <c r="F7" s="225"/>
      <c r="G7" s="225"/>
      <c r="H7" s="83"/>
      <c r="I7" s="100"/>
      <c r="J7" s="110"/>
      <c r="K7" s="110"/>
      <c r="L7" s="110"/>
      <c r="M7" s="110"/>
      <c r="N7" s="110"/>
      <c r="O7" s="110"/>
      <c r="P7" s="123"/>
    </row>
    <row r="8" ht="22.5" customHeight="1" spans="1:16">
      <c r="A8" s="224"/>
      <c r="B8" s="225"/>
      <c r="C8" s="225"/>
      <c r="D8" s="225"/>
      <c r="E8" s="225"/>
      <c r="F8" s="225"/>
      <c r="G8" s="225"/>
      <c r="H8" s="83"/>
      <c r="I8" s="100"/>
      <c r="J8" s="110"/>
      <c r="K8" s="110"/>
      <c r="L8" s="110"/>
      <c r="M8" s="110"/>
      <c r="N8" s="110"/>
      <c r="O8" s="110"/>
      <c r="P8" s="123"/>
    </row>
    <row r="9" ht="22.5" customHeight="1" spans="1:16">
      <c r="A9" s="224"/>
      <c r="B9" s="225"/>
      <c r="C9" s="225"/>
      <c r="D9" s="225"/>
      <c r="E9" s="225"/>
      <c r="F9" s="225"/>
      <c r="G9" s="225"/>
      <c r="H9" s="83"/>
      <c r="I9" s="100"/>
      <c r="J9" s="110"/>
      <c r="K9" s="110"/>
      <c r="L9" s="110"/>
      <c r="M9" s="110"/>
      <c r="N9" s="110"/>
      <c r="O9" s="110"/>
      <c r="P9" s="123"/>
    </row>
    <row r="10" ht="22.5" customHeight="1" spans="1:16">
      <c r="A10" s="224"/>
      <c r="B10" s="225"/>
      <c r="C10" s="225"/>
      <c r="D10" s="225"/>
      <c r="E10" s="225"/>
      <c r="F10" s="225"/>
      <c r="G10" s="225"/>
      <c r="H10" s="83"/>
      <c r="I10" s="100"/>
      <c r="J10" s="110"/>
      <c r="K10" s="110"/>
      <c r="L10" s="110"/>
      <c r="M10" s="110"/>
      <c r="N10" s="110"/>
      <c r="O10" s="110"/>
      <c r="P10" s="123"/>
    </row>
    <row r="11" ht="22.5" customHeight="1" spans="1:16">
      <c r="A11" s="224"/>
      <c r="B11" s="225"/>
      <c r="C11" s="225"/>
      <c r="D11" s="225"/>
      <c r="E11" s="225"/>
      <c r="F11" s="225"/>
      <c r="G11" s="225"/>
      <c r="H11" s="83"/>
      <c r="I11" s="100"/>
      <c r="J11" s="110"/>
      <c r="K11" s="110"/>
      <c r="L11" s="110"/>
      <c r="M11" s="110"/>
      <c r="N11" s="110"/>
      <c r="O11" s="110"/>
      <c r="P11" s="123"/>
    </row>
    <row r="12" ht="22.5" customHeight="1" spans="1:16">
      <c r="A12" s="224"/>
      <c r="B12" s="225"/>
      <c r="C12" s="225"/>
      <c r="D12" s="225"/>
      <c r="E12" s="225"/>
      <c r="F12" s="225"/>
      <c r="G12" s="225"/>
      <c r="H12" s="83"/>
      <c r="I12" s="100"/>
      <c r="J12" s="110"/>
      <c r="K12" s="110"/>
      <c r="L12" s="110"/>
      <c r="M12" s="110"/>
      <c r="N12" s="110"/>
      <c r="O12" s="110"/>
      <c r="P12" s="123"/>
    </row>
    <row r="13" ht="22.5" customHeight="1" spans="1:16">
      <c r="A13" s="224"/>
      <c r="B13" s="225"/>
      <c r="C13" s="225"/>
      <c r="D13" s="225"/>
      <c r="E13" s="225"/>
      <c r="F13" s="225"/>
      <c r="G13" s="225"/>
      <c r="H13" s="83"/>
      <c r="I13" s="100"/>
      <c r="J13" s="110"/>
      <c r="K13" s="110"/>
      <c r="L13" s="110"/>
      <c r="M13" s="110"/>
      <c r="N13" s="110"/>
      <c r="O13" s="110"/>
      <c r="P13" s="123"/>
    </row>
    <row r="14" ht="22.5" customHeight="1" spans="1:16">
      <c r="A14" s="224"/>
      <c r="B14" s="225"/>
      <c r="C14" s="225"/>
      <c r="D14" s="225"/>
      <c r="E14" s="225"/>
      <c r="F14" s="225"/>
      <c r="G14" s="225"/>
      <c r="H14" s="83"/>
      <c r="I14" s="100"/>
      <c r="J14" s="110"/>
      <c r="K14" s="110"/>
      <c r="L14" s="110"/>
      <c r="M14" s="110"/>
      <c r="N14" s="110"/>
      <c r="O14" s="110"/>
      <c r="P14" s="123"/>
    </row>
    <row r="15" ht="22.5" customHeight="1" spans="1:16">
      <c r="A15" s="224"/>
      <c r="B15" s="225"/>
      <c r="C15" s="225"/>
      <c r="D15" s="225"/>
      <c r="E15" s="225"/>
      <c r="F15" s="225"/>
      <c r="G15" s="225"/>
      <c r="H15" s="83"/>
      <c r="I15" s="100"/>
      <c r="J15" s="110"/>
      <c r="K15" s="110"/>
      <c r="L15" s="110"/>
      <c r="M15" s="110"/>
      <c r="N15" s="110"/>
      <c r="O15" s="110"/>
      <c r="P15" s="123"/>
    </row>
    <row r="16" ht="22.5" customHeight="1" spans="1:16">
      <c r="A16" s="224"/>
      <c r="B16" s="225"/>
      <c r="C16" s="225"/>
      <c r="D16" s="225"/>
      <c r="E16" s="225"/>
      <c r="F16" s="225"/>
      <c r="G16" s="225"/>
      <c r="H16" s="83"/>
      <c r="I16" s="100"/>
      <c r="J16" s="110"/>
      <c r="K16" s="110"/>
      <c r="L16" s="110"/>
      <c r="M16" s="110"/>
      <c r="N16" s="110"/>
      <c r="O16" s="110"/>
      <c r="P16" s="123"/>
    </row>
    <row r="17" ht="22.5" customHeight="1" spans="1:16">
      <c r="A17" s="224"/>
      <c r="B17" s="225"/>
      <c r="C17" s="225"/>
      <c r="D17" s="225"/>
      <c r="E17" s="225"/>
      <c r="F17" s="225"/>
      <c r="G17" s="225"/>
      <c r="H17" s="83"/>
      <c r="I17" s="100"/>
      <c r="J17" s="110"/>
      <c r="K17" s="110"/>
      <c r="L17" s="110"/>
      <c r="M17" s="110"/>
      <c r="N17" s="110"/>
      <c r="O17" s="110"/>
      <c r="P17" s="123"/>
    </row>
    <row r="18" ht="22.5" customHeight="1" spans="1:16">
      <c r="A18" s="226"/>
      <c r="B18" s="227"/>
      <c r="C18" s="228"/>
      <c r="D18" s="228"/>
      <c r="E18" s="228"/>
      <c r="F18" s="228"/>
      <c r="G18" s="227"/>
      <c r="H18" s="83"/>
      <c r="I18" s="100"/>
      <c r="J18" s="110"/>
      <c r="K18" s="110"/>
      <c r="L18" s="110"/>
      <c r="M18" s="110"/>
      <c r="N18" s="110"/>
      <c r="O18" s="110"/>
      <c r="P18" s="123"/>
    </row>
    <row r="19" ht="15" spans="1:15">
      <c r="A19" s="115" t="s">
        <v>220</v>
      </c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</row>
    <row r="20" ht="15" spans="1:15">
      <c r="A20" s="76" t="s">
        <v>246</v>
      </c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</row>
    <row r="21" ht="15" spans="1:14">
      <c r="A21" s="113"/>
      <c r="B21" s="113"/>
      <c r="C21" s="113"/>
      <c r="D21" s="113"/>
      <c r="E21" s="113"/>
      <c r="F21" s="113"/>
      <c r="G21" s="113"/>
      <c r="H21" s="113"/>
      <c r="I21" s="113"/>
      <c r="J21" s="115" t="s">
        <v>247</v>
      </c>
      <c r="K21" s="116"/>
      <c r="L21" s="115" t="s">
        <v>248</v>
      </c>
      <c r="M21" s="115"/>
      <c r="N21" s="115" t="s">
        <v>249</v>
      </c>
    </row>
  </sheetData>
  <mergeCells count="8">
    <mergeCell ref="A1:O1"/>
    <mergeCell ref="B2:C2"/>
    <mergeCell ref="E2:G2"/>
    <mergeCell ref="K2:P2"/>
    <mergeCell ref="B3:G3"/>
    <mergeCell ref="J3:P3"/>
    <mergeCell ref="A3:A5"/>
    <mergeCell ref="I2:I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11" workbookViewId="0">
      <selection activeCell="B6" sqref="B6:C6"/>
    </sheetView>
  </sheetViews>
  <sheetFormatPr defaultColWidth="10.1666666666667" defaultRowHeight="15"/>
  <cols>
    <col min="1" max="1" width="9.66666666666667" style="126" customWidth="1"/>
    <col min="2" max="2" width="11.1666666666667" style="126" customWidth="1"/>
    <col min="3" max="3" width="9.8" style="126" customWidth="1"/>
    <col min="4" max="4" width="9.5" style="126" customWidth="1"/>
    <col min="5" max="5" width="11.5333333333333" style="126" customWidth="1"/>
    <col min="6" max="6" width="10.3333333333333" style="126" customWidth="1"/>
    <col min="7" max="7" width="9.5" style="126" customWidth="1"/>
    <col min="8" max="8" width="9.16666666666667" style="126" customWidth="1"/>
    <col min="9" max="9" width="8.16666666666667" style="126" customWidth="1"/>
    <col min="10" max="10" width="10.5" style="126" customWidth="1"/>
    <col min="11" max="11" width="12.1666666666667" style="126" customWidth="1"/>
    <col min="12" max="16384" width="10.1666666666667" style="126"/>
  </cols>
  <sheetData>
    <row r="1" ht="25.5" spans="1:11">
      <c r="A1" s="127" t="s">
        <v>250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1">
      <c r="A2" s="128" t="s">
        <v>52</v>
      </c>
      <c r="B2" s="129" t="s">
        <v>53</v>
      </c>
      <c r="C2" s="129"/>
      <c r="D2" s="130" t="s">
        <v>60</v>
      </c>
      <c r="E2" s="131" t="s">
        <v>61</v>
      </c>
      <c r="F2" s="131"/>
      <c r="G2" s="132" t="s">
        <v>155</v>
      </c>
      <c r="H2" s="132"/>
      <c r="I2" s="128" t="s">
        <v>56</v>
      </c>
      <c r="J2" s="129" t="s">
        <v>55</v>
      </c>
      <c r="K2" s="129"/>
    </row>
    <row r="3" spans="1:11">
      <c r="A3" s="133" t="s">
        <v>74</v>
      </c>
      <c r="B3" s="134">
        <v>649</v>
      </c>
      <c r="C3" s="134"/>
      <c r="D3" s="133" t="s">
        <v>251</v>
      </c>
      <c r="E3" s="135">
        <v>45925</v>
      </c>
      <c r="F3" s="136"/>
      <c r="G3" s="136"/>
      <c r="H3" s="130" t="s">
        <v>252</v>
      </c>
      <c r="I3" s="130"/>
      <c r="J3" s="130"/>
      <c r="K3" s="130"/>
    </row>
    <row r="4" spans="1:11">
      <c r="A4" s="128" t="s">
        <v>70</v>
      </c>
      <c r="B4" s="129">
        <v>1</v>
      </c>
      <c r="C4" s="137" t="s">
        <v>253</v>
      </c>
      <c r="D4" s="128" t="s">
        <v>254</v>
      </c>
      <c r="E4" s="136" t="s">
        <v>255</v>
      </c>
      <c r="F4" s="136"/>
      <c r="G4" s="136"/>
      <c r="H4" s="128" t="s">
        <v>256</v>
      </c>
      <c r="I4" s="128"/>
      <c r="J4" s="200" t="s">
        <v>64</v>
      </c>
      <c r="K4" s="200" t="s">
        <v>65</v>
      </c>
    </row>
    <row r="5" spans="1:11">
      <c r="A5" s="128" t="s">
        <v>257</v>
      </c>
      <c r="B5" s="132" t="s">
        <v>258</v>
      </c>
      <c r="C5" s="132"/>
      <c r="D5" s="133" t="s">
        <v>255</v>
      </c>
      <c r="E5" s="133" t="s">
        <v>259</v>
      </c>
      <c r="F5" s="133" t="s">
        <v>260</v>
      </c>
      <c r="G5" s="133" t="s">
        <v>261</v>
      </c>
      <c r="H5" s="128" t="s">
        <v>262</v>
      </c>
      <c r="I5" s="128"/>
      <c r="J5" s="200" t="s">
        <v>64</v>
      </c>
      <c r="K5" s="200" t="s">
        <v>65</v>
      </c>
    </row>
    <row r="6" spans="1:11">
      <c r="A6" s="133" t="s">
        <v>263</v>
      </c>
      <c r="B6" s="132">
        <v>35</v>
      </c>
      <c r="C6" s="132"/>
      <c r="D6" s="133" t="s">
        <v>264</v>
      </c>
      <c r="E6" s="138"/>
      <c r="F6" s="136"/>
      <c r="G6" s="133"/>
      <c r="H6" s="128" t="s">
        <v>265</v>
      </c>
      <c r="I6" s="128"/>
      <c r="J6" s="200" t="s">
        <v>64</v>
      </c>
      <c r="K6" s="200" t="s">
        <v>65</v>
      </c>
    </row>
    <row r="7" ht="15.75" spans="1:11">
      <c r="A7" s="139"/>
      <c r="B7" s="140"/>
      <c r="C7" s="140"/>
      <c r="D7" s="139"/>
      <c r="E7" s="140"/>
      <c r="F7" s="141"/>
      <c r="G7" s="139"/>
      <c r="H7" s="141"/>
      <c r="I7" s="140"/>
      <c r="J7" s="140"/>
      <c r="K7" s="140"/>
    </row>
    <row r="8" spans="1:11">
      <c r="A8" s="142" t="s">
        <v>266</v>
      </c>
      <c r="B8" s="143" t="s">
        <v>267</v>
      </c>
      <c r="C8" s="144" t="s">
        <v>268</v>
      </c>
      <c r="D8" s="143" t="s">
        <v>269</v>
      </c>
      <c r="E8" s="143" t="s">
        <v>270</v>
      </c>
      <c r="F8" s="143" t="s">
        <v>271</v>
      </c>
      <c r="G8" s="145" t="s">
        <v>77</v>
      </c>
      <c r="H8" s="146"/>
      <c r="I8" s="146"/>
      <c r="J8" s="146"/>
      <c r="K8" s="201"/>
    </row>
    <row r="9" spans="1:11">
      <c r="A9" s="147" t="s">
        <v>272</v>
      </c>
      <c r="B9" s="148"/>
      <c r="C9" s="149" t="s">
        <v>64</v>
      </c>
      <c r="D9" s="149" t="s">
        <v>65</v>
      </c>
      <c r="E9" s="150" t="s">
        <v>273</v>
      </c>
      <c r="F9" s="151" t="s">
        <v>274</v>
      </c>
      <c r="G9" s="152" t="s">
        <v>275</v>
      </c>
      <c r="H9" s="153"/>
      <c r="I9" s="153"/>
      <c r="J9" s="153"/>
      <c r="K9" s="202"/>
    </row>
    <row r="10" spans="1:11">
      <c r="A10" s="147" t="s">
        <v>276</v>
      </c>
      <c r="B10" s="148"/>
      <c r="C10" s="154" t="s">
        <v>64</v>
      </c>
      <c r="D10" s="149" t="s">
        <v>65</v>
      </c>
      <c r="E10" s="150" t="s">
        <v>277</v>
      </c>
      <c r="F10" s="151" t="s">
        <v>275</v>
      </c>
      <c r="G10" s="152" t="s">
        <v>278</v>
      </c>
      <c r="H10" s="153"/>
      <c r="I10" s="153"/>
      <c r="J10" s="153"/>
      <c r="K10" s="202"/>
    </row>
    <row r="11" spans="1:11">
      <c r="A11" s="155" t="s">
        <v>234</v>
      </c>
      <c r="B11" s="156"/>
      <c r="C11" s="156"/>
      <c r="D11" s="156"/>
      <c r="E11" s="156"/>
      <c r="F11" s="156"/>
      <c r="G11" s="156"/>
      <c r="H11" s="156"/>
      <c r="I11" s="156"/>
      <c r="J11" s="156"/>
      <c r="K11" s="203"/>
    </row>
    <row r="12" spans="1:11">
      <c r="A12" s="157" t="s">
        <v>87</v>
      </c>
      <c r="B12" s="149" t="s">
        <v>83</v>
      </c>
      <c r="C12" s="149" t="s">
        <v>84</v>
      </c>
      <c r="D12" s="151"/>
      <c r="E12" s="150" t="s">
        <v>85</v>
      </c>
      <c r="F12" s="149" t="s">
        <v>83</v>
      </c>
      <c r="G12" s="149" t="s">
        <v>84</v>
      </c>
      <c r="H12" s="149"/>
      <c r="I12" s="150" t="s">
        <v>279</v>
      </c>
      <c r="J12" s="149" t="s">
        <v>83</v>
      </c>
      <c r="K12" s="204" t="s">
        <v>84</v>
      </c>
    </row>
    <row r="13" spans="1:11">
      <c r="A13" s="157" t="s">
        <v>90</v>
      </c>
      <c r="B13" s="149" t="s">
        <v>83</v>
      </c>
      <c r="C13" s="149" t="s">
        <v>84</v>
      </c>
      <c r="D13" s="151"/>
      <c r="E13" s="150" t="s">
        <v>95</v>
      </c>
      <c r="F13" s="149" t="s">
        <v>83</v>
      </c>
      <c r="G13" s="149" t="s">
        <v>84</v>
      </c>
      <c r="H13" s="149"/>
      <c r="I13" s="150" t="s">
        <v>280</v>
      </c>
      <c r="J13" s="149" t="s">
        <v>83</v>
      </c>
      <c r="K13" s="204" t="s">
        <v>84</v>
      </c>
    </row>
    <row r="14" ht="15.75" spans="1:11">
      <c r="A14" s="158" t="s">
        <v>281</v>
      </c>
      <c r="B14" s="159" t="s">
        <v>83</v>
      </c>
      <c r="C14" s="159" t="s">
        <v>84</v>
      </c>
      <c r="D14" s="160"/>
      <c r="E14" s="161" t="s">
        <v>282</v>
      </c>
      <c r="F14" s="159" t="s">
        <v>83</v>
      </c>
      <c r="G14" s="159" t="s">
        <v>84</v>
      </c>
      <c r="H14" s="159"/>
      <c r="I14" s="161" t="s">
        <v>283</v>
      </c>
      <c r="J14" s="159" t="s">
        <v>83</v>
      </c>
      <c r="K14" s="205" t="s">
        <v>84</v>
      </c>
    </row>
    <row r="15" ht="15.75" spans="1:11">
      <c r="A15" s="139" t="s">
        <v>220</v>
      </c>
      <c r="B15" s="162" t="s">
        <v>275</v>
      </c>
      <c r="C15" s="163"/>
      <c r="D15" s="140"/>
      <c r="E15" s="139"/>
      <c r="F15" s="163"/>
      <c r="G15" s="163"/>
      <c r="H15" s="163"/>
      <c r="I15" s="139"/>
      <c r="J15" s="163"/>
      <c r="K15" s="163"/>
    </row>
    <row r="16" s="124" customFormat="1" spans="1:11">
      <c r="A16" s="164" t="s">
        <v>284</v>
      </c>
      <c r="B16" s="165"/>
      <c r="C16" s="165"/>
      <c r="D16" s="165"/>
      <c r="E16" s="165"/>
      <c r="F16" s="165"/>
      <c r="G16" s="165"/>
      <c r="H16" s="165"/>
      <c r="I16" s="165"/>
      <c r="J16" s="165"/>
      <c r="K16" s="206"/>
    </row>
    <row r="17" spans="1:11">
      <c r="A17" s="147" t="s">
        <v>285</v>
      </c>
      <c r="B17" s="148"/>
      <c r="C17" s="148"/>
      <c r="D17" s="148"/>
      <c r="E17" s="148"/>
      <c r="F17" s="148"/>
      <c r="G17" s="148"/>
      <c r="H17" s="148"/>
      <c r="I17" s="148"/>
      <c r="J17" s="148"/>
      <c r="K17" s="207"/>
    </row>
    <row r="18" spans="1:11">
      <c r="A18" s="147" t="s">
        <v>286</v>
      </c>
      <c r="B18" s="148"/>
      <c r="C18" s="148"/>
      <c r="D18" s="148"/>
      <c r="E18" s="148"/>
      <c r="F18" s="148"/>
      <c r="G18" s="148"/>
      <c r="H18" s="148"/>
      <c r="I18" s="148"/>
      <c r="J18" s="148"/>
      <c r="K18" s="207"/>
    </row>
    <row r="19" spans="1:11">
      <c r="A19" s="166" t="s">
        <v>287</v>
      </c>
      <c r="B19" s="167"/>
      <c r="C19" s="167"/>
      <c r="D19" s="167"/>
      <c r="E19" s="167"/>
      <c r="F19" s="167"/>
      <c r="G19" s="167"/>
      <c r="H19" s="167"/>
      <c r="I19" s="167"/>
      <c r="J19" s="167"/>
      <c r="K19" s="208"/>
    </row>
    <row r="20" spans="1:11">
      <c r="A20" s="168"/>
      <c r="B20" s="169"/>
      <c r="C20" s="169"/>
      <c r="D20" s="169"/>
      <c r="E20" s="169"/>
      <c r="F20" s="169"/>
      <c r="G20" s="169"/>
      <c r="H20" s="169"/>
      <c r="I20" s="169"/>
      <c r="J20" s="169"/>
      <c r="K20" s="209"/>
    </row>
    <row r="21" spans="1:11">
      <c r="A21" s="170"/>
      <c r="B21" s="171"/>
      <c r="C21" s="171"/>
      <c r="D21" s="171"/>
      <c r="E21" s="171"/>
      <c r="F21" s="171"/>
      <c r="G21" s="171"/>
      <c r="H21" s="171"/>
      <c r="I21" s="171"/>
      <c r="J21" s="171"/>
      <c r="K21" s="210"/>
    </row>
    <row r="22" spans="1:11">
      <c r="A22" s="170"/>
      <c r="B22" s="171"/>
      <c r="C22" s="171"/>
      <c r="D22" s="171"/>
      <c r="E22" s="171"/>
      <c r="F22" s="171"/>
      <c r="G22" s="171"/>
      <c r="H22" s="171"/>
      <c r="I22" s="171"/>
      <c r="J22" s="171"/>
      <c r="K22" s="210"/>
    </row>
    <row r="23" spans="1:11">
      <c r="A23" s="172"/>
      <c r="B23" s="173"/>
      <c r="C23" s="173"/>
      <c r="D23" s="173"/>
      <c r="E23" s="173"/>
      <c r="F23" s="173"/>
      <c r="G23" s="173"/>
      <c r="H23" s="173"/>
      <c r="I23" s="173"/>
      <c r="J23" s="173"/>
      <c r="K23" s="211"/>
    </row>
    <row r="24" spans="1:11">
      <c r="A24" s="147" t="s">
        <v>130</v>
      </c>
      <c r="B24" s="148"/>
      <c r="C24" s="149" t="s">
        <v>64</v>
      </c>
      <c r="D24" s="174" t="s">
        <v>288</v>
      </c>
      <c r="E24" s="175"/>
      <c r="F24" s="150"/>
      <c r="G24" s="150"/>
      <c r="H24" s="150"/>
      <c r="I24" s="150"/>
      <c r="J24" s="150"/>
      <c r="K24" s="212"/>
    </row>
    <row r="25" ht="15.75" spans="1:11">
      <c r="A25" s="176" t="s">
        <v>289</v>
      </c>
      <c r="B25" s="177" t="s">
        <v>275</v>
      </c>
      <c r="C25" s="177"/>
      <c r="D25" s="177"/>
      <c r="E25" s="177"/>
      <c r="F25" s="177"/>
      <c r="G25" s="177"/>
      <c r="H25" s="177"/>
      <c r="I25" s="177"/>
      <c r="J25" s="177"/>
      <c r="K25" s="213"/>
    </row>
    <row r="26" ht="15.75" spans="1:11">
      <c r="A26" s="178"/>
      <c r="B26" s="178"/>
      <c r="C26" s="178"/>
      <c r="D26" s="178"/>
      <c r="E26" s="178"/>
      <c r="F26" s="178"/>
      <c r="G26" s="178"/>
      <c r="H26" s="178"/>
      <c r="I26" s="178"/>
      <c r="J26" s="178"/>
      <c r="K26" s="178"/>
    </row>
    <row r="27" spans="1:11">
      <c r="A27" s="179" t="s">
        <v>290</v>
      </c>
      <c r="B27" s="180"/>
      <c r="C27" s="180"/>
      <c r="D27" s="180"/>
      <c r="E27" s="180"/>
      <c r="F27" s="180"/>
      <c r="G27" s="180"/>
      <c r="H27" s="180"/>
      <c r="I27" s="180"/>
      <c r="J27" s="180"/>
      <c r="K27" s="214"/>
    </row>
    <row r="28" spans="1:11">
      <c r="A28" s="181" t="s">
        <v>275</v>
      </c>
      <c r="B28" s="182"/>
      <c r="C28" s="182"/>
      <c r="D28" s="182"/>
      <c r="E28" s="182"/>
      <c r="F28" s="182"/>
      <c r="G28" s="182"/>
      <c r="H28" s="182"/>
      <c r="I28" s="182"/>
      <c r="J28" s="182"/>
      <c r="K28" s="215"/>
    </row>
    <row r="29" spans="1:11">
      <c r="A29" s="183"/>
      <c r="B29" s="184"/>
      <c r="C29" s="184"/>
      <c r="D29" s="184"/>
      <c r="E29" s="184"/>
      <c r="F29" s="184"/>
      <c r="G29" s="184"/>
      <c r="H29" s="184"/>
      <c r="I29" s="184"/>
      <c r="J29" s="184"/>
      <c r="K29" s="216"/>
    </row>
    <row r="30" spans="1:11">
      <c r="A30" s="183"/>
      <c r="B30" s="184"/>
      <c r="C30" s="184"/>
      <c r="D30" s="184"/>
      <c r="E30" s="184"/>
      <c r="F30" s="184"/>
      <c r="G30" s="184"/>
      <c r="H30" s="184"/>
      <c r="I30" s="184"/>
      <c r="J30" s="184"/>
      <c r="K30" s="216"/>
    </row>
    <row r="31" spans="1:11">
      <c r="A31" s="183"/>
      <c r="B31" s="184"/>
      <c r="C31" s="184"/>
      <c r="D31" s="184"/>
      <c r="E31" s="184"/>
      <c r="F31" s="184"/>
      <c r="G31" s="184"/>
      <c r="H31" s="184"/>
      <c r="I31" s="184"/>
      <c r="J31" s="184"/>
      <c r="K31" s="216"/>
    </row>
    <row r="32" spans="1:11">
      <c r="A32" s="183"/>
      <c r="B32" s="184"/>
      <c r="C32" s="184"/>
      <c r="D32" s="184"/>
      <c r="E32" s="184"/>
      <c r="F32" s="184"/>
      <c r="G32" s="184"/>
      <c r="H32" s="184"/>
      <c r="I32" s="184"/>
      <c r="J32" s="184"/>
      <c r="K32" s="216"/>
    </row>
    <row r="33" ht="23" customHeight="1" spans="1:11">
      <c r="A33" s="183"/>
      <c r="B33" s="184"/>
      <c r="C33" s="184"/>
      <c r="D33" s="184"/>
      <c r="E33" s="184"/>
      <c r="F33" s="184"/>
      <c r="G33" s="184"/>
      <c r="H33" s="184"/>
      <c r="I33" s="184"/>
      <c r="J33" s="184"/>
      <c r="K33" s="216"/>
    </row>
    <row r="34" ht="23" customHeight="1" spans="1:11">
      <c r="A34" s="170"/>
      <c r="B34" s="171"/>
      <c r="C34" s="171"/>
      <c r="D34" s="171"/>
      <c r="E34" s="171"/>
      <c r="F34" s="171"/>
      <c r="G34" s="171"/>
      <c r="H34" s="171"/>
      <c r="I34" s="171"/>
      <c r="J34" s="171"/>
      <c r="K34" s="210"/>
    </row>
    <row r="35" ht="23" customHeight="1" spans="1:11">
      <c r="A35" s="185"/>
      <c r="B35" s="171"/>
      <c r="C35" s="171"/>
      <c r="D35" s="171"/>
      <c r="E35" s="171"/>
      <c r="F35" s="171"/>
      <c r="G35" s="171"/>
      <c r="H35" s="171"/>
      <c r="I35" s="171"/>
      <c r="J35" s="171"/>
      <c r="K35" s="210"/>
    </row>
    <row r="36" ht="23" customHeight="1" spans="1:11">
      <c r="A36" s="186"/>
      <c r="B36" s="187"/>
      <c r="C36" s="187"/>
      <c r="D36" s="187"/>
      <c r="E36" s="187"/>
      <c r="F36" s="187"/>
      <c r="G36" s="187"/>
      <c r="H36" s="187"/>
      <c r="I36" s="187"/>
      <c r="J36" s="187"/>
      <c r="K36" s="217"/>
    </row>
    <row r="37" ht="18.75" customHeight="1" spans="1:11">
      <c r="A37" s="188" t="s">
        <v>291</v>
      </c>
      <c r="B37" s="189"/>
      <c r="C37" s="189"/>
      <c r="D37" s="189"/>
      <c r="E37" s="189"/>
      <c r="F37" s="189"/>
      <c r="G37" s="189"/>
      <c r="H37" s="189"/>
      <c r="I37" s="189"/>
      <c r="J37" s="189"/>
      <c r="K37" s="218"/>
    </row>
    <row r="38" s="125" customFormat="1" ht="18.75" customHeight="1" spans="1:11">
      <c r="A38" s="190" t="s">
        <v>292</v>
      </c>
      <c r="B38" s="191"/>
      <c r="C38" s="191"/>
      <c r="D38" s="192" t="s">
        <v>293</v>
      </c>
      <c r="E38" s="192"/>
      <c r="F38" s="193" t="s">
        <v>294</v>
      </c>
      <c r="G38" s="194"/>
      <c r="H38" s="148" t="s">
        <v>295</v>
      </c>
      <c r="I38" s="148"/>
      <c r="J38" s="148" t="s">
        <v>296</v>
      </c>
      <c r="K38" s="207"/>
    </row>
    <row r="39" ht="18.75" customHeight="1" spans="1:13">
      <c r="A39" s="147" t="s">
        <v>220</v>
      </c>
      <c r="B39" s="195" t="s">
        <v>297</v>
      </c>
      <c r="C39" s="195"/>
      <c r="D39" s="195"/>
      <c r="E39" s="195"/>
      <c r="F39" s="195"/>
      <c r="G39" s="195"/>
      <c r="H39" s="195"/>
      <c r="I39" s="195"/>
      <c r="J39" s="195"/>
      <c r="K39" s="219"/>
      <c r="M39" s="125"/>
    </row>
    <row r="40" ht="31" customHeight="1" spans="1:11">
      <c r="A40" s="147"/>
      <c r="B40" s="148"/>
      <c r="C40" s="148"/>
      <c r="D40" s="148"/>
      <c r="E40" s="148"/>
      <c r="F40" s="148"/>
      <c r="G40" s="148"/>
      <c r="H40" s="148"/>
      <c r="I40" s="148"/>
      <c r="J40" s="148"/>
      <c r="K40" s="207"/>
    </row>
    <row r="41" ht="18.75" customHeight="1" spans="1:11">
      <c r="A41" s="147"/>
      <c r="B41" s="148"/>
      <c r="C41" s="148"/>
      <c r="D41" s="148"/>
      <c r="E41" s="148"/>
      <c r="F41" s="148"/>
      <c r="G41" s="148"/>
      <c r="H41" s="148"/>
      <c r="I41" s="148"/>
      <c r="J41" s="148"/>
      <c r="K41" s="207"/>
    </row>
    <row r="42" ht="32" customHeight="1" spans="1:11">
      <c r="A42" s="158" t="s">
        <v>145</v>
      </c>
      <c r="B42" s="196" t="s">
        <v>298</v>
      </c>
      <c r="C42" s="196"/>
      <c r="D42" s="161" t="s">
        <v>299</v>
      </c>
      <c r="E42" s="197" t="s">
        <v>148</v>
      </c>
      <c r="F42" s="161" t="s">
        <v>149</v>
      </c>
      <c r="G42" s="198">
        <v>45920</v>
      </c>
      <c r="H42" s="199" t="s">
        <v>150</v>
      </c>
      <c r="I42" s="199"/>
      <c r="J42" s="196" t="s">
        <v>300</v>
      </c>
      <c r="K42" s="220"/>
    </row>
    <row r="43" ht="16.5" customHeight="1"/>
    <row r="44" ht="16.5" customHeight="1"/>
    <row r="45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D24:E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408940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421640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408940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289560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424180</xdr:colOff>
                    <xdr:row>22</xdr:row>
                    <xdr:rowOff>180340</xdr:rowOff>
                  </from>
                  <to>
                    <xdr:col>4</xdr:col>
                    <xdr:colOff>154940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193040</xdr:colOff>
                    <xdr:row>21</xdr:row>
                    <xdr:rowOff>165100</xdr:rowOff>
                  </from>
                  <to>
                    <xdr:col>3</xdr:col>
                    <xdr:colOff>474980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408940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72390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40640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2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3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tabSelected="1" zoomScale="80" zoomScaleNormal="80" topLeftCell="C1" workbookViewId="0">
      <selection activeCell="G28" sqref="G27:G28"/>
    </sheetView>
  </sheetViews>
  <sheetFormatPr defaultColWidth="9" defaultRowHeight="26" customHeight="1"/>
  <cols>
    <col min="1" max="1" width="17.1666666666667" style="76" customWidth="1"/>
    <col min="2" max="6" width="9.33333333333333" style="76" customWidth="1"/>
    <col min="7" max="10" width="8.64166666666667" style="76" customWidth="1"/>
    <col min="11" max="11" width="9.275" style="76" customWidth="1"/>
    <col min="12" max="12" width="1.33333333333333" style="76" customWidth="1"/>
    <col min="13" max="13" width="12.075" style="76" customWidth="1"/>
    <col min="14" max="14" width="11.9833333333333" style="76" customWidth="1"/>
    <col min="15" max="15" width="12.2916666666667" style="76" customWidth="1"/>
    <col min="16" max="16" width="12.1833333333333" style="76" customWidth="1"/>
    <col min="17" max="17" width="11.9833333333333" style="76" customWidth="1"/>
    <col min="18" max="18" width="11.7666666666667" style="76" customWidth="1"/>
    <col min="19" max="22" width="11.5583333333333" style="76" customWidth="1"/>
    <col min="23" max="16384" width="9" style="76"/>
  </cols>
  <sheetData>
    <row r="1" s="76" customFormat="1" ht="22.5" customHeight="1" spans="1:18">
      <c r="A1" s="77" t="s">
        <v>154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</row>
    <row r="2" s="76" customFormat="1" ht="22.5" customHeight="1" spans="1:22">
      <c r="A2" s="79" t="s">
        <v>60</v>
      </c>
      <c r="B2" s="80" t="s">
        <v>61</v>
      </c>
      <c r="C2" s="80"/>
      <c r="D2" s="81" t="s">
        <v>66</v>
      </c>
      <c r="E2" s="80" t="s">
        <v>155</v>
      </c>
      <c r="F2" s="80"/>
      <c r="G2" s="80"/>
      <c r="H2" s="80"/>
      <c r="I2" s="80"/>
      <c r="J2" s="80"/>
      <c r="K2" s="100"/>
      <c r="L2" s="101"/>
      <c r="M2" s="79" t="s">
        <v>56</v>
      </c>
      <c r="N2" s="102" t="s">
        <v>57</v>
      </c>
      <c r="O2" s="103"/>
      <c r="P2" s="103"/>
      <c r="Q2" s="103"/>
      <c r="R2" s="103"/>
      <c r="S2" s="117"/>
      <c r="T2" s="118"/>
      <c r="U2" s="118"/>
      <c r="V2" s="118"/>
    </row>
    <row r="3" s="76" customFormat="1" ht="22.5" customHeight="1" spans="1:22">
      <c r="A3" s="82" t="s">
        <v>156</v>
      </c>
      <c r="B3" s="83" t="s">
        <v>157</v>
      </c>
      <c r="C3" s="83"/>
      <c r="D3" s="83"/>
      <c r="E3" s="83"/>
      <c r="F3" s="83"/>
      <c r="G3" s="83"/>
      <c r="H3" s="83"/>
      <c r="I3" s="83"/>
      <c r="J3" s="83"/>
      <c r="K3" s="100"/>
      <c r="L3" s="100"/>
      <c r="M3" s="104" t="s">
        <v>158</v>
      </c>
      <c r="N3" s="105"/>
      <c r="O3" s="105"/>
      <c r="P3" s="105"/>
      <c r="Q3" s="105"/>
      <c r="R3" s="105"/>
      <c r="S3" s="119"/>
      <c r="T3" s="120"/>
      <c r="U3" s="120"/>
      <c r="V3" s="120"/>
    </row>
    <row r="4" s="76" customFormat="1" ht="22.5" customHeight="1" spans="1:22">
      <c r="A4" s="82"/>
      <c r="B4" s="84"/>
      <c r="C4" s="84"/>
      <c r="D4" s="84"/>
      <c r="E4" s="84"/>
      <c r="F4" s="84"/>
      <c r="G4" s="84"/>
      <c r="H4" s="84"/>
      <c r="I4" s="84"/>
      <c r="J4" s="84"/>
      <c r="K4" s="106"/>
      <c r="L4" s="100"/>
      <c r="M4" s="107"/>
      <c r="N4" s="107"/>
      <c r="O4" s="107"/>
      <c r="P4" s="107"/>
      <c r="Q4" s="107"/>
      <c r="R4" s="107"/>
      <c r="S4" s="121"/>
      <c r="T4" s="122"/>
      <c r="U4" s="122"/>
      <c r="V4" s="122"/>
    </row>
    <row r="5" s="76" customFormat="1" ht="22.5" customHeight="1" spans="1:22">
      <c r="A5" s="82"/>
      <c r="B5" s="85" t="s">
        <v>159</v>
      </c>
      <c r="C5" s="86" t="s">
        <v>160</v>
      </c>
      <c r="D5" s="87" t="s">
        <v>161</v>
      </c>
      <c r="E5" s="86" t="s">
        <v>162</v>
      </c>
      <c r="F5" s="86" t="s">
        <v>163</v>
      </c>
      <c r="G5" s="86" t="s">
        <v>164</v>
      </c>
      <c r="H5" s="86" t="s">
        <v>165</v>
      </c>
      <c r="I5" s="108" t="s">
        <v>166</v>
      </c>
      <c r="J5" s="108" t="s">
        <v>167</v>
      </c>
      <c r="K5" s="108" t="s">
        <v>168</v>
      </c>
      <c r="L5" s="100"/>
      <c r="M5" s="85" t="s">
        <v>159</v>
      </c>
      <c r="N5" s="86" t="s">
        <v>160</v>
      </c>
      <c r="O5" s="87" t="s">
        <v>161</v>
      </c>
      <c r="P5" s="86" t="s">
        <v>162</v>
      </c>
      <c r="Q5" s="86" t="s">
        <v>163</v>
      </c>
      <c r="R5" s="86" t="s">
        <v>164</v>
      </c>
      <c r="S5" s="86" t="s">
        <v>165</v>
      </c>
      <c r="T5" s="108" t="s">
        <v>166</v>
      </c>
      <c r="U5" s="108" t="s">
        <v>167</v>
      </c>
      <c r="V5" s="108" t="s">
        <v>168</v>
      </c>
    </row>
    <row r="6" s="76" customFormat="1" ht="22.5" customHeight="1" spans="1:22">
      <c r="A6" s="88" t="s">
        <v>179</v>
      </c>
      <c r="B6" s="89">
        <f t="shared" ref="B6:B8" si="0">C6-1</f>
        <v>57.5</v>
      </c>
      <c r="C6" s="89">
        <f t="shared" ref="C6:C8" si="1">D6-2</f>
        <v>58.5</v>
      </c>
      <c r="D6" s="90">
        <v>60.5</v>
      </c>
      <c r="E6" s="89">
        <f t="shared" ref="E6:E8" si="2">D6+2</f>
        <v>62.5</v>
      </c>
      <c r="F6" s="89">
        <f t="shared" ref="F6:F8" si="3">E6+2</f>
        <v>64.5</v>
      </c>
      <c r="G6" s="89">
        <f t="shared" ref="G6:G8" si="4">F6+1</f>
        <v>65.5</v>
      </c>
      <c r="H6" s="86" t="s">
        <v>177</v>
      </c>
      <c r="I6" s="109"/>
      <c r="J6" s="109"/>
      <c r="K6" s="109"/>
      <c r="L6" s="100"/>
      <c r="M6" s="110" t="s">
        <v>301</v>
      </c>
      <c r="N6" s="110" t="s">
        <v>302</v>
      </c>
      <c r="O6" s="110" t="s">
        <v>302</v>
      </c>
      <c r="P6" s="110" t="s">
        <v>302</v>
      </c>
      <c r="Q6" s="110" t="s">
        <v>303</v>
      </c>
      <c r="R6" s="110" t="s">
        <v>302</v>
      </c>
      <c r="S6" s="123" t="s">
        <v>302</v>
      </c>
      <c r="T6" s="109"/>
      <c r="U6" s="109"/>
      <c r="V6" s="109"/>
    </row>
    <row r="7" s="76" customFormat="1" ht="22.5" customHeight="1" spans="1:22">
      <c r="A7" s="91" t="s">
        <v>182</v>
      </c>
      <c r="B7" s="89">
        <f t="shared" si="0"/>
        <v>50</v>
      </c>
      <c r="C7" s="89">
        <f t="shared" si="1"/>
        <v>51</v>
      </c>
      <c r="D7" s="90">
        <v>53</v>
      </c>
      <c r="E7" s="89">
        <f t="shared" si="2"/>
        <v>55</v>
      </c>
      <c r="F7" s="89">
        <f t="shared" si="3"/>
        <v>57</v>
      </c>
      <c r="G7" s="89">
        <f t="shared" si="4"/>
        <v>58</v>
      </c>
      <c r="H7" s="89">
        <f t="shared" ref="H7:H9" si="5">G7+1</f>
        <v>59</v>
      </c>
      <c r="I7" s="111">
        <v>68.5</v>
      </c>
      <c r="J7" s="111">
        <v>68.5</v>
      </c>
      <c r="K7" s="111">
        <v>74.5</v>
      </c>
      <c r="L7" s="100"/>
      <c r="M7" s="110" t="s">
        <v>304</v>
      </c>
      <c r="N7" s="110" t="s">
        <v>304</v>
      </c>
      <c r="O7" s="110" t="s">
        <v>304</v>
      </c>
      <c r="P7" s="110" t="s">
        <v>304</v>
      </c>
      <c r="Q7" s="110" t="s">
        <v>304</v>
      </c>
      <c r="R7" s="110" t="s">
        <v>304</v>
      </c>
      <c r="S7" s="123" t="s">
        <v>304</v>
      </c>
      <c r="T7" s="123" t="s">
        <v>304</v>
      </c>
      <c r="U7" s="123" t="s">
        <v>304</v>
      </c>
      <c r="V7" s="123" t="s">
        <v>304</v>
      </c>
    </row>
    <row r="8" s="76" customFormat="1" ht="22.5" customHeight="1" spans="1:22">
      <c r="A8" s="91" t="s">
        <v>184</v>
      </c>
      <c r="B8" s="89">
        <f t="shared" si="0"/>
        <v>50</v>
      </c>
      <c r="C8" s="89">
        <f t="shared" si="1"/>
        <v>51</v>
      </c>
      <c r="D8" s="92" t="s">
        <v>183</v>
      </c>
      <c r="E8" s="89">
        <f t="shared" si="2"/>
        <v>55</v>
      </c>
      <c r="F8" s="89">
        <f t="shared" si="3"/>
        <v>57</v>
      </c>
      <c r="G8" s="89">
        <f t="shared" si="4"/>
        <v>58</v>
      </c>
      <c r="H8" s="89">
        <f t="shared" si="5"/>
        <v>59</v>
      </c>
      <c r="I8" s="112">
        <v>61</v>
      </c>
      <c r="J8" s="112">
        <v>61</v>
      </c>
      <c r="K8" s="112">
        <v>67</v>
      </c>
      <c r="L8" s="100"/>
      <c r="M8" s="110" t="s">
        <v>304</v>
      </c>
      <c r="N8" s="110" t="s">
        <v>304</v>
      </c>
      <c r="O8" s="110" t="s">
        <v>304</v>
      </c>
      <c r="P8" s="110" t="s">
        <v>304</v>
      </c>
      <c r="Q8" s="110" t="s">
        <v>304</v>
      </c>
      <c r="R8" s="110" t="s">
        <v>304</v>
      </c>
      <c r="S8" s="123" t="s">
        <v>304</v>
      </c>
      <c r="T8" s="110" t="s">
        <v>304</v>
      </c>
      <c r="U8" s="110" t="s">
        <v>304</v>
      </c>
      <c r="V8" s="110" t="s">
        <v>304</v>
      </c>
    </row>
    <row r="9" s="76" customFormat="1" ht="22.5" customHeight="1" spans="1:22">
      <c r="A9" s="91" t="s">
        <v>185</v>
      </c>
      <c r="B9" s="89">
        <f t="shared" ref="B9:B12" si="6">C9-4</f>
        <v>90</v>
      </c>
      <c r="C9" s="89">
        <f t="shared" ref="C9:C12" si="7">D9-4</f>
        <v>94</v>
      </c>
      <c r="D9" s="92">
        <v>98</v>
      </c>
      <c r="E9" s="89">
        <f t="shared" ref="E9:E12" si="8">D9+4</f>
        <v>102</v>
      </c>
      <c r="F9" s="89">
        <f>E9+4</f>
        <v>106</v>
      </c>
      <c r="G9" s="89">
        <f t="shared" ref="G9:G12" si="9">F9+6</f>
        <v>112</v>
      </c>
      <c r="H9" s="89">
        <f t="shared" si="5"/>
        <v>113</v>
      </c>
      <c r="I9" s="112">
        <v>61</v>
      </c>
      <c r="J9" s="112">
        <v>61</v>
      </c>
      <c r="K9" s="112">
        <v>67</v>
      </c>
      <c r="L9" s="100"/>
      <c r="M9" s="110" t="s">
        <v>305</v>
      </c>
      <c r="N9" s="110" t="s">
        <v>305</v>
      </c>
      <c r="O9" s="110" t="s">
        <v>305</v>
      </c>
      <c r="P9" s="110" t="s">
        <v>305</v>
      </c>
      <c r="Q9" s="110" t="s">
        <v>305</v>
      </c>
      <c r="R9" s="110" t="s">
        <v>305</v>
      </c>
      <c r="S9" s="123" t="s">
        <v>305</v>
      </c>
      <c r="T9" s="110" t="s">
        <v>305</v>
      </c>
      <c r="U9" s="110" t="s">
        <v>305</v>
      </c>
      <c r="V9" s="110" t="s">
        <v>305</v>
      </c>
    </row>
    <row r="10" s="76" customFormat="1" ht="22.5" customHeight="1" spans="1:22">
      <c r="A10" s="91" t="s">
        <v>188</v>
      </c>
      <c r="B10" s="89">
        <f t="shared" si="6"/>
        <v>83</v>
      </c>
      <c r="C10" s="89">
        <f t="shared" si="7"/>
        <v>87</v>
      </c>
      <c r="D10" s="92">
        <v>91</v>
      </c>
      <c r="E10" s="89">
        <f t="shared" si="8"/>
        <v>95</v>
      </c>
      <c r="F10" s="89">
        <f t="shared" ref="F10:F12" si="10">E10+5</f>
        <v>100</v>
      </c>
      <c r="G10" s="89">
        <f t="shared" si="9"/>
        <v>106</v>
      </c>
      <c r="H10" s="89">
        <f>G10+6</f>
        <v>112</v>
      </c>
      <c r="I10" s="112">
        <v>116</v>
      </c>
      <c r="J10" s="112">
        <v>118</v>
      </c>
      <c r="K10" s="112">
        <v>158</v>
      </c>
      <c r="L10" s="100"/>
      <c r="M10" s="110" t="s">
        <v>305</v>
      </c>
      <c r="N10" s="110" t="s">
        <v>305</v>
      </c>
      <c r="O10" s="110" t="s">
        <v>305</v>
      </c>
      <c r="P10" s="110" t="s">
        <v>305</v>
      </c>
      <c r="Q10" s="110" t="s">
        <v>305</v>
      </c>
      <c r="R10" s="110" t="s">
        <v>305</v>
      </c>
      <c r="S10" s="123" t="s">
        <v>305</v>
      </c>
      <c r="T10" s="110" t="s">
        <v>305</v>
      </c>
      <c r="U10" s="110" t="s">
        <v>305</v>
      </c>
      <c r="V10" s="110" t="s">
        <v>305</v>
      </c>
    </row>
    <row r="11" s="76" customFormat="1" ht="22.5" customHeight="1" spans="1:22">
      <c r="A11" s="91" t="s">
        <v>190</v>
      </c>
      <c r="B11" s="93">
        <f t="shared" si="6"/>
        <v>90</v>
      </c>
      <c r="C11" s="93">
        <f t="shared" si="7"/>
        <v>94</v>
      </c>
      <c r="D11" s="92" t="s">
        <v>187</v>
      </c>
      <c r="E11" s="93">
        <f t="shared" si="8"/>
        <v>102</v>
      </c>
      <c r="F11" s="93">
        <f t="shared" si="10"/>
        <v>107</v>
      </c>
      <c r="G11" s="93">
        <f t="shared" si="9"/>
        <v>113</v>
      </c>
      <c r="H11" s="89">
        <f t="shared" ref="H11:H13" si="11">G11+7</f>
        <v>120</v>
      </c>
      <c r="I11" s="112">
        <v>116</v>
      </c>
      <c r="J11" s="112">
        <v>118</v>
      </c>
      <c r="K11" s="112">
        <v>164</v>
      </c>
      <c r="L11" s="100"/>
      <c r="M11" s="110" t="s">
        <v>306</v>
      </c>
      <c r="N11" s="110" t="s">
        <v>306</v>
      </c>
      <c r="O11" s="110" t="s">
        <v>306</v>
      </c>
      <c r="P11" s="110" t="s">
        <v>306</v>
      </c>
      <c r="Q11" s="110" t="s">
        <v>306</v>
      </c>
      <c r="R11" s="110" t="s">
        <v>306</v>
      </c>
      <c r="S11" s="123" t="s">
        <v>306</v>
      </c>
      <c r="T11" s="110" t="s">
        <v>306</v>
      </c>
      <c r="U11" s="110" t="s">
        <v>306</v>
      </c>
      <c r="V11" s="110" t="s">
        <v>306</v>
      </c>
    </row>
    <row r="12" s="76" customFormat="1" ht="22.5" customHeight="1" spans="1:22">
      <c r="A12" s="91" t="s">
        <v>192</v>
      </c>
      <c r="B12" s="93">
        <f t="shared" si="6"/>
        <v>94</v>
      </c>
      <c r="C12" s="93">
        <f t="shared" si="7"/>
        <v>98</v>
      </c>
      <c r="D12" s="92" t="s">
        <v>193</v>
      </c>
      <c r="E12" s="93">
        <f t="shared" si="8"/>
        <v>106</v>
      </c>
      <c r="F12" s="93">
        <f t="shared" si="10"/>
        <v>111</v>
      </c>
      <c r="G12" s="93">
        <f t="shared" si="9"/>
        <v>117</v>
      </c>
      <c r="H12" s="93">
        <f t="shared" si="11"/>
        <v>124</v>
      </c>
      <c r="I12" s="112">
        <v>128</v>
      </c>
      <c r="J12" s="112">
        <v>132</v>
      </c>
      <c r="K12" s="112">
        <v>160</v>
      </c>
      <c r="L12" s="100"/>
      <c r="M12" s="110" t="s">
        <v>306</v>
      </c>
      <c r="N12" s="110" t="s">
        <v>306</v>
      </c>
      <c r="O12" s="110" t="s">
        <v>306</v>
      </c>
      <c r="P12" s="110" t="s">
        <v>306</v>
      </c>
      <c r="Q12" s="110" t="s">
        <v>306</v>
      </c>
      <c r="R12" s="110" t="s">
        <v>306</v>
      </c>
      <c r="S12" s="123" t="s">
        <v>306</v>
      </c>
      <c r="T12" s="110" t="s">
        <v>306</v>
      </c>
      <c r="U12" s="110" t="s">
        <v>306</v>
      </c>
      <c r="V12" s="110" t="s">
        <v>306</v>
      </c>
    </row>
    <row r="13" s="76" customFormat="1" ht="22.5" customHeight="1" spans="1:22">
      <c r="A13" s="91" t="s">
        <v>195</v>
      </c>
      <c r="B13" s="89">
        <f>C13-1</f>
        <v>53</v>
      </c>
      <c r="C13" s="89">
        <f t="shared" ref="C13:C15" si="12">D13-1</f>
        <v>54</v>
      </c>
      <c r="D13" s="90">
        <v>55</v>
      </c>
      <c r="E13" s="89">
        <f t="shared" ref="E13:E15" si="13">D13+1</f>
        <v>56</v>
      </c>
      <c r="F13" s="89">
        <f t="shared" ref="F13:F15" si="14">E13+1</f>
        <v>57</v>
      </c>
      <c r="G13" s="89">
        <f>F13+1.5</f>
        <v>58.5</v>
      </c>
      <c r="H13" s="93">
        <f t="shared" si="11"/>
        <v>65.5</v>
      </c>
      <c r="I13" s="111">
        <v>132</v>
      </c>
      <c r="J13" s="111">
        <v>136</v>
      </c>
      <c r="K13" s="111">
        <v>164</v>
      </c>
      <c r="L13" s="100"/>
      <c r="M13" s="110" t="s">
        <v>304</v>
      </c>
      <c r="N13" s="110" t="s">
        <v>304</v>
      </c>
      <c r="O13" s="110" t="s">
        <v>304</v>
      </c>
      <c r="P13" s="110" t="s">
        <v>304</v>
      </c>
      <c r="Q13" s="110" t="s">
        <v>304</v>
      </c>
      <c r="R13" s="110" t="s">
        <v>304</v>
      </c>
      <c r="S13" s="123" t="s">
        <v>304</v>
      </c>
      <c r="T13" s="110" t="s">
        <v>304</v>
      </c>
      <c r="U13" s="110" t="s">
        <v>304</v>
      </c>
      <c r="V13" s="110" t="s">
        <v>304</v>
      </c>
    </row>
    <row r="14" s="76" customFormat="1" ht="22.5" customHeight="1" spans="1:22">
      <c r="A14" s="91" t="s">
        <v>197</v>
      </c>
      <c r="B14" s="89">
        <f>C14-1</f>
        <v>36</v>
      </c>
      <c r="C14" s="89">
        <f t="shared" si="12"/>
        <v>37</v>
      </c>
      <c r="D14" s="90">
        <v>38</v>
      </c>
      <c r="E14" s="89">
        <f t="shared" si="13"/>
        <v>39</v>
      </c>
      <c r="F14" s="89">
        <f t="shared" si="14"/>
        <v>40</v>
      </c>
      <c r="G14" s="89">
        <f>F14+1.2</f>
        <v>41.2</v>
      </c>
      <c r="H14" s="89">
        <f>G14+1.5</f>
        <v>42.7</v>
      </c>
      <c r="I14" s="112">
        <v>60</v>
      </c>
      <c r="J14" s="112">
        <v>60</v>
      </c>
      <c r="K14" s="112">
        <v>68</v>
      </c>
      <c r="L14" s="100"/>
      <c r="M14" s="110" t="s">
        <v>307</v>
      </c>
      <c r="N14" s="110" t="s">
        <v>307</v>
      </c>
      <c r="O14" s="110" t="s">
        <v>307</v>
      </c>
      <c r="P14" s="110" t="s">
        <v>307</v>
      </c>
      <c r="Q14" s="110" t="s">
        <v>307</v>
      </c>
      <c r="R14" s="110" t="s">
        <v>307</v>
      </c>
      <c r="S14" s="123" t="s">
        <v>307</v>
      </c>
      <c r="T14" s="110" t="s">
        <v>307</v>
      </c>
      <c r="U14" s="110" t="s">
        <v>307</v>
      </c>
      <c r="V14" s="110" t="s">
        <v>307</v>
      </c>
    </row>
    <row r="15" s="76" customFormat="1" ht="22.5" customHeight="1" spans="1:22">
      <c r="A15" s="91" t="s">
        <v>199</v>
      </c>
      <c r="B15" s="89">
        <f t="shared" ref="B15:B21" si="15">C15-0.5</f>
        <v>57.5</v>
      </c>
      <c r="C15" s="89">
        <f t="shared" si="12"/>
        <v>58</v>
      </c>
      <c r="D15" s="90">
        <v>59</v>
      </c>
      <c r="E15" s="89">
        <f t="shared" si="13"/>
        <v>60</v>
      </c>
      <c r="F15" s="89">
        <f t="shared" si="14"/>
        <v>61</v>
      </c>
      <c r="G15" s="89">
        <f>F15+0.5</f>
        <v>61.5</v>
      </c>
      <c r="H15" s="89">
        <f>G15+1.2</f>
        <v>62.7</v>
      </c>
      <c r="I15" s="112">
        <v>43</v>
      </c>
      <c r="J15" s="112">
        <v>43</v>
      </c>
      <c r="K15" s="112">
        <v>53</v>
      </c>
      <c r="L15" s="100"/>
      <c r="M15" s="110" t="s">
        <v>305</v>
      </c>
      <c r="N15" s="110" t="s">
        <v>305</v>
      </c>
      <c r="O15" s="110" t="s">
        <v>305</v>
      </c>
      <c r="P15" s="110" t="s">
        <v>305</v>
      </c>
      <c r="Q15" s="110" t="s">
        <v>305</v>
      </c>
      <c r="R15" s="110" t="s">
        <v>305</v>
      </c>
      <c r="S15" s="123" t="s">
        <v>305</v>
      </c>
      <c r="T15" s="110" t="s">
        <v>305</v>
      </c>
      <c r="U15" s="110" t="s">
        <v>305</v>
      </c>
      <c r="V15" s="110" t="s">
        <v>305</v>
      </c>
    </row>
    <row r="16" s="76" customFormat="1" ht="22.5" customHeight="1" spans="1:22">
      <c r="A16" s="91" t="s">
        <v>202</v>
      </c>
      <c r="B16" s="89">
        <f>C16-0.8</f>
        <v>16.4</v>
      </c>
      <c r="C16" s="89">
        <f>D16-0.8</f>
        <v>17.2</v>
      </c>
      <c r="D16" s="90">
        <v>18</v>
      </c>
      <c r="E16" s="89">
        <f>D16+0.8</f>
        <v>18.8</v>
      </c>
      <c r="F16" s="89">
        <f>E16+0.8</f>
        <v>19.6</v>
      </c>
      <c r="G16" s="89">
        <f>F16+1.1</f>
        <v>20.7</v>
      </c>
      <c r="H16" s="89">
        <f>G16+0.5</f>
        <v>21.2</v>
      </c>
      <c r="I16" s="112">
        <v>61</v>
      </c>
      <c r="J16" s="112">
        <v>61</v>
      </c>
      <c r="K16" s="112">
        <v>62</v>
      </c>
      <c r="L16" s="100"/>
      <c r="M16" s="110" t="s">
        <v>308</v>
      </c>
      <c r="N16" s="110" t="s">
        <v>308</v>
      </c>
      <c r="O16" s="110" t="s">
        <v>308</v>
      </c>
      <c r="P16" s="110" t="s">
        <v>308</v>
      </c>
      <c r="Q16" s="110" t="s">
        <v>308</v>
      </c>
      <c r="R16" s="110" t="s">
        <v>308</v>
      </c>
      <c r="S16" s="123" t="s">
        <v>308</v>
      </c>
      <c r="T16" s="110" t="s">
        <v>308</v>
      </c>
      <c r="U16" s="110" t="s">
        <v>308</v>
      </c>
      <c r="V16" s="110" t="s">
        <v>308</v>
      </c>
    </row>
    <row r="17" s="76" customFormat="1" ht="22.5" customHeight="1" spans="1:22">
      <c r="A17" s="91" t="s">
        <v>205</v>
      </c>
      <c r="B17" s="89">
        <f>C17-0.6</f>
        <v>14.3</v>
      </c>
      <c r="C17" s="89">
        <f>D17-0.6</f>
        <v>14.9</v>
      </c>
      <c r="D17" s="94">
        <v>15.5</v>
      </c>
      <c r="E17" s="89">
        <f>D17+0.6</f>
        <v>16.1</v>
      </c>
      <c r="F17" s="89">
        <f>E17+0.6</f>
        <v>16.7</v>
      </c>
      <c r="G17" s="89">
        <f>F17+0.95</f>
        <v>17.65</v>
      </c>
      <c r="H17" s="89">
        <f>G17+1.1</f>
        <v>18.75</v>
      </c>
      <c r="I17" s="112">
        <v>21.5</v>
      </c>
      <c r="J17" s="112">
        <v>22</v>
      </c>
      <c r="K17" s="112">
        <v>29.6</v>
      </c>
      <c r="L17" s="100"/>
      <c r="M17" s="110" t="s">
        <v>307</v>
      </c>
      <c r="N17" s="110" t="s">
        <v>307</v>
      </c>
      <c r="O17" s="110" t="s">
        <v>307</v>
      </c>
      <c r="P17" s="110" t="s">
        <v>307</v>
      </c>
      <c r="Q17" s="110" t="s">
        <v>307</v>
      </c>
      <c r="R17" s="110" t="s">
        <v>307</v>
      </c>
      <c r="S17" s="123" t="s">
        <v>307</v>
      </c>
      <c r="T17" s="110" t="s">
        <v>307</v>
      </c>
      <c r="U17" s="110" t="s">
        <v>307</v>
      </c>
      <c r="V17" s="110" t="s">
        <v>307</v>
      </c>
    </row>
    <row r="18" s="76" customFormat="1" ht="22.5" customHeight="1" spans="1:22">
      <c r="A18" s="91" t="s">
        <v>208</v>
      </c>
      <c r="B18" s="89">
        <f t="shared" si="15"/>
        <v>9.5</v>
      </c>
      <c r="C18" s="89">
        <f t="shared" ref="C18:C21" si="16">D18-0.5</f>
        <v>10</v>
      </c>
      <c r="D18" s="95">
        <v>10.5</v>
      </c>
      <c r="E18" s="89">
        <f t="shared" ref="E18:E21" si="17">D18+0.5</f>
        <v>11</v>
      </c>
      <c r="F18" s="89">
        <f t="shared" ref="F18:F21" si="18">E18+0.5</f>
        <v>11.5</v>
      </c>
      <c r="G18" s="96">
        <f>F18+0.7</f>
        <v>12.2</v>
      </c>
      <c r="H18" s="89">
        <f>G18+0.95</f>
        <v>13.15</v>
      </c>
      <c r="I18" s="112">
        <v>19</v>
      </c>
      <c r="J18" s="112">
        <v>19.5</v>
      </c>
      <c r="K18" s="112">
        <v>27</v>
      </c>
      <c r="L18" s="100"/>
      <c r="M18" s="110" t="s">
        <v>307</v>
      </c>
      <c r="N18" s="110" t="s">
        <v>307</v>
      </c>
      <c r="O18" s="110" t="s">
        <v>307</v>
      </c>
      <c r="P18" s="110" t="s">
        <v>307</v>
      </c>
      <c r="Q18" s="110" t="s">
        <v>307</v>
      </c>
      <c r="R18" s="110" t="s">
        <v>307</v>
      </c>
      <c r="S18" s="123" t="s">
        <v>307</v>
      </c>
      <c r="T18" s="110" t="s">
        <v>307</v>
      </c>
      <c r="U18" s="110" t="s">
        <v>307</v>
      </c>
      <c r="V18" s="110" t="s">
        <v>307</v>
      </c>
    </row>
    <row r="19" s="76" customFormat="1" ht="15" spans="1:22">
      <c r="A19" s="91" t="s">
        <v>211</v>
      </c>
      <c r="B19" s="89">
        <f t="shared" si="15"/>
        <v>12</v>
      </c>
      <c r="C19" s="89">
        <f t="shared" si="16"/>
        <v>12.5</v>
      </c>
      <c r="D19" s="90">
        <v>13</v>
      </c>
      <c r="E19" s="89">
        <f t="shared" si="17"/>
        <v>13.5</v>
      </c>
      <c r="F19" s="89">
        <f t="shared" si="18"/>
        <v>14</v>
      </c>
      <c r="G19" s="89">
        <f>F19+0.7</f>
        <v>14.7</v>
      </c>
      <c r="H19" s="96">
        <f>G19+0.7</f>
        <v>15.4</v>
      </c>
      <c r="I19" s="112">
        <v>12.3</v>
      </c>
      <c r="J19" s="112">
        <v>12.8</v>
      </c>
      <c r="K19" s="112">
        <v>17</v>
      </c>
      <c r="L19" s="113"/>
      <c r="M19" s="110" t="s">
        <v>307</v>
      </c>
      <c r="N19" s="110" t="s">
        <v>307</v>
      </c>
      <c r="O19" s="110" t="s">
        <v>307</v>
      </c>
      <c r="P19" s="110" t="s">
        <v>307</v>
      </c>
      <c r="Q19" s="110" t="s">
        <v>307</v>
      </c>
      <c r="R19" s="110" t="s">
        <v>307</v>
      </c>
      <c r="S19" s="123" t="s">
        <v>307</v>
      </c>
      <c r="T19" s="110" t="s">
        <v>307</v>
      </c>
      <c r="U19" s="110" t="s">
        <v>307</v>
      </c>
      <c r="V19" s="110" t="s">
        <v>307</v>
      </c>
    </row>
    <row r="20" s="76" customFormat="1" ht="15" spans="1:22">
      <c r="A20" s="97" t="s">
        <v>214</v>
      </c>
      <c r="B20" s="89">
        <f t="shared" si="15"/>
        <v>32</v>
      </c>
      <c r="C20" s="89">
        <f t="shared" si="16"/>
        <v>32.5</v>
      </c>
      <c r="D20" s="90">
        <v>33</v>
      </c>
      <c r="E20" s="89">
        <f t="shared" si="17"/>
        <v>33.5</v>
      </c>
      <c r="F20" s="89">
        <f t="shared" si="18"/>
        <v>34</v>
      </c>
      <c r="G20" s="89">
        <f>F20+0.5</f>
        <v>34.5</v>
      </c>
      <c r="H20" s="89">
        <f>G20+0.7</f>
        <v>35.2</v>
      </c>
      <c r="I20" s="112">
        <v>15</v>
      </c>
      <c r="J20" s="112">
        <v>15.3</v>
      </c>
      <c r="K20" s="112">
        <v>19.5</v>
      </c>
      <c r="L20" s="113"/>
      <c r="M20" s="114" t="s">
        <v>304</v>
      </c>
      <c r="N20" s="114" t="s">
        <v>304</v>
      </c>
      <c r="O20" s="114" t="s">
        <v>304</v>
      </c>
      <c r="P20" s="114" t="s">
        <v>304</v>
      </c>
      <c r="Q20" s="114" t="s">
        <v>304</v>
      </c>
      <c r="R20" s="114" t="s">
        <v>304</v>
      </c>
      <c r="S20" s="114" t="s">
        <v>304</v>
      </c>
      <c r="T20" s="114" t="s">
        <v>304</v>
      </c>
      <c r="U20" s="114" t="s">
        <v>304</v>
      </c>
      <c r="V20" s="114" t="s">
        <v>304</v>
      </c>
    </row>
    <row r="21" s="76" customFormat="1" ht="15" spans="1:22">
      <c r="A21" s="91" t="s">
        <v>216</v>
      </c>
      <c r="B21" s="89">
        <f t="shared" si="15"/>
        <v>23.5</v>
      </c>
      <c r="C21" s="89">
        <f t="shared" si="16"/>
        <v>24</v>
      </c>
      <c r="D21" s="92">
        <v>24.5</v>
      </c>
      <c r="E21" s="89">
        <f t="shared" si="17"/>
        <v>25</v>
      </c>
      <c r="F21" s="89">
        <f t="shared" si="18"/>
        <v>25.5</v>
      </c>
      <c r="G21" s="89">
        <f>F21+0.5</f>
        <v>26</v>
      </c>
      <c r="H21" s="89">
        <f>G21</f>
        <v>26</v>
      </c>
      <c r="I21" s="93">
        <v>35</v>
      </c>
      <c r="J21" s="93">
        <v>35</v>
      </c>
      <c r="K21" s="93">
        <v>35</v>
      </c>
      <c r="L21" s="113"/>
      <c r="M21" s="114" t="s">
        <v>304</v>
      </c>
      <c r="N21" s="114" t="s">
        <v>304</v>
      </c>
      <c r="O21" s="114" t="s">
        <v>304</v>
      </c>
      <c r="P21" s="114" t="s">
        <v>304</v>
      </c>
      <c r="Q21" s="114" t="s">
        <v>304</v>
      </c>
      <c r="R21" s="114" t="s">
        <v>304</v>
      </c>
      <c r="S21" s="114" t="s">
        <v>304</v>
      </c>
      <c r="T21" s="114" t="s">
        <v>304</v>
      </c>
      <c r="U21" s="114" t="s">
        <v>304</v>
      </c>
      <c r="V21" s="114" t="s">
        <v>304</v>
      </c>
    </row>
    <row r="22" customHeight="1" spans="1:22">
      <c r="A22" s="98" t="s">
        <v>218</v>
      </c>
      <c r="B22" s="99">
        <f>C22</f>
        <v>15.5</v>
      </c>
      <c r="C22" s="99">
        <f>D22-1</f>
        <v>15.5</v>
      </c>
      <c r="D22" s="92">
        <v>16.5</v>
      </c>
      <c r="E22" s="99">
        <f t="shared" ref="E22:H22" si="19">D22</f>
        <v>16.5</v>
      </c>
      <c r="F22" s="99">
        <f>E22+1.5</f>
        <v>18</v>
      </c>
      <c r="G22" s="99">
        <f t="shared" si="19"/>
        <v>18</v>
      </c>
      <c r="H22" s="89">
        <f t="shared" si="19"/>
        <v>18</v>
      </c>
      <c r="I22" s="112">
        <v>26</v>
      </c>
      <c r="J22" s="112">
        <v>26</v>
      </c>
      <c r="K22" s="112">
        <v>28</v>
      </c>
      <c r="M22" s="114" t="s">
        <v>304</v>
      </c>
      <c r="N22" s="114" t="s">
        <v>304</v>
      </c>
      <c r="O22" s="114" t="s">
        <v>304</v>
      </c>
      <c r="P22" s="114" t="s">
        <v>304</v>
      </c>
      <c r="Q22" s="114" t="s">
        <v>304</v>
      </c>
      <c r="R22" s="114" t="s">
        <v>304</v>
      </c>
      <c r="S22" s="114" t="s">
        <v>304</v>
      </c>
      <c r="T22" s="114" t="s">
        <v>304</v>
      </c>
      <c r="U22" s="114" t="s">
        <v>304</v>
      </c>
      <c r="V22" s="114" t="s">
        <v>304</v>
      </c>
    </row>
    <row r="23" customHeight="1" spans="8:11">
      <c r="H23" s="99"/>
      <c r="I23" s="111"/>
      <c r="J23" s="111"/>
      <c r="K23" s="111"/>
    </row>
    <row r="24" customHeight="1" spans="13:18">
      <c r="M24" s="115" t="s">
        <v>247</v>
      </c>
      <c r="N24" s="116">
        <v>45920</v>
      </c>
      <c r="O24" s="115" t="s">
        <v>223</v>
      </c>
      <c r="P24" s="115"/>
      <c r="Q24" s="115" t="s">
        <v>249</v>
      </c>
      <c r="R24" s="76" t="s">
        <v>300</v>
      </c>
    </row>
  </sheetData>
  <mergeCells count="14">
    <mergeCell ref="A1:R1"/>
    <mergeCell ref="B2:C2"/>
    <mergeCell ref="E2:G2"/>
    <mergeCell ref="N2:S2"/>
    <mergeCell ref="B3:G3"/>
    <mergeCell ref="M3:S3"/>
    <mergeCell ref="A3:A5"/>
    <mergeCell ref="I5:I6"/>
    <mergeCell ref="J5:J6"/>
    <mergeCell ref="K5:K6"/>
    <mergeCell ref="L2:L18"/>
    <mergeCell ref="T5:T6"/>
    <mergeCell ref="U5:U6"/>
    <mergeCell ref="V5:V6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topLeftCell="A9" workbookViewId="0">
      <selection activeCell="E4" sqref="E4"/>
    </sheetView>
  </sheetViews>
  <sheetFormatPr defaultColWidth="9" defaultRowHeight="15"/>
  <cols>
    <col min="1" max="1" width="7" customWidth="1"/>
    <col min="2" max="2" width="12.1666666666667" customWidth="1"/>
    <col min="3" max="3" width="18.5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66" customWidth="1"/>
    <col min="15" max="15" width="10.6666666666667" customWidth="1"/>
  </cols>
  <sheetData>
    <row r="1" ht="27.5" spans="1:15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310</v>
      </c>
      <c r="B2" s="5" t="s">
        <v>311</v>
      </c>
      <c r="C2" s="5" t="s">
        <v>312</v>
      </c>
      <c r="D2" s="5" t="s">
        <v>313</v>
      </c>
      <c r="E2" s="5" t="s">
        <v>314</v>
      </c>
      <c r="F2" s="5" t="s">
        <v>315</v>
      </c>
      <c r="G2" s="5" t="s">
        <v>316</v>
      </c>
      <c r="H2" s="5" t="s">
        <v>317</v>
      </c>
      <c r="I2" s="4" t="s">
        <v>318</v>
      </c>
      <c r="J2" s="4" t="s">
        <v>319</v>
      </c>
      <c r="K2" s="4" t="s">
        <v>320</v>
      </c>
      <c r="L2" s="4" t="s">
        <v>321</v>
      </c>
      <c r="M2" s="4" t="s">
        <v>322</v>
      </c>
      <c r="N2" s="69" t="s">
        <v>323</v>
      </c>
      <c r="O2" s="5" t="s">
        <v>324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325</v>
      </c>
      <c r="J3" s="4" t="s">
        <v>325</v>
      </c>
      <c r="K3" s="4" t="s">
        <v>325</v>
      </c>
      <c r="L3" s="4" t="s">
        <v>325</v>
      </c>
      <c r="M3" s="4" t="s">
        <v>325</v>
      </c>
      <c r="N3" s="70"/>
      <c r="O3" s="7"/>
    </row>
    <row r="4" s="65" customFormat="1" spans="1:16">
      <c r="A4" s="9">
        <v>1</v>
      </c>
      <c r="B4" s="25">
        <v>2508019037</v>
      </c>
      <c r="C4" s="26" t="s">
        <v>326</v>
      </c>
      <c r="D4" s="26" t="s">
        <v>327</v>
      </c>
      <c r="E4" s="27" t="s">
        <v>61</v>
      </c>
      <c r="F4" s="67" t="s">
        <v>328</v>
      </c>
      <c r="G4" s="68" t="s">
        <v>329</v>
      </c>
      <c r="H4" s="12"/>
      <c r="I4" s="27">
        <v>1</v>
      </c>
      <c r="J4" s="27">
        <v>0</v>
      </c>
      <c r="K4" s="27">
        <v>1</v>
      </c>
      <c r="L4" s="27">
        <v>0</v>
      </c>
      <c r="M4" s="27">
        <v>0</v>
      </c>
      <c r="N4" s="71"/>
      <c r="O4" s="27" t="s">
        <v>330</v>
      </c>
      <c r="P4" s="72"/>
    </row>
    <row r="5" s="65" customFormat="1" spans="1:16">
      <c r="A5" s="13"/>
      <c r="B5" s="58"/>
      <c r="C5" s="13"/>
      <c r="D5" s="13"/>
      <c r="E5" s="13"/>
      <c r="F5" s="13"/>
      <c r="G5" s="13"/>
      <c r="H5" s="12"/>
      <c r="I5" s="12"/>
      <c r="J5" s="12">
        <v>1</v>
      </c>
      <c r="K5" s="12"/>
      <c r="L5" s="12">
        <v>1</v>
      </c>
      <c r="M5" s="12"/>
      <c r="N5" s="73"/>
      <c r="O5" s="13"/>
      <c r="P5" s="72"/>
    </row>
    <row r="6" s="65" customFormat="1" spans="1:16">
      <c r="A6" s="13"/>
      <c r="B6" s="58"/>
      <c r="C6" s="13"/>
      <c r="D6" s="13"/>
      <c r="E6" s="13"/>
      <c r="F6" s="13"/>
      <c r="G6" s="13"/>
      <c r="H6" s="12"/>
      <c r="I6" s="12"/>
      <c r="J6" s="12"/>
      <c r="K6" s="12"/>
      <c r="L6" s="12"/>
      <c r="M6" s="12"/>
      <c r="N6" s="73"/>
      <c r="O6" s="13"/>
      <c r="P6" s="72"/>
    </row>
    <row r="7" s="65" customFormat="1" spans="1:16">
      <c r="A7" s="13"/>
      <c r="B7" s="29"/>
      <c r="C7" s="13"/>
      <c r="D7" s="13"/>
      <c r="E7" s="13"/>
      <c r="F7" s="13"/>
      <c r="G7" s="13"/>
      <c r="H7" s="12"/>
      <c r="I7" s="12"/>
      <c r="J7" s="12"/>
      <c r="K7" s="12"/>
      <c r="L7" s="12"/>
      <c r="M7" s="12"/>
      <c r="N7" s="73"/>
      <c r="O7" s="13"/>
      <c r="P7" s="72"/>
    </row>
    <row r="8" spans="1: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74"/>
      <c r="O8" s="14"/>
    </row>
    <row r="9" spans="1:1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74"/>
      <c r="O9" s="14"/>
    </row>
    <row r="10" spans="1: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74"/>
      <c r="O10" s="14"/>
    </row>
    <row r="11" spans="1:1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74"/>
      <c r="O11" s="14"/>
    </row>
    <row r="12" s="2" customFormat="1" ht="17.5" spans="1:15">
      <c r="A12" s="16" t="s">
        <v>331</v>
      </c>
      <c r="B12" s="17"/>
      <c r="C12" s="17"/>
      <c r="D12" s="18"/>
      <c r="E12" s="19"/>
      <c r="F12" s="37"/>
      <c r="G12" s="37"/>
      <c r="H12" s="37"/>
      <c r="I12" s="30"/>
      <c r="J12" s="16" t="s">
        <v>332</v>
      </c>
      <c r="K12" s="17"/>
      <c r="L12" s="17"/>
      <c r="M12" s="18"/>
      <c r="N12" s="75"/>
      <c r="O12" s="24"/>
    </row>
    <row r="13" ht="33" customHeight="1" spans="1:15">
      <c r="A13" s="20" t="s">
        <v>333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启航</cp:lastModifiedBy>
  <dcterms:created xsi:type="dcterms:W3CDTF">2020-03-11T01:34:00Z</dcterms:created>
  <dcterms:modified xsi:type="dcterms:W3CDTF">2025-09-22T12:47:18Z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F5B0D5B6AA074DB8876A3BA25167DBFF_13</vt:lpwstr>
  </property>
</Properties>
</file>