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  <sheet name="Sheet1" sheetId="15" r:id="rId15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<sst xmlns="http://schemas.openxmlformats.org/spreadsheetml/2006/main" count="923" uniqueCount="389">
  <si>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</si>
  <si>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</si>
  <si>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</si>
  <si>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</si>
  <si>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</si>
  <si>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</si>
  <si>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</si>
  <si>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</si>
  <si>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</si>
  <si>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</si>
  <si>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</si>
  <si>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</si>
  <si>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</si>
  <si>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</si>
  <si>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</si>
  <si>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</si>
  <si>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</si>
  <si>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</si>
  <si>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</si>
  <si>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</si>
  <si>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</si>
  <si>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</si>
  <si>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</si>
  <si>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</si>
  <si>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</si>
  <si>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</si>
  <si>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</si>
  <si>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</si>
  <si>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</si>
  <si>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</si>
  <si>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</si>
  <si>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</si>
  <si>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</si>
  <si>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</si>
  <si>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</si>
  <si>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</si>
  <si>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</si>
  <si>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</si>
  <si>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</si>
  <si>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</si>
  <si>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</si>
  <si>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</si>
  <si>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</si>
  <si>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</si>
  <si>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</si>
  <si>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</si>
  <si>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</si>
  <si>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</si>
  <si>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</si>
  <si>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</si>
  <si>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</si>
  <si>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</si>
  <si>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</si>
  <si>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</si>
  <si>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</si>
  <si>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佛山源莱美</t>
  </si>
  <si>
    <t>生产工厂</t>
  </si>
  <si>
    <t>佛山航于达</t>
  </si>
  <si>
    <t>订单基础信息</t>
  </si>
  <si>
    <t>指示•确认资料</t>
  </si>
  <si>
    <t>款号</t>
  </si>
  <si>
    <t>TAJJAN92804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</si>
  <si>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</si>
  <si>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</si>
  <si>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</si>
  <si>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</si>
  <si>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</si>
  <si>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</si>
  <si>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</si>
  <si>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</si>
  <si>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</si>
  <si>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11（含特体）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</si>
  <si>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</si>
  <si>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</si>
  <si>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</si>
  <si>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</si>
  <si>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</si>
  <si>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</si>
  <si>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</si>
  <si>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</si>
  <si>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</si>
  <si>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</si>
  <si>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</si>
  <si>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</si>
  <si>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</si>
  <si>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</si>
  <si>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</si>
  <si>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</si>
  <si>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</si>
  <si>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</si>
  <si>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</si>
  <si>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</si>
  <si>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</si>
  <si>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</si>
  <si>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</si>
  <si>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</si>
  <si>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theme="1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</si>
  <si>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</si>
  <si>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</si>
  <si>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</si>
  <si>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</si>
  <si>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</si>
  <si>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</si>
  <si>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</si>
  <si>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theme="1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</si>
  <si>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</si>
  <si>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</si>
  <si>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</si>
  <si>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</si>
  <si>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</si>
  <si>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</si>
  <si>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</si>
  <si>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</si>
  <si>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</si>
  <si>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XXXL180/104B</t>
  </si>
  <si>
    <t>4XL108B</t>
  </si>
  <si>
    <t>2-T-1</t>
  </si>
  <si>
    <t>5-T-1</t>
  </si>
  <si>
    <t>10-T-1</t>
  </si>
  <si>
    <t>未裁齐原因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</si>
  <si>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</si>
  <si>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</si>
  <si>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 XL170/96B 6件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</si>
  <si>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</si>
  <si>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</si>
  <si>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</si>
  <si>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</si>
  <si>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</si>
  <si>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</si>
  <si>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1.袖笼吃皱</t>
  </si>
  <si>
    <t>2.下摆不顺直</t>
  </si>
  <si>
    <t>3.侧缝有吃纵不匀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</si>
  <si>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</si>
  <si>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</si>
  <si>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</si>
  <si>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</si>
  <si>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</si>
  <si>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</si>
  <si>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</si>
  <si>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</si>
  <si>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</si>
  <si>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</si>
  <si>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</si>
  <si>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周少益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</si>
  <si>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</si>
  <si>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</si>
  <si>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</si>
  <si>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</si>
  <si>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</si>
  <si>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</si>
  <si>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</si>
  <si>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</si>
  <si>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</si>
  <si>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</si>
  <si>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</si>
  <si>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</si>
  <si>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</si>
  <si>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</si>
  <si>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</si>
  <si>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</si>
  <si>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4XL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</si>
  <si>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</si>
  <si>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</si>
  <si>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</si>
  <si>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</si>
  <si>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</si>
  <si>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</si>
  <si>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</si>
  <si>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</si>
  <si>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180/104B</t>
  </si>
  <si>
    <t>108B</t>
  </si>
  <si>
    <t>L/165/92B</t>
  </si>
  <si>
    <t>后中长（不含领）</t>
  </si>
  <si>
    <t>60.5</t>
  </si>
  <si>
    <t>60</t>
  </si>
  <si>
    <t>胸围（腋下2CM)</t>
  </si>
  <si>
    <t>92</t>
  </si>
  <si>
    <t>95</t>
  </si>
  <si>
    <t>腰围</t>
  </si>
  <si>
    <t>88</t>
  </si>
  <si>
    <t>摆围（平量）</t>
  </si>
  <si>
    <t>94</t>
  </si>
  <si>
    <t>98</t>
  </si>
  <si>
    <t>97.5</t>
  </si>
  <si>
    <t>肩宽</t>
  </si>
  <si>
    <t>38</t>
  </si>
  <si>
    <t>37.5</t>
  </si>
  <si>
    <t>短袖长</t>
  </si>
  <si>
    <t>17.7</t>
  </si>
  <si>
    <t>17.5</t>
  </si>
  <si>
    <t>袖肥/2</t>
  </si>
  <si>
    <t>17.3</t>
  </si>
  <si>
    <t>袖口围/2</t>
  </si>
  <si>
    <t>16.7</t>
  </si>
  <si>
    <t>16.5</t>
  </si>
  <si>
    <t>下领围</t>
  </si>
  <si>
    <t>41</t>
  </si>
  <si>
    <t>前门禁长</t>
  </si>
  <si>
    <t>13</t>
  </si>
  <si>
    <t>前门禁宽</t>
  </si>
  <si>
    <t>2.5</t>
  </si>
  <si>
    <t>扁机宽</t>
  </si>
  <si>
    <t>1.6</t>
  </si>
  <si>
    <t>扁机领长</t>
  </si>
  <si>
    <t>39</t>
  </si>
  <si>
    <t>备注：</t>
  </si>
  <si>
    <t xml:space="preserve">     初期请洗测2-3件，有问题的另加测量数量。</t>
  </si>
  <si>
    <t>验货时间：9/4</t>
  </si>
  <si>
    <t>跟单QC:周少益</t>
  </si>
  <si>
    <t>工厂负责人：陈涛</t>
  </si>
  <si>
    <t>TOREAD-QC中期检验报告书</t>
  </si>
  <si>
    <t>生产•出货进度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</si>
  <si>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</si>
  <si>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</si>
  <si>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</si>
  <si>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</si>
  <si>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</si>
  <si>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</si>
  <si>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</si>
  <si>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</si>
  <si>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theme="1"/>
        <rFont val="宋体"/>
        <charset val="134"/>
      </rPr>
      <t>无异常</t>
    </r>
  </si>
  <si>
    <t>【检验明细】：检验明细（要求齐色、齐号至少10件检查）</t>
  </si>
  <si>
    <t>米色:XS/2.S/2.M/2.L/2.XL/2.XXL/2.3XL/2.4XL/2</t>
  </si>
  <si>
    <t>【耐水洗测试】：耐洗水测试明细（要求齐色、齐号）</t>
  </si>
  <si>
    <t>米色:XS/1.S/1.M/2.L/2.XL/2.2XL/1.3XL/1.4XL/1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</si>
  <si>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</si>
  <si>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color theme="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</si>
  <si>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</si>
  <si>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1.线头未清干净</t>
  </si>
  <si>
    <t>2.袖口骨位未对准</t>
  </si>
  <si>
    <t>【整改的严重缺陷及整改复核时间】</t>
  </si>
  <si>
    <t>备注：无异常</t>
  </si>
  <si>
    <t>尾期复核品质情况</t>
  </si>
  <si>
    <t>+0.5</t>
  </si>
  <si>
    <t xml:space="preserve">     齐色齐码请洗测各2-3件，有问题的另加测量数量。</t>
  </si>
  <si>
    <t>验货时间：</t>
  </si>
  <si>
    <t>跟单QC:</t>
  </si>
  <si>
    <t>工厂负责人：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</si>
  <si>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</si>
  <si>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</si>
  <si>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</si>
  <si>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</si>
  <si>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</si>
  <si>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</si>
  <si>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</si>
  <si>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</si>
  <si>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</si>
  <si>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</si>
  <si>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</si>
  <si>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</si>
  <si>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</si>
  <si>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</si>
  <si>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</si>
  <si>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</si>
  <si>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</si>
  <si>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</si>
  <si>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</si>
  <si>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</si>
  <si>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</si>
  <si>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</si>
  <si>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</si>
  <si>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</si>
  <si>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</si>
  <si>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</si>
  <si>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</si>
  <si>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</si>
  <si>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</si>
  <si>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</si>
  <si>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</si>
  <si>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</si>
  <si>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</si>
  <si>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</si>
  <si>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</si>
  <si>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米色:XS/5.S/5.M/10.L/10.XL/10.2XL/10.3XL/5.4XL/5</t>
  </si>
  <si>
    <t xml:space="preserve">   无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</si>
  <si>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</si>
  <si>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</si>
  <si>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</si>
  <si>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</si>
  <si>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</si>
  <si>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</si>
  <si>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</si>
  <si>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</si>
  <si>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</si>
  <si>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</si>
  <si>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</si>
  <si>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-0</t>
  </si>
  <si>
    <t>+0.2</t>
  </si>
  <si>
    <t>+0.3</t>
  </si>
  <si>
    <t>+0.4</t>
  </si>
  <si>
    <t>-0.3</t>
  </si>
  <si>
    <t>-0.2</t>
  </si>
  <si>
    <t>-0.4</t>
  </si>
  <si>
    <t>+0.8</t>
  </si>
  <si>
    <t>+0.7</t>
  </si>
  <si>
    <t>-0.5</t>
  </si>
  <si>
    <t>-0.6</t>
  </si>
  <si>
    <t>+0.1</t>
  </si>
  <si>
    <t>-O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</si>
  <si>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</si>
  <si>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</si>
  <si>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</si>
  <si>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</si>
  <si>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</si>
  <si>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</si>
  <si>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</si>
  <si>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</si>
  <si>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</si>
  <si>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</si>
  <si>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</si>
  <si>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</si>
  <si>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</si>
  <si>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</si>
  <si>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</si>
  <si>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</si>
  <si>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</si>
  <si>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T400珠地布</t>
  </si>
  <si>
    <t>21SS米色</t>
  </si>
  <si>
    <t>TAEEAN92804</t>
  </si>
  <si>
    <t>源莱美</t>
  </si>
  <si>
    <t>合格</t>
  </si>
  <si>
    <t>YES</t>
  </si>
  <si>
    <t>制表时间：2025年8月10日</t>
  </si>
  <si>
    <t>测试人签名：周志刚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</si>
  <si>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</si>
  <si>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</si>
  <si>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</si>
  <si>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</si>
  <si>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</si>
  <si>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</si>
  <si>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</si>
  <si>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</si>
  <si>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</si>
  <si>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径向：-0.4纬向-0.1</t>
  </si>
  <si>
    <t>制表时间：2025年8月15日</t>
  </si>
  <si>
    <t>测试人签名：小周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</si>
  <si>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</si>
  <si>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</si>
  <si>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</si>
  <si>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</si>
  <si>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</si>
  <si>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</si>
  <si>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</si>
  <si>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</si>
  <si>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</si>
  <si>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</si>
  <si>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</si>
  <si>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</si>
  <si>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</si>
  <si>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</si>
  <si>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</si>
  <si>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</si>
  <si>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</si>
  <si>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制表时间：2025年6月15日</t>
  </si>
  <si>
    <t>测试人签名：张国辉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</si>
  <si>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</si>
  <si>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</si>
  <si>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</si>
  <si>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</si>
  <si>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</si>
  <si>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</si>
  <si>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</si>
  <si>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</si>
  <si>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</si>
  <si>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</si>
  <si>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</si>
  <si>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</si>
  <si>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</si>
  <si>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</si>
  <si>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</si>
  <si>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1CM弹力织带</t>
  </si>
  <si>
    <t>黑色</t>
  </si>
  <si>
    <t>TAEEAN91801</t>
  </si>
  <si>
    <t>制表时间：2025年8月18日</t>
  </si>
  <si>
    <t>测试人签名：熊小玲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</si>
  <si>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</si>
  <si>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</si>
  <si>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</si>
  <si>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</si>
  <si>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</si>
  <si>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</si>
  <si>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</si>
  <si>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</si>
  <si>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</si>
  <si>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肩</t>
  </si>
  <si>
    <t>压胶条</t>
  </si>
  <si>
    <t>左袖</t>
  </si>
  <si>
    <t>制表时间：2025年8.18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</si>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</sst>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9" borderId="6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4" applyNumberFormat="0" applyFill="0" applyAlignment="0" applyProtection="0">
      <alignment vertical="center"/>
    </xf>
    <xf numFmtId="0" fontId="52" fillId="0" borderId="64" applyNumberFormat="0" applyFill="0" applyAlignment="0" applyProtection="0">
      <alignment vertical="center"/>
    </xf>
    <xf numFmtId="0" fontId="53" fillId="0" borderId="65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0" borderId="66" applyNumberFormat="0" applyAlignment="0" applyProtection="0">
      <alignment vertical="center"/>
    </xf>
    <xf numFmtId="0" fontId="55" fillId="11" borderId="67" applyNumberFormat="0" applyAlignment="0" applyProtection="0">
      <alignment vertical="center"/>
    </xf>
    <xf numFmtId="0" fontId="56" fillId="11" borderId="66" applyNumberFormat="0" applyAlignment="0" applyProtection="0">
      <alignment vertical="center"/>
    </xf>
    <xf numFmtId="0" fontId="57" fillId="12" borderId="68" applyNumberFormat="0" applyAlignment="0" applyProtection="0">
      <alignment vertical="center"/>
    </xf>
    <xf numFmtId="0" fontId="58" fillId="0" borderId="69" applyNumberFormat="0" applyFill="0" applyAlignment="0" applyProtection="0">
      <alignment vertical="center"/>
    </xf>
    <xf numFmtId="0" fontId="59" fillId="0" borderId="70" applyNumberFormat="0" applyFill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0" fillId="0" borderId="2" xfId="0" applyBorder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vertical="top" wrapText="1"/>
    </xf>
    <xf numFmtId="176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0" fillId="0" borderId="2" xfId="0" applyNumberFormat="1" applyBorder="1"/>
    <xf numFmtId="49" fontId="9" fillId="0" borderId="6" xfId="0" applyNumberFormat="1" applyFont="1" applyBorder="1" applyAlignment="1">
      <alignment horizontal="left" vertical="center"/>
    </xf>
    <xf numFmtId="0" fontId="15" fillId="4" borderId="0" xfId="50" applyFont="1" applyFill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2" xfId="50" applyFont="1" applyFill="1" applyBorder="1" applyAlignment="1" applyProtection="1">
      <alignment horizontal="center" vertical="center"/>
    </xf>
    <xf numFmtId="0" fontId="16" fillId="3" borderId="2" xfId="49" applyFont="1" applyFill="1" applyBorder="1" applyAlignment="1">
      <alignment horizontal="center" vertical="center"/>
    </xf>
    <xf numFmtId="0" fontId="16" fillId="4" borderId="2" xfId="49" applyFont="1" applyFill="1" applyBorder="1" applyAlignment="1">
      <alignment vertical="center"/>
    </xf>
    <xf numFmtId="0" fontId="16" fillId="4" borderId="2" xfId="50" applyFont="1" applyFill="1" applyBorder="1" applyAlignment="1">
      <alignment horizontal="center" vertical="center"/>
    </xf>
    <xf numFmtId="0" fontId="17" fillId="0" borderId="7" xfId="54" applyFont="1" applyBorder="1" applyAlignment="1">
      <alignment horizontal="center" vertical="center"/>
    </xf>
    <xf numFmtId="0" fontId="17" fillId="0" borderId="2" xfId="54" applyFont="1" applyBorder="1" applyAlignment="1">
      <alignment horizontal="center" vertical="center"/>
    </xf>
    <xf numFmtId="0" fontId="18" fillId="0" borderId="2" xfId="54" applyFont="1" applyBorder="1" applyAlignment="1">
      <alignment horizontal="center" vertical="center"/>
    </xf>
    <xf numFmtId="0" fontId="17" fillId="0" borderId="8" xfId="54" applyFont="1" applyBorder="1" applyAlignment="1">
      <alignment horizontal="center" vertical="center"/>
    </xf>
    <xf numFmtId="177" fontId="19" fillId="0" borderId="2" xfId="54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7" fontId="20" fillId="0" borderId="2" xfId="54" applyNumberFormat="1" applyFont="1" applyBorder="1" applyAlignment="1">
      <alignment horizontal="center" vertical="center"/>
    </xf>
    <xf numFmtId="49" fontId="17" fillId="5" borderId="8" xfId="55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7" fillId="0" borderId="3" xfId="54" applyFont="1" applyBorder="1" applyAlignment="1">
      <alignment horizontal="center" vertical="center"/>
    </xf>
    <xf numFmtId="177" fontId="19" fillId="0" borderId="3" xfId="54" applyNumberFormat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7" fontId="20" fillId="0" borderId="3" xfId="54" applyNumberFormat="1" applyFont="1" applyBorder="1" applyAlignment="1">
      <alignment horizontal="center" vertical="center"/>
    </xf>
    <xf numFmtId="49" fontId="21" fillId="0" borderId="2" xfId="53" applyNumberFormat="1" applyFont="1" applyBorder="1" applyAlignment="1">
      <alignment horizontal="center" vertical="center"/>
    </xf>
    <xf numFmtId="49" fontId="22" fillId="0" borderId="2" xfId="53" applyNumberFormat="1" applyFont="1" applyBorder="1" applyAlignment="1">
      <alignment horizontal="center" vertical="center"/>
    </xf>
    <xf numFmtId="49" fontId="21" fillId="0" borderId="2" xfId="53" applyNumberFormat="1" applyFont="1" applyBorder="1" applyAlignment="1">
      <alignment vertical="center"/>
    </xf>
    <xf numFmtId="0" fontId="0" fillId="4" borderId="0" xfId="51" applyFont="1" applyFill="1">
      <alignment vertical="center"/>
    </xf>
    <xf numFmtId="0" fontId="15" fillId="4" borderId="17" xfId="50" applyFont="1" applyFill="1" applyBorder="1" applyAlignment="1">
      <alignment horizontal="center"/>
    </xf>
    <xf numFmtId="0" fontId="16" fillId="4" borderId="2" xfId="49" applyFont="1" applyFill="1" applyBorder="1" applyAlignment="1">
      <alignment horizontal="left" vertical="center"/>
    </xf>
    <xf numFmtId="0" fontId="16" fillId="3" borderId="5" xfId="49" applyFont="1" applyFill="1" applyBorder="1" applyAlignment="1">
      <alignment horizontal="center" vertical="center"/>
    </xf>
    <xf numFmtId="0" fontId="16" fillId="3" borderId="6" xfId="49" applyFont="1" applyFill="1" applyBorder="1" applyAlignment="1">
      <alignment horizontal="center" vertical="center"/>
    </xf>
    <xf numFmtId="0" fontId="15" fillId="4" borderId="2" xfId="50" applyFont="1" applyFill="1" applyBorder="1" applyAlignment="1">
      <alignment horizontal="center"/>
    </xf>
    <xf numFmtId="0" fontId="16" fillId="4" borderId="5" xfId="50" applyFont="1" applyFill="1" applyBorder="1" applyAlignment="1" applyProtection="1">
      <alignment horizontal="center" vertical="center"/>
    </xf>
    <xf numFmtId="0" fontId="16" fillId="4" borderId="6" xfId="50" applyFont="1" applyFill="1" applyBorder="1" applyAlignment="1" applyProtection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0" fontId="16" fillId="4" borderId="0" xfId="50" applyFont="1" applyFill="1"/>
    <xf numFmtId="14" fontId="16" fillId="4" borderId="0" xfId="50" applyNumberFormat="1" applyFont="1" applyFill="1"/>
    <xf numFmtId="0" fontId="16" fillId="3" borderId="7" xfId="49" applyFont="1" applyFill="1" applyBorder="1" applyAlignment="1">
      <alignment horizontal="center" vertical="center"/>
    </xf>
    <xf numFmtId="0" fontId="16" fillId="4" borderId="7" xfId="50" applyFont="1" applyFill="1" applyBorder="1" applyAlignment="1" applyProtection="1">
      <alignment horizontal="center" vertical="center"/>
    </xf>
    <xf numFmtId="0" fontId="16" fillId="3" borderId="2" xfId="50" applyFont="1" applyFill="1" applyBorder="1"/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23" fillId="0" borderId="0" xfId="49" applyFill="1" applyAlignment="1">
      <alignment horizontal="left" vertical="center"/>
    </xf>
    <xf numFmtId="0" fontId="24" fillId="0" borderId="0" xfId="49" applyFont="1" applyFill="1" applyBorder="1" applyAlignment="1">
      <alignment horizontal="center" vertical="top"/>
    </xf>
    <xf numFmtId="0" fontId="25" fillId="0" borderId="2" xfId="49" applyFont="1" applyFill="1" applyBorder="1" applyAlignment="1">
      <alignment horizontal="left" vertical="center"/>
    </xf>
    <xf numFmtId="0" fontId="26" fillId="3" borderId="18" xfId="49" applyFont="1" applyFill="1" applyBorder="1" applyAlignment="1">
      <alignment horizontal="center" vertical="center"/>
    </xf>
    <xf numFmtId="0" fontId="25" fillId="0" borderId="2" xfId="49" applyFont="1" applyFill="1" applyBorder="1" applyAlignment="1">
      <alignment horizontal="center" vertical="center"/>
    </xf>
    <xf numFmtId="0" fontId="26" fillId="3" borderId="19" xfId="49" applyFont="1" applyFill="1" applyBorder="1" applyAlignment="1">
      <alignment horizontal="left" vertical="center"/>
    </xf>
    <xf numFmtId="0" fontId="26" fillId="3" borderId="20" xfId="49" applyFont="1" applyFill="1" applyBorder="1" applyAlignment="1">
      <alignment horizontal="left" vertical="center"/>
    </xf>
    <xf numFmtId="0" fontId="26" fillId="3" borderId="2" xfId="49" applyFont="1" applyFill="1" applyBorder="1" applyAlignment="1">
      <alignment horizontal="left" vertical="center"/>
    </xf>
    <xf numFmtId="0" fontId="25" fillId="0" borderId="2" xfId="49" applyFont="1" applyFill="1" applyBorder="1" applyAlignment="1">
      <alignment vertical="center"/>
    </xf>
    <xf numFmtId="0" fontId="26" fillId="3" borderId="21" xfId="49" applyFont="1" applyFill="1" applyBorder="1" applyAlignment="1">
      <alignment horizontal="left" vertical="center"/>
    </xf>
    <xf numFmtId="0" fontId="26" fillId="3" borderId="22" xfId="49" applyFont="1" applyFill="1" applyBorder="1" applyAlignment="1">
      <alignment horizontal="left" vertical="center"/>
    </xf>
    <xf numFmtId="58" fontId="27" fillId="3" borderId="2" xfId="49" applyNumberFormat="1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horizontal="center" vertical="center"/>
    </xf>
    <xf numFmtId="0" fontId="26" fillId="3" borderId="2" xfId="49" applyFont="1" applyFill="1" applyBorder="1" applyAlignment="1">
      <alignment horizontal="center" vertical="center"/>
    </xf>
    <xf numFmtId="0" fontId="28" fillId="3" borderId="2" xfId="49" applyFont="1" applyFill="1" applyBorder="1" applyAlignment="1">
      <alignment horizontal="center" vertical="center"/>
    </xf>
    <xf numFmtId="0" fontId="21" fillId="3" borderId="2" xfId="49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vertical="center"/>
    </xf>
    <xf numFmtId="0" fontId="25" fillId="0" borderId="0" xfId="49" applyFont="1" applyFill="1" applyBorder="1" applyAlignment="1">
      <alignment vertical="center"/>
    </xf>
    <xf numFmtId="0" fontId="29" fillId="0" borderId="0" xfId="49" applyFont="1" applyFill="1" applyBorder="1" applyAlignment="1">
      <alignment vertical="center"/>
    </xf>
    <xf numFmtId="0" fontId="29" fillId="0" borderId="0" xfId="49" applyFont="1" applyFill="1" applyAlignment="1">
      <alignment horizontal="left" vertical="center"/>
    </xf>
    <xf numFmtId="0" fontId="25" fillId="0" borderId="23" xfId="49" applyFont="1" applyFill="1" applyBorder="1" applyAlignment="1">
      <alignment vertical="center"/>
    </xf>
    <xf numFmtId="0" fontId="25" fillId="0" borderId="24" xfId="49" applyFont="1" applyFill="1" applyBorder="1" applyAlignment="1">
      <alignment vertical="center"/>
    </xf>
    <xf numFmtId="0" fontId="25" fillId="3" borderId="24" xfId="49" applyFont="1" applyFill="1" applyBorder="1" applyAlignment="1">
      <alignment vertical="center"/>
    </xf>
    <xf numFmtId="0" fontId="27" fillId="3" borderId="25" xfId="49" applyFont="1" applyFill="1" applyBorder="1" applyAlignment="1">
      <alignment horizontal="left" vertical="center"/>
    </xf>
    <xf numFmtId="0" fontId="27" fillId="3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5" fillId="0" borderId="19" xfId="49" applyFont="1" applyFill="1" applyBorder="1" applyAlignment="1">
      <alignment horizontal="left" vertical="center"/>
    </xf>
    <xf numFmtId="0" fontId="29" fillId="0" borderId="19" xfId="49" applyFont="1" applyFill="1" applyBorder="1" applyAlignment="1">
      <alignment horizontal="left" vertical="center"/>
    </xf>
    <xf numFmtId="0" fontId="25" fillId="0" borderId="19" xfId="49" applyFont="1" applyFill="1" applyBorder="1" applyAlignment="1">
      <alignment vertical="center"/>
    </xf>
    <xf numFmtId="0" fontId="29" fillId="0" borderId="19" xfId="49" applyFont="1" applyFill="1" applyBorder="1" applyAlignment="1">
      <alignment vertical="center"/>
    </xf>
    <xf numFmtId="0" fontId="30" fillId="3" borderId="21" xfId="49" applyFont="1" applyFill="1" applyBorder="1" applyAlignment="1">
      <alignment horizontal="left" vertical="center"/>
    </xf>
    <xf numFmtId="0" fontId="30" fillId="3" borderId="28" xfId="49" applyFont="1" applyFill="1" applyBorder="1" applyAlignment="1">
      <alignment horizontal="left" vertical="center"/>
    </xf>
    <xf numFmtId="0" fontId="29" fillId="3" borderId="19" xfId="49" applyFont="1" applyFill="1" applyBorder="1" applyAlignment="1">
      <alignment horizontal="left" vertical="center"/>
    </xf>
    <xf numFmtId="0" fontId="31" fillId="0" borderId="29" xfId="49" applyFont="1" applyFill="1" applyBorder="1" applyAlignment="1">
      <alignment horizontal="left" vertical="center"/>
    </xf>
    <xf numFmtId="0" fontId="31" fillId="0" borderId="28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vertical="center"/>
    </xf>
    <xf numFmtId="0" fontId="25" fillId="0" borderId="30" xfId="49" applyFont="1" applyFill="1" applyBorder="1" applyAlignment="1">
      <alignment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vertical="center"/>
    </xf>
    <xf numFmtId="0" fontId="30" fillId="3" borderId="0" xfId="49" applyFont="1" applyFill="1" applyBorder="1" applyAlignment="1">
      <alignment horizontal="left" vertical="center"/>
    </xf>
    <xf numFmtId="0" fontId="29" fillId="0" borderId="0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30" fillId="3" borderId="27" xfId="49" applyFont="1" applyFill="1" applyBorder="1" applyAlignment="1">
      <alignment horizontal="left" vertical="center"/>
    </xf>
    <xf numFmtId="0" fontId="30" fillId="3" borderId="19" xfId="49" applyFont="1" applyFill="1" applyBorder="1" applyAlignment="1">
      <alignment horizontal="left" vertical="center"/>
    </xf>
    <xf numFmtId="0" fontId="32" fillId="0" borderId="29" xfId="49" applyFont="1" applyFill="1" applyBorder="1" applyAlignment="1">
      <alignment horizontal="left" vertical="center"/>
    </xf>
    <xf numFmtId="0" fontId="32" fillId="0" borderId="28" xfId="49" applyFont="1" applyFill="1" applyBorder="1" applyAlignment="1">
      <alignment horizontal="left" vertical="center"/>
    </xf>
    <xf numFmtId="0" fontId="29" fillId="0" borderId="29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 wrapText="1"/>
    </xf>
    <xf numFmtId="0" fontId="29" fillId="0" borderId="19" xfId="49" applyFont="1" applyFill="1" applyBorder="1" applyAlignment="1">
      <alignment horizontal="left" vertical="center" wrapText="1"/>
    </xf>
    <xf numFmtId="0" fontId="29" fillId="0" borderId="21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center"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33" fillId="0" borderId="29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6" xfId="49" applyFont="1" applyFill="1" applyBorder="1" applyAlignment="1">
      <alignment horizontal="left" vertical="center"/>
    </xf>
    <xf numFmtId="0" fontId="31" fillId="0" borderId="23" xfId="49" applyFont="1" applyFill="1" applyBorder="1" applyAlignment="1">
      <alignment horizontal="left" vertical="center"/>
    </xf>
    <xf numFmtId="0" fontId="31" fillId="0" borderId="24" xfId="49" applyFont="1" applyFill="1" applyBorder="1" applyAlignment="1">
      <alignment horizontal="left" vertical="center"/>
    </xf>
    <xf numFmtId="0" fontId="25" fillId="3" borderId="27" xfId="49" applyFont="1" applyFill="1" applyBorder="1" applyAlignment="1">
      <alignment horizontal="left" vertical="center"/>
    </xf>
    <xf numFmtId="0" fontId="25" fillId="3" borderId="19" xfId="49" applyFont="1" applyFill="1" applyBorder="1" applyAlignment="1">
      <alignment horizontal="left" vertical="center"/>
    </xf>
    <xf numFmtId="0" fontId="25" fillId="0" borderId="19" xfId="49" applyFont="1" applyFill="1" applyBorder="1" applyAlignment="1">
      <alignment horizontal="center" vertical="center"/>
    </xf>
    <xf numFmtId="0" fontId="25" fillId="0" borderId="2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7" fillId="3" borderId="19" xfId="49" applyFont="1" applyFill="1" applyBorder="1" applyAlignment="1">
      <alignment horizontal="left" vertical="center"/>
    </xf>
    <xf numFmtId="0" fontId="30" fillId="3" borderId="31" xfId="49" applyFont="1" applyFill="1" applyBorder="1" applyAlignment="1">
      <alignment horizontal="center" vertical="center"/>
    </xf>
    <xf numFmtId="0" fontId="30" fillId="3" borderId="31" xfId="49" applyFont="1" applyFill="1" applyBorder="1" applyAlignment="1">
      <alignment vertical="center"/>
    </xf>
    <xf numFmtId="58" fontId="30" fillId="3" borderId="31" xfId="49" applyNumberFormat="1" applyFont="1" applyFill="1" applyBorder="1" applyAlignment="1">
      <alignment vertical="center"/>
    </xf>
    <xf numFmtId="0" fontId="25" fillId="0" borderId="31" xfId="49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left" vertical="center"/>
    </xf>
    <xf numFmtId="0" fontId="27" fillId="3" borderId="37" xfId="49" applyFont="1" applyFill="1" applyBorder="1" applyAlignment="1">
      <alignment horizontal="left" vertical="center"/>
    </xf>
    <xf numFmtId="0" fontId="30" fillId="3" borderId="22" xfId="49" applyFont="1" applyFill="1" applyBorder="1" applyAlignment="1">
      <alignment horizontal="left" vertical="center"/>
    </xf>
    <xf numFmtId="0" fontId="31" fillId="0" borderId="22" xfId="49" applyFont="1" applyFill="1" applyBorder="1" applyAlignment="1">
      <alignment horizontal="left" vertical="center"/>
    </xf>
    <xf numFmtId="0" fontId="29" fillId="0" borderId="20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30" fillId="3" borderId="20" xfId="49" applyFont="1" applyFill="1" applyBorder="1" applyAlignment="1">
      <alignment horizontal="left" vertical="center"/>
    </xf>
    <xf numFmtId="0" fontId="32" fillId="0" borderId="22" xfId="49" applyFont="1" applyFill="1" applyBorder="1" applyAlignment="1">
      <alignment horizontal="left" vertical="center"/>
    </xf>
    <xf numFmtId="0" fontId="29" fillId="0" borderId="22" xfId="49" applyFont="1" applyFill="1" applyBorder="1" applyAlignment="1">
      <alignment horizontal="left" vertical="center"/>
    </xf>
    <xf numFmtId="0" fontId="29" fillId="0" borderId="20" xfId="49" applyFont="1" applyFill="1" applyBorder="1" applyAlignment="1">
      <alignment horizontal="left" vertical="center" wrapText="1"/>
    </xf>
    <xf numFmtId="0" fontId="25" fillId="0" borderId="20" xfId="49" applyFont="1" applyFill="1" applyBorder="1" applyAlignment="1">
      <alignment vertical="center"/>
    </xf>
    <xf numFmtId="0" fontId="16" fillId="0" borderId="38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31" fillId="0" borderId="39" xfId="49" applyFont="1" applyFill="1" applyBorder="1" applyAlignment="1">
      <alignment horizontal="left" vertical="center"/>
    </xf>
    <xf numFmtId="0" fontId="27" fillId="3" borderId="20" xfId="49" applyFont="1" applyFill="1" applyBorder="1" applyAlignment="1">
      <alignment horizontal="left" vertical="center"/>
    </xf>
    <xf numFmtId="0" fontId="30" fillId="3" borderId="38" xfId="49" applyFont="1" applyFill="1" applyBorder="1" applyAlignment="1">
      <alignment horizontal="center" vertical="center"/>
    </xf>
    <xf numFmtId="0" fontId="21" fillId="4" borderId="2" xfId="50" applyFont="1" applyFill="1" applyBorder="1" applyAlignment="1"/>
    <xf numFmtId="49" fontId="21" fillId="4" borderId="2" xfId="50" applyNumberFormat="1" applyFont="1" applyFill="1" applyBorder="1" applyAlignment="1">
      <alignment horizontal="center" vertical="center"/>
    </xf>
    <xf numFmtId="49" fontId="21" fillId="4" borderId="2" xfId="50" applyNumberFormat="1" applyFont="1" applyFill="1" applyBorder="1" applyAlignment="1">
      <alignment horizontal="right" vertical="center"/>
    </xf>
    <xf numFmtId="0" fontId="34" fillId="0" borderId="2" xfId="0" applyFont="1" applyFill="1" applyBorder="1" applyAlignment="1">
      <alignment horizontal="center" vertical="center" wrapText="1"/>
    </xf>
    <xf numFmtId="177" fontId="31" fillId="4" borderId="2" xfId="0" applyNumberFormat="1" applyFont="1" applyFill="1" applyBorder="1" applyAlignment="1">
      <alignment horizontal="center" vertical="center"/>
    </xf>
    <xf numFmtId="0" fontId="23" fillId="0" borderId="0" xfId="49" applyFont="1" applyAlignment="1">
      <alignment horizontal="left" vertical="center"/>
    </xf>
    <xf numFmtId="0" fontId="35" fillId="0" borderId="41" xfId="49" applyFont="1" applyBorder="1" applyAlignment="1">
      <alignment horizontal="center" vertical="top"/>
    </xf>
    <xf numFmtId="0" fontId="33" fillId="0" borderId="42" xfId="49" applyFont="1" applyBorder="1" applyAlignment="1">
      <alignment horizontal="left" vertical="center"/>
    </xf>
    <xf numFmtId="0" fontId="33" fillId="0" borderId="18" xfId="49" applyFont="1" applyBorder="1" applyAlignment="1">
      <alignment horizontal="center" vertical="center"/>
    </xf>
    <xf numFmtId="0" fontId="31" fillId="0" borderId="18" xfId="49" applyFont="1" applyBorder="1" applyAlignment="1">
      <alignment horizontal="left" vertical="center"/>
    </xf>
    <xf numFmtId="0" fontId="31" fillId="0" borderId="23" xfId="49" applyFont="1" applyBorder="1" applyAlignment="1">
      <alignment horizontal="center" vertical="center"/>
    </xf>
    <xf numFmtId="0" fontId="31" fillId="0" borderId="24" xfId="49" applyFont="1" applyBorder="1" applyAlignment="1">
      <alignment horizontal="center" vertical="center"/>
    </xf>
    <xf numFmtId="0" fontId="31" fillId="0" borderId="39" xfId="49" applyFont="1" applyBorder="1" applyAlignment="1">
      <alignment horizontal="center" vertical="center"/>
    </xf>
    <xf numFmtId="0" fontId="33" fillId="0" borderId="23" xfId="49" applyFont="1" applyBorder="1" applyAlignment="1">
      <alignment horizontal="center" vertical="center"/>
    </xf>
    <xf numFmtId="0" fontId="33" fillId="0" borderId="24" xfId="49" applyFont="1" applyBorder="1" applyAlignment="1">
      <alignment horizontal="center" vertical="center"/>
    </xf>
    <xf numFmtId="0" fontId="33" fillId="0" borderId="39" xfId="49" applyFont="1" applyBorder="1" applyAlignment="1">
      <alignment horizontal="center" vertical="center"/>
    </xf>
    <xf numFmtId="0" fontId="31" fillId="0" borderId="27" xfId="49" applyFont="1" applyBorder="1" applyAlignment="1">
      <alignment horizontal="left" vertical="center"/>
    </xf>
    <xf numFmtId="0" fontId="31" fillId="0" borderId="19" xfId="49" applyFont="1" applyBorder="1" applyAlignment="1">
      <alignment horizontal="left" vertical="center"/>
    </xf>
    <xf numFmtId="14" fontId="26" fillId="3" borderId="19" xfId="49" applyNumberFormat="1" applyFont="1" applyFill="1" applyBorder="1" applyAlignment="1">
      <alignment horizontal="center" vertical="center"/>
    </xf>
    <xf numFmtId="14" fontId="26" fillId="3" borderId="20" xfId="49" applyNumberFormat="1" applyFont="1" applyFill="1" applyBorder="1" applyAlignment="1">
      <alignment horizontal="center" vertical="center"/>
    </xf>
    <xf numFmtId="0" fontId="31" fillId="0" borderId="27" xfId="49" applyFont="1" applyBorder="1" applyAlignment="1">
      <alignment vertical="center"/>
    </xf>
    <xf numFmtId="0" fontId="36" fillId="3" borderId="19" xfId="49" applyNumberFormat="1" applyFont="1" applyFill="1" applyBorder="1" applyAlignment="1" applyProtection="1">
      <alignment horizontal="center" vertical="center"/>
    </xf>
    <xf numFmtId="0" fontId="36" fillId="3" borderId="20" xfId="49" applyFont="1" applyFill="1" applyBorder="1" applyAlignment="1">
      <alignment horizontal="center" vertical="center"/>
    </xf>
    <xf numFmtId="0" fontId="26" fillId="3" borderId="19" xfId="49" applyFont="1" applyFill="1" applyBorder="1" applyAlignment="1">
      <alignment horizontal="center" vertical="center"/>
    </xf>
    <xf numFmtId="0" fontId="28" fillId="3" borderId="20" xfId="49" applyFont="1" applyFill="1" applyBorder="1" applyAlignment="1">
      <alignment horizontal="center" vertical="center"/>
    </xf>
    <xf numFmtId="0" fontId="31" fillId="0" borderId="27" xfId="49" applyFont="1" applyBorder="1" applyAlignment="1">
      <alignment horizontal="center" vertical="center"/>
    </xf>
    <xf numFmtId="0" fontId="36" fillId="3" borderId="27" xfId="49" applyFont="1" applyFill="1" applyBorder="1" applyAlignment="1">
      <alignment horizontal="left" vertical="center"/>
    </xf>
    <xf numFmtId="0" fontId="37" fillId="0" borderId="30" xfId="49" applyFont="1" applyBorder="1" applyAlignment="1">
      <alignment vertical="center"/>
    </xf>
    <xf numFmtId="0" fontId="26" fillId="3" borderId="31" xfId="49" applyFont="1" applyFill="1" applyBorder="1" applyAlignment="1">
      <alignment horizontal="center" vertical="center"/>
    </xf>
    <xf numFmtId="0" fontId="26" fillId="3" borderId="38" xfId="49" applyFont="1" applyFill="1" applyBorder="1" applyAlignment="1">
      <alignment horizontal="center" vertical="center"/>
    </xf>
    <xf numFmtId="0" fontId="31" fillId="0" borderId="30" xfId="49" applyFont="1" applyBorder="1" applyAlignment="1">
      <alignment horizontal="left" vertical="center"/>
    </xf>
    <xf numFmtId="0" fontId="31" fillId="0" borderId="31" xfId="49" applyFont="1" applyBorder="1" applyAlignment="1">
      <alignment horizontal="left" vertical="center"/>
    </xf>
    <xf numFmtId="14" fontId="26" fillId="3" borderId="2" xfId="49" applyNumberFormat="1" applyFont="1" applyFill="1" applyBorder="1" applyAlignment="1">
      <alignment horizontal="center" vertical="center"/>
    </xf>
    <xf numFmtId="0" fontId="33" fillId="0" borderId="0" xfId="49" applyFont="1" applyBorder="1" applyAlignment="1">
      <alignment horizontal="left" vertical="center"/>
    </xf>
    <xf numFmtId="0" fontId="31" fillId="0" borderId="23" xfId="49" applyFont="1" applyBorder="1" applyAlignment="1">
      <alignment vertical="center"/>
    </xf>
    <xf numFmtId="0" fontId="23" fillId="0" borderId="24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3" fillId="0" borderId="24" xfId="49" applyFont="1" applyBorder="1" applyAlignment="1">
      <alignment vertical="center"/>
    </xf>
    <xf numFmtId="0" fontId="31" fillId="0" borderId="24" xfId="49" applyFont="1" applyBorder="1" applyAlignment="1">
      <alignment vertical="center"/>
    </xf>
    <xf numFmtId="0" fontId="23" fillId="0" borderId="19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3" fillId="0" borderId="19" xfId="49" applyFont="1" applyBorder="1" applyAlignment="1">
      <alignment vertical="center"/>
    </xf>
    <xf numFmtId="0" fontId="31" fillId="0" borderId="19" xfId="49" applyFont="1" applyBorder="1" applyAlignment="1">
      <alignment vertical="center"/>
    </xf>
    <xf numFmtId="0" fontId="31" fillId="0" borderId="0" xfId="49" applyFont="1" applyBorder="1" applyAlignment="1">
      <alignment horizontal="left" vertical="center"/>
    </xf>
    <xf numFmtId="0" fontId="32" fillId="3" borderId="34" xfId="49" applyFont="1" applyFill="1" applyBorder="1" applyAlignment="1">
      <alignment horizontal="left" vertical="center"/>
    </xf>
    <xf numFmtId="0" fontId="32" fillId="3" borderId="26" xfId="49" applyFont="1" applyFill="1" applyBorder="1" applyAlignment="1">
      <alignment horizontal="left" vertical="center"/>
    </xf>
    <xf numFmtId="0" fontId="32" fillId="3" borderId="43" xfId="49" applyFont="1" applyFill="1" applyBorder="1" applyAlignment="1">
      <alignment horizontal="left" vertical="center"/>
    </xf>
    <xf numFmtId="0" fontId="32" fillId="0" borderId="34" xfId="49" applyFont="1" applyBorder="1" applyAlignment="1">
      <alignment horizontal="left" vertical="center"/>
    </xf>
    <xf numFmtId="0" fontId="32" fillId="0" borderId="26" xfId="49" applyFont="1" applyBorder="1" applyAlignment="1">
      <alignment horizontal="left" vertical="center"/>
    </xf>
    <xf numFmtId="0" fontId="32" fillId="0" borderId="43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32" fillId="3" borderId="29" xfId="49" applyFont="1" applyFill="1" applyBorder="1" applyAlignment="1">
      <alignment horizontal="left" vertical="center"/>
    </xf>
    <xf numFmtId="0" fontId="32" fillId="3" borderId="28" xfId="49" applyFont="1" applyFill="1" applyBorder="1" applyAlignment="1">
      <alignment horizontal="left" vertical="center"/>
    </xf>
    <xf numFmtId="0" fontId="32" fillId="3" borderId="32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/>
    </xf>
    <xf numFmtId="0" fontId="29" fillId="0" borderId="32" xfId="49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1" fillId="3" borderId="27" xfId="49" applyFont="1" applyFill="1" applyBorder="1" applyAlignment="1">
      <alignment horizontal="left" vertical="center"/>
    </xf>
    <xf numFmtId="0" fontId="31" fillId="0" borderId="30" xfId="49" applyFont="1" applyBorder="1" applyAlignment="1">
      <alignment horizontal="center" vertical="center"/>
    </xf>
    <xf numFmtId="0" fontId="31" fillId="0" borderId="31" xfId="49" applyFont="1" applyBorder="1" applyAlignment="1">
      <alignment horizontal="center" vertical="center"/>
    </xf>
    <xf numFmtId="0" fontId="31" fillId="0" borderId="19" xfId="49" applyFont="1" applyBorder="1" applyAlignment="1">
      <alignment horizontal="center" vertical="center"/>
    </xf>
    <xf numFmtId="0" fontId="21" fillId="3" borderId="27" xfId="49" applyFont="1" applyFill="1" applyBorder="1" applyAlignment="1">
      <alignment horizontal="left" vertical="center"/>
    </xf>
    <xf numFmtId="0" fontId="31" fillId="0" borderId="35" xfId="49" applyFont="1" applyFill="1" applyBorder="1" applyAlignment="1">
      <alignment horizontal="left" vertical="center"/>
    </xf>
    <xf numFmtId="0" fontId="31" fillId="0" borderId="36" xfId="49" applyFont="1" applyFill="1" applyBorder="1" applyAlignment="1">
      <alignment horizontal="left" vertical="center"/>
    </xf>
    <xf numFmtId="0" fontId="33" fillId="0" borderId="0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31" fillId="0" borderId="29" xfId="49" applyFont="1" applyBorder="1" applyAlignment="1">
      <alignment horizontal="left" vertical="center"/>
    </xf>
    <xf numFmtId="0" fontId="31" fillId="0" borderId="28" xfId="49" applyFont="1" applyBorder="1" applyAlignment="1">
      <alignment horizontal="left" vertical="center"/>
    </xf>
    <xf numFmtId="0" fontId="33" fillId="0" borderId="44" xfId="49" applyFont="1" applyBorder="1" applyAlignment="1">
      <alignment vertical="center"/>
    </xf>
    <xf numFmtId="0" fontId="36" fillId="3" borderId="45" xfId="49" applyFont="1" applyFill="1" applyBorder="1" applyAlignment="1">
      <alignment horizontal="center" vertical="center"/>
    </xf>
    <xf numFmtId="0" fontId="33" fillId="0" borderId="45" xfId="49" applyFont="1" applyBorder="1" applyAlignment="1">
      <alignment vertical="center"/>
    </xf>
    <xf numFmtId="0" fontId="36" fillId="3" borderId="2" xfId="49" applyFont="1" applyFill="1" applyBorder="1" applyAlignment="1">
      <alignment vertical="center"/>
    </xf>
    <xf numFmtId="58" fontId="15" fillId="3" borderId="45" xfId="49" applyNumberFormat="1" applyFont="1" applyFill="1" applyBorder="1" applyAlignment="1">
      <alignment vertical="center"/>
    </xf>
    <xf numFmtId="0" fontId="33" fillId="0" borderId="45" xfId="49" applyFont="1" applyBorder="1" applyAlignment="1">
      <alignment horizontal="center" vertical="center"/>
    </xf>
    <xf numFmtId="0" fontId="33" fillId="0" borderId="46" xfId="49" applyFont="1" applyFill="1" applyBorder="1" applyAlignment="1">
      <alignment horizontal="left" vertical="center"/>
    </xf>
    <xf numFmtId="0" fontId="33" fillId="0" borderId="45" xfId="49" applyFont="1" applyFill="1" applyBorder="1" applyAlignment="1">
      <alignment horizontal="left" vertical="center"/>
    </xf>
    <xf numFmtId="0" fontId="16" fillId="3" borderId="47" xfId="49" applyFont="1" applyFill="1" applyBorder="1" applyAlignment="1">
      <alignment horizontal="left" vertical="center"/>
    </xf>
    <xf numFmtId="0" fontId="16" fillId="3" borderId="48" xfId="49" applyFont="1" applyFill="1" applyBorder="1" applyAlignment="1">
      <alignment horizontal="left" vertical="center"/>
    </xf>
    <xf numFmtId="0" fontId="33" fillId="0" borderId="30" xfId="49" applyFont="1" applyFill="1" applyBorder="1" applyAlignment="1">
      <alignment horizontal="center" vertical="center"/>
    </xf>
    <xf numFmtId="0" fontId="33" fillId="0" borderId="31" xfId="49" applyFont="1" applyFill="1" applyBorder="1" applyAlignment="1">
      <alignment horizontal="center" vertical="center"/>
    </xf>
    <xf numFmtId="0" fontId="26" fillId="0" borderId="45" xfId="49" applyFont="1" applyBorder="1" applyAlignment="1">
      <alignment horizontal="center" vertical="center"/>
    </xf>
    <xf numFmtId="0" fontId="15" fillId="3" borderId="18" xfId="49" applyFont="1" applyFill="1" applyBorder="1" applyAlignment="1">
      <alignment horizontal="center" vertical="center"/>
    </xf>
    <xf numFmtId="0" fontId="15" fillId="3" borderId="49" xfId="49" applyFont="1" applyFill="1" applyBorder="1" applyAlignment="1">
      <alignment horizontal="center" vertical="center"/>
    </xf>
    <xf numFmtId="0" fontId="26" fillId="0" borderId="20" xfId="49" applyFont="1" applyBorder="1" applyAlignment="1">
      <alignment horizontal="left" vertical="center"/>
    </xf>
    <xf numFmtId="0" fontId="31" fillId="0" borderId="20" xfId="49" applyFont="1" applyBorder="1" applyAlignment="1">
      <alignment horizontal="center" vertical="center"/>
    </xf>
    <xf numFmtId="0" fontId="36" fillId="3" borderId="19" xfId="49" applyFont="1" applyFill="1" applyBorder="1" applyAlignment="1">
      <alignment horizontal="left" vertical="center"/>
    </xf>
    <xf numFmtId="0" fontId="36" fillId="3" borderId="20" xfId="49" applyFont="1" applyFill="1" applyBorder="1" applyAlignment="1">
      <alignment horizontal="left" vertical="center"/>
    </xf>
    <xf numFmtId="0" fontId="31" fillId="0" borderId="38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5" fillId="0" borderId="20" xfId="49" applyFont="1" applyFill="1" applyBorder="1" applyAlignment="1">
      <alignment horizontal="center" vertical="center"/>
    </xf>
    <xf numFmtId="0" fontId="31" fillId="0" borderId="38" xfId="49" applyFont="1" applyBorder="1" applyAlignment="1">
      <alignment horizontal="center" vertical="center"/>
    </xf>
    <xf numFmtId="0" fontId="31" fillId="0" borderId="40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26" fillId="0" borderId="22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/>
    </xf>
    <xf numFmtId="0" fontId="31" fillId="0" borderId="22" xfId="49" applyFont="1" applyBorder="1" applyAlignment="1">
      <alignment horizontal="left" vertical="center"/>
    </xf>
    <xf numFmtId="0" fontId="36" fillId="3" borderId="50" xfId="49" applyFont="1" applyFill="1" applyBorder="1" applyAlignment="1">
      <alignment horizontal="center" vertical="center"/>
    </xf>
    <xf numFmtId="0" fontId="33" fillId="0" borderId="51" xfId="49" applyFont="1" applyFill="1" applyBorder="1" applyAlignment="1">
      <alignment horizontal="left" vertical="center"/>
    </xf>
    <xf numFmtId="0" fontId="16" fillId="3" borderId="52" xfId="49" applyFont="1" applyFill="1" applyBorder="1" applyAlignment="1">
      <alignment horizontal="left" vertical="center"/>
    </xf>
    <xf numFmtId="0" fontId="33" fillId="0" borderId="38" xfId="49" applyFont="1" applyFill="1" applyBorder="1" applyAlignment="1">
      <alignment horizontal="center" vertical="center"/>
    </xf>
    <xf numFmtId="0" fontId="23" fillId="0" borderId="45" xfId="49" applyFont="1" applyBorder="1" applyAlignment="1">
      <alignment horizontal="center" vertical="center"/>
    </xf>
    <xf numFmtId="0" fontId="23" fillId="0" borderId="50" xfId="49" applyFont="1" applyBorder="1" applyAlignment="1">
      <alignment horizontal="center" vertical="center"/>
    </xf>
    <xf numFmtId="49" fontId="15" fillId="4" borderId="0" xfId="50" applyNumberFormat="1" applyFont="1" applyFill="1"/>
    <xf numFmtId="49" fontId="21" fillId="0" borderId="2" xfId="53" applyNumberFormat="1" applyFont="1" applyBorder="1">
      <alignment vertical="center"/>
    </xf>
    <xf numFmtId="49" fontId="16" fillId="4" borderId="2" xfId="49" applyNumberFormat="1" applyFont="1" applyFill="1" applyBorder="1" applyAlignment="1">
      <alignment horizontal="left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0" fontId="15" fillId="4" borderId="2" xfId="50" applyFont="1" applyFill="1" applyBorder="1" applyAlignment="1" applyProtection="1">
      <alignment horizontal="center" vertical="center"/>
    </xf>
    <xf numFmtId="49" fontId="16" fillId="4" borderId="2" xfId="51" applyNumberFormat="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horizontal="center" vertical="center"/>
    </xf>
    <xf numFmtId="49" fontId="15" fillId="4" borderId="2" xfId="51" applyNumberFormat="1" applyFont="1" applyFill="1" applyBorder="1" applyAlignment="1">
      <alignment horizontal="center" vertical="center"/>
    </xf>
    <xf numFmtId="49" fontId="15" fillId="4" borderId="2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16" fillId="4" borderId="0" xfId="50" applyNumberFormat="1" applyFont="1" applyFill="1"/>
    <xf numFmtId="0" fontId="23" fillId="0" borderId="0" xfId="49" applyFont="1" applyBorder="1" applyAlignment="1">
      <alignment horizontal="left" vertical="center"/>
    </xf>
    <xf numFmtId="0" fontId="38" fillId="0" borderId="0" xfId="49" applyFont="1" applyBorder="1" applyAlignment="1">
      <alignment horizontal="center" vertical="top"/>
    </xf>
    <xf numFmtId="0" fontId="33" fillId="0" borderId="2" xfId="49" applyFont="1" applyBorder="1" applyAlignment="1">
      <alignment horizontal="left" vertical="center"/>
    </xf>
    <xf numFmtId="0" fontId="33" fillId="0" borderId="2" xfId="49" applyFont="1" applyBorder="1" applyAlignment="1">
      <alignment horizontal="center" vertical="center"/>
    </xf>
    <xf numFmtId="0" fontId="31" fillId="0" borderId="2" xfId="49" applyFont="1" applyBorder="1" applyAlignment="1">
      <alignment horizontal="left" vertical="center"/>
    </xf>
    <xf numFmtId="0" fontId="31" fillId="0" borderId="2" xfId="49" applyFont="1" applyBorder="1" applyAlignment="1">
      <alignment horizontal="center" vertical="center"/>
    </xf>
    <xf numFmtId="0" fontId="31" fillId="0" borderId="2" xfId="49" applyFont="1" applyBorder="1" applyAlignment="1">
      <alignment vertical="center"/>
    </xf>
    <xf numFmtId="0" fontId="23" fillId="0" borderId="2" xfId="49" applyFont="1" applyBorder="1" applyAlignment="1">
      <alignment vertical="center"/>
    </xf>
    <xf numFmtId="0" fontId="37" fillId="0" borderId="2" xfId="49" applyFont="1" applyBorder="1" applyAlignment="1">
      <alignment vertical="center"/>
    </xf>
    <xf numFmtId="0" fontId="23" fillId="0" borderId="2" xfId="49" applyFont="1" applyBorder="1" applyAlignment="1">
      <alignment horizontal="left" vertical="center"/>
    </xf>
    <xf numFmtId="0" fontId="26" fillId="0" borderId="2" xfId="49" applyFont="1" applyBorder="1" applyAlignment="1">
      <alignment horizontal="left" vertical="center"/>
    </xf>
    <xf numFmtId="0" fontId="26" fillId="0" borderId="2" xfId="49" applyFont="1" applyBorder="1" applyAlignment="1">
      <alignment horizontal="center" vertical="center"/>
    </xf>
    <xf numFmtId="0" fontId="23" fillId="0" borderId="2" xfId="49" applyFont="1" applyBorder="1" applyAlignment="1">
      <alignment horizontal="center" vertical="center"/>
    </xf>
    <xf numFmtId="0" fontId="31" fillId="0" borderId="2" xfId="49" applyFont="1" applyBorder="1" applyAlignment="1">
      <alignment horizontal="left" vertical="center" wrapText="1"/>
    </xf>
    <xf numFmtId="0" fontId="39" fillId="0" borderId="53" xfId="49" applyFont="1" applyBorder="1" applyAlignment="1">
      <alignment horizontal="center" vertical="center" wrapText="1"/>
    </xf>
    <xf numFmtId="0" fontId="29" fillId="0" borderId="2" xfId="49" applyFont="1" applyBorder="1" applyAlignment="1">
      <alignment horizontal="center" vertical="center"/>
    </xf>
    <xf numFmtId="0" fontId="40" fillId="0" borderId="2" xfId="53" applyNumberFormat="1" applyFont="1" applyBorder="1" applyAlignment="1">
      <alignment horizontal="center" vertical="center"/>
    </xf>
    <xf numFmtId="9" fontId="29" fillId="0" borderId="2" xfId="49" applyNumberFormat="1" applyFont="1" applyBorder="1" applyAlignment="1">
      <alignment horizontal="center" vertical="center"/>
    </xf>
    <xf numFmtId="9" fontId="36" fillId="0" borderId="2" xfId="49" applyNumberFormat="1" applyFont="1" applyBorder="1" applyAlignment="1">
      <alignment horizontal="center" vertical="center"/>
    </xf>
    <xf numFmtId="0" fontId="14" fillId="0" borderId="2" xfId="53" applyNumberFormat="1" applyFont="1" applyBorder="1">
      <alignment vertical="center"/>
    </xf>
    <xf numFmtId="9" fontId="41" fillId="0" borderId="2" xfId="49" applyNumberFormat="1" applyFont="1" applyBorder="1" applyAlignment="1">
      <alignment horizontal="center" vertical="center"/>
    </xf>
    <xf numFmtId="9" fontId="26" fillId="0" borderId="2" xfId="49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9" fontId="21" fillId="3" borderId="2" xfId="49" applyNumberFormat="1" applyFont="1" applyFill="1" applyBorder="1" applyAlignment="1">
      <alignment horizontal="left" vertical="center"/>
    </xf>
    <xf numFmtId="9" fontId="26" fillId="0" borderId="2" xfId="49" applyNumberFormat="1" applyFont="1" applyBorder="1" applyAlignment="1">
      <alignment horizontal="left" vertical="center"/>
    </xf>
    <xf numFmtId="0" fontId="27" fillId="3" borderId="2" xfId="49" applyFont="1" applyFill="1" applyBorder="1" applyAlignment="1">
      <alignment horizontal="left" vertical="center"/>
    </xf>
    <xf numFmtId="0" fontId="33" fillId="0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left" vertical="center"/>
    </xf>
    <xf numFmtId="0" fontId="36" fillId="3" borderId="2" xfId="49" applyFont="1" applyFill="1" applyBorder="1" applyAlignment="1">
      <alignment horizontal="left" vertical="center"/>
    </xf>
    <xf numFmtId="0" fontId="26" fillId="0" borderId="2" xfId="49" applyFont="1" applyFill="1" applyBorder="1" applyAlignment="1">
      <alignment horizontal="left" vertical="center"/>
    </xf>
    <xf numFmtId="0" fontId="31" fillId="0" borderId="2" xfId="49" applyFont="1" applyFill="1" applyBorder="1" applyAlignment="1">
      <alignment horizontal="left" vertical="center"/>
    </xf>
    <xf numFmtId="0" fontId="33" fillId="0" borderId="2" xfId="49" applyFont="1" applyBorder="1" applyAlignment="1">
      <alignment vertical="center"/>
    </xf>
    <xf numFmtId="0" fontId="36" fillId="3" borderId="2" xfId="49" applyFont="1" applyFill="1" applyBorder="1" applyAlignment="1">
      <alignment horizontal="center" vertical="center"/>
    </xf>
    <xf numFmtId="58" fontId="15" fillId="3" borderId="2" xfId="49" applyNumberFormat="1" applyFont="1" applyFill="1" applyBorder="1" applyAlignment="1">
      <alignment vertical="center"/>
    </xf>
    <xf numFmtId="0" fontId="36" fillId="0" borderId="2" xfId="49" applyFont="1" applyBorder="1" applyAlignment="1">
      <alignment horizontal="center" vertical="center"/>
    </xf>
    <xf numFmtId="58" fontId="23" fillId="0" borderId="2" xfId="49" applyNumberFormat="1" applyFont="1" applyBorder="1" applyAlignment="1">
      <alignment vertical="center"/>
    </xf>
    <xf numFmtId="0" fontId="15" fillId="3" borderId="2" xfId="49" applyFont="1" applyFill="1" applyBorder="1" applyAlignment="1">
      <alignment horizontal="center" vertical="center"/>
    </xf>
    <xf numFmtId="0" fontId="31" fillId="0" borderId="0" xfId="49" applyFont="1" applyBorder="1" applyAlignment="1">
      <alignment vertical="center"/>
    </xf>
    <xf numFmtId="0" fontId="25" fillId="0" borderId="2" xfId="49" applyFont="1" applyBorder="1" applyAlignment="1">
      <alignment horizontal="left" vertical="center"/>
    </xf>
    <xf numFmtId="0" fontId="42" fillId="0" borderId="54" xfId="0" applyFont="1" applyBorder="1" applyAlignment="1">
      <alignment horizontal="center" vertical="center" wrapText="1"/>
    </xf>
    <xf numFmtId="0" fontId="42" fillId="0" borderId="55" xfId="0" applyFont="1" applyBorder="1" applyAlignment="1">
      <alignment horizontal="center" vertical="center" wrapText="1"/>
    </xf>
    <xf numFmtId="0" fontId="43" fillId="0" borderId="56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6" borderId="2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7" borderId="0" xfId="0" applyFill="1"/>
    <xf numFmtId="0" fontId="42" fillId="0" borderId="59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3" fillId="8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6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49</xdr:row>
          <xdr:rowOff>0</xdr:rowOff>
        </xdr:from>
        <xdr:to>
          <xdr:col>254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3850" y="96012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12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6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12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8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49</xdr:row>
          <xdr:rowOff>0</xdr:rowOff>
        </xdr:from>
        <xdr:to>
          <xdr:col>254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3850" y="96012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8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82775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6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8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8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9</xdr:row>
          <xdr:rowOff>118110</xdr:rowOff>
        </xdr:from>
        <xdr:to>
          <xdr:col>10</xdr:col>
          <xdr:colOff>576580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99730" y="1823085"/>
              <a:ext cx="393700" cy="262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6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6350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03525"/>
              <a:ext cx="3937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84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908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2971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6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43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81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8422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15950"/>
              <a:ext cx="393700" cy="92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185420</xdr:rowOff>
        </xdr:from>
        <xdr:to>
          <xdr:col>10</xdr:col>
          <xdr:colOff>576580</xdr:colOff>
          <xdr:row>3</xdr:row>
          <xdr:rowOff>121920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99730" y="619125"/>
              <a:ext cx="393700" cy="1219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193040</xdr:rowOff>
        </xdr:from>
        <xdr:to>
          <xdr:col>10</xdr:col>
          <xdr:colOff>591820</xdr:colOff>
          <xdr:row>4</xdr:row>
          <xdr:rowOff>148590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4970" y="800100"/>
              <a:ext cx="393700" cy="148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81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62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4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47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6350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09025"/>
              <a:ext cx="3937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877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696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877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45</xdr:row>
          <xdr:rowOff>0</xdr:rowOff>
        </xdr:from>
        <xdr:to>
          <xdr:col>13</xdr:col>
          <xdr:colOff>393700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9504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0</xdr:rowOff>
        </xdr:from>
        <xdr:to>
          <xdr:col>13</xdr:col>
          <xdr:colOff>393700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95045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696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696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12</xdr:row>
          <xdr:rowOff>158750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066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47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6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8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05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05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71755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861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71755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35300" y="5200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71755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59100" y="5200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71755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861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71755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861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715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429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429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42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715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694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744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444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5704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24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24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5704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240" y="24320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004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004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8914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0040" y="23685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944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954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954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289560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134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424180</xdr:colOff>
          <xdr:row>22</xdr:row>
          <xdr:rowOff>180340</xdr:rowOff>
        </xdr:from>
        <xdr:to>
          <xdr:col>4</xdr:col>
          <xdr:colOff>154940</xdr:colOff>
          <xdr:row>24</xdr:row>
          <xdr:rowOff>25400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10180" y="4352290"/>
              <a:ext cx="454660" cy="2070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8914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8914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954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944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944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193040</xdr:colOff>
          <xdr:row>21</xdr:row>
          <xdr:rowOff>165100</xdr:rowOff>
        </xdr:from>
        <xdr:to>
          <xdr:col>3</xdr:col>
          <xdr:colOff>523240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054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164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6499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3324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22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1400" y="36385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5200" y="36385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2200" y="3924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22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3" sqref="B43"/>
    </sheetView>
  </sheetViews>
  <sheetFormatPr defaultColWidth="11" defaultRowHeight="14.25" outlineLevelCol="1"/>
  <cols>
    <col min="1" max="1" width="5.5" customWidth="1"/>
    <col min="2" max="2" width="96.3333333333333" style="403" customWidth="1"/>
    <col min="3" max="3" width="10.1666666666667" customWidth="1"/>
  </cols>
  <sheetData>
    <row r="1" ht="21" customHeight="1" spans="1:2">
      <c r="A1" s="404"/>
      <c r="B1" s="405" t="s">
        <v>0</v>
      </c>
    </row>
    <row r="2" spans="1:2">
      <c r="A2" s="15">
        <v>1</v>
      </c>
      <c r="B2" s="406" t="s">
        <v>1</v>
      </c>
    </row>
    <row r="3" spans="1:2">
      <c r="A3" s="15">
        <v>2</v>
      </c>
      <c r="B3" s="406" t="s">
        <v>2</v>
      </c>
    </row>
    <row r="4" spans="1:2">
      <c r="A4" s="15">
        <v>3</v>
      </c>
      <c r="B4" s="406" t="s">
        <v>3</v>
      </c>
    </row>
    <row r="5" spans="1:2">
      <c r="A5" s="15">
        <v>4</v>
      </c>
      <c r="B5" s="406" t="s">
        <v>4</v>
      </c>
    </row>
    <row r="6" spans="1:2">
      <c r="A6" s="15">
        <v>5</v>
      </c>
      <c r="B6" s="406" t="s">
        <v>5</v>
      </c>
    </row>
    <row r="7" spans="1:2">
      <c r="A7" s="15">
        <v>6</v>
      </c>
      <c r="B7" s="406" t="s">
        <v>6</v>
      </c>
    </row>
    <row r="8" s="402" customFormat="1" ht="15" customHeight="1" spans="1:2">
      <c r="A8" s="407">
        <v>7</v>
      </c>
      <c r="B8" s="408" t="s">
        <v>7</v>
      </c>
    </row>
    <row r="9" ht="19" customHeight="1" spans="1:2">
      <c r="A9" s="404"/>
      <c r="B9" s="409" t="s">
        <v>8</v>
      </c>
    </row>
    <row r="10" ht="16" customHeight="1" spans="1:2">
      <c r="A10" s="15">
        <v>1</v>
      </c>
      <c r="B10" s="410" t="s">
        <v>9</v>
      </c>
    </row>
    <row r="11" spans="1:2">
      <c r="A11" s="15">
        <v>2</v>
      </c>
      <c r="B11" s="406" t="s">
        <v>10</v>
      </c>
    </row>
    <row r="12" spans="1:2">
      <c r="A12" s="15">
        <v>3</v>
      </c>
      <c r="B12" s="408" t="s">
        <v>11</v>
      </c>
    </row>
    <row r="13" spans="1:2">
      <c r="A13" s="15">
        <v>4</v>
      </c>
      <c r="B13" s="406" t="s">
        <v>12</v>
      </c>
    </row>
    <row r="14" spans="1:2">
      <c r="A14" s="15">
        <v>5</v>
      </c>
      <c r="B14" s="406" t="s">
        <v>13</v>
      </c>
    </row>
    <row r="15" spans="1:2">
      <c r="A15" s="15">
        <v>6</v>
      </c>
      <c r="B15" s="406" t="s">
        <v>14</v>
      </c>
    </row>
    <row r="16" spans="1:2">
      <c r="A16" s="15">
        <v>7</v>
      </c>
      <c r="B16" s="406" t="s">
        <v>15</v>
      </c>
    </row>
    <row r="17" spans="1:2">
      <c r="A17" s="15">
        <v>8</v>
      </c>
      <c r="B17" s="406" t="s">
        <v>16</v>
      </c>
    </row>
    <row r="18" spans="1:2">
      <c r="A18" s="15">
        <v>9</v>
      </c>
      <c r="B18" s="406" t="s">
        <v>17</v>
      </c>
    </row>
    <row r="19" spans="1:2">
      <c r="A19" s="15"/>
      <c r="B19" s="406"/>
    </row>
    <row r="20" ht="20.25" spans="1:2">
      <c r="A20" s="404"/>
      <c r="B20" s="405" t="s">
        <v>18</v>
      </c>
    </row>
    <row r="21" spans="1:2">
      <c r="A21" s="15">
        <v>1</v>
      </c>
      <c r="B21" s="411" t="s">
        <v>19</v>
      </c>
    </row>
    <row r="22" spans="1:2">
      <c r="A22" s="15">
        <v>2</v>
      </c>
      <c r="B22" s="406" t="s">
        <v>20</v>
      </c>
    </row>
    <row r="23" spans="1:2">
      <c r="A23" s="15">
        <v>3</v>
      </c>
      <c r="B23" s="406" t="s">
        <v>21</v>
      </c>
    </row>
    <row r="24" spans="1:2">
      <c r="A24" s="15">
        <v>4</v>
      </c>
      <c r="B24" s="406" t="s">
        <v>22</v>
      </c>
    </row>
    <row r="25" spans="1:2">
      <c r="A25" s="15">
        <v>5</v>
      </c>
      <c r="B25" s="406" t="s">
        <v>23</v>
      </c>
    </row>
    <row r="26" spans="1:2">
      <c r="A26" s="15">
        <v>6</v>
      </c>
      <c r="B26" s="406" t="s">
        <v>24</v>
      </c>
    </row>
    <row r="27" spans="1:2">
      <c r="A27" s="15">
        <v>7</v>
      </c>
      <c r="B27" s="406" t="s">
        <v>25</v>
      </c>
    </row>
    <row r="28" spans="1:2">
      <c r="A28" s="15"/>
      <c r="B28" s="406"/>
    </row>
    <row r="29" ht="20.25" spans="1:2">
      <c r="A29" s="404"/>
      <c r="B29" s="405" t="s">
        <v>26</v>
      </c>
    </row>
    <row r="30" spans="1:2">
      <c r="A30" s="15">
        <v>1</v>
      </c>
      <c r="B30" s="411" t="s">
        <v>27</v>
      </c>
    </row>
    <row r="31" spans="1:2">
      <c r="A31" s="15">
        <v>2</v>
      </c>
      <c r="B31" s="406" t="s">
        <v>28</v>
      </c>
    </row>
    <row r="32" spans="1:2">
      <c r="A32" s="15">
        <v>3</v>
      </c>
      <c r="B32" s="406" t="s">
        <v>29</v>
      </c>
    </row>
    <row r="33" ht="28.5" spans="1:2">
      <c r="A33" s="15">
        <v>4</v>
      </c>
      <c r="B33" s="406" t="s">
        <v>30</v>
      </c>
    </row>
    <row r="34" spans="1:2">
      <c r="A34" s="15">
        <v>5</v>
      </c>
      <c r="B34" s="406" t="s">
        <v>31</v>
      </c>
    </row>
    <row r="35" spans="1:2">
      <c r="A35" s="15">
        <v>6</v>
      </c>
      <c r="B35" s="406" t="s">
        <v>32</v>
      </c>
    </row>
    <row r="36" spans="1:2">
      <c r="A36" s="15">
        <v>7</v>
      </c>
      <c r="B36" s="406" t="s">
        <v>33</v>
      </c>
    </row>
    <row r="37" spans="1:2">
      <c r="A37" s="15"/>
      <c r="B37" s="406"/>
    </row>
    <row r="39" spans="1:2">
      <c r="A39" s="412"/>
      <c r="B39" s="41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K4" sqref="K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8.9166666666667" customWidth="1"/>
    <col min="5" max="5" width="12.1666666666667" customWidth="1"/>
    <col min="6" max="6" width="14.3333333333333" customWidth="1"/>
    <col min="7" max="10" width="10" customWidth="1"/>
    <col min="11" max="11" width="21.0833333333333" customWidth="1"/>
    <col min="12" max="13" width="10.6666666666667" customWidth="1"/>
  </cols>
  <sheetData>
    <row r="1" ht="29.25" spans="1:1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300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326</v>
      </c>
      <c r="H2" s="4"/>
      <c r="I2" s="4" t="s">
        <v>327</v>
      </c>
      <c r="J2" s="4"/>
      <c r="K2" s="26" t="s">
        <v>328</v>
      </c>
      <c r="L2" s="62" t="s">
        <v>329</v>
      </c>
      <c r="M2" s="30" t="s">
        <v>330</v>
      </c>
    </row>
    <row r="3" s="1" customFormat="1" ht="16.5" spans="1:13">
      <c r="A3" s="4"/>
      <c r="B3" s="27"/>
      <c r="C3" s="27"/>
      <c r="D3" s="27"/>
      <c r="E3" s="27"/>
      <c r="F3" s="27"/>
      <c r="G3" s="4" t="s">
        <v>331</v>
      </c>
      <c r="H3" s="4" t="s">
        <v>332</v>
      </c>
      <c r="I3" s="4" t="s">
        <v>331</v>
      </c>
      <c r="J3" s="4" t="s">
        <v>332</v>
      </c>
      <c r="K3" s="28"/>
      <c r="L3" s="63"/>
      <c r="M3" s="31"/>
    </row>
    <row r="4" spans="1:13">
      <c r="A4" s="9">
        <v>1</v>
      </c>
      <c r="B4" s="9" t="s">
        <v>319</v>
      </c>
      <c r="C4" s="7">
        <v>250801101</v>
      </c>
      <c r="D4" s="8" t="s">
        <v>316</v>
      </c>
      <c r="E4" s="8" t="s">
        <v>317</v>
      </c>
      <c r="F4" s="9" t="s">
        <v>318</v>
      </c>
      <c r="G4" s="57">
        <v>-0.4</v>
      </c>
      <c r="H4" s="57">
        <v>-0.1</v>
      </c>
      <c r="I4" s="57">
        <v>-0.44</v>
      </c>
      <c r="J4" s="57">
        <v>-0.12</v>
      </c>
      <c r="K4" s="9" t="s">
        <v>333</v>
      </c>
      <c r="L4" s="9" t="s">
        <v>321</v>
      </c>
      <c r="M4" s="9" t="s">
        <v>321</v>
      </c>
    </row>
    <row r="5" spans="1:13">
      <c r="A5" s="11"/>
      <c r="B5" s="12"/>
      <c r="C5" s="58"/>
      <c r="D5" s="12"/>
      <c r="E5" s="12"/>
      <c r="F5" s="12"/>
      <c r="G5" s="59"/>
      <c r="H5" s="59"/>
      <c r="I5" s="59"/>
      <c r="J5" s="59"/>
      <c r="K5" s="14"/>
      <c r="L5" s="14"/>
      <c r="M5" s="14"/>
    </row>
    <row r="6" spans="1:13">
      <c r="A6" s="11"/>
      <c r="B6" s="12"/>
      <c r="C6" s="58"/>
      <c r="D6" s="12"/>
      <c r="E6" s="12"/>
      <c r="F6" s="12"/>
      <c r="G6" s="59"/>
      <c r="H6" s="59"/>
      <c r="I6" s="59"/>
      <c r="J6" s="59"/>
      <c r="K6" s="14"/>
      <c r="L6" s="14"/>
      <c r="M6" s="14"/>
    </row>
    <row r="7" spans="1:13">
      <c r="A7" s="11"/>
      <c r="B7" s="12"/>
      <c r="C7" s="13"/>
      <c r="D7" s="12"/>
      <c r="E7" s="12"/>
      <c r="F7" s="12"/>
      <c r="G7" s="59"/>
      <c r="H7" s="59"/>
      <c r="I7" s="59"/>
      <c r="J7" s="59"/>
      <c r="K7" s="14"/>
      <c r="L7" s="14"/>
      <c r="M7" s="14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2" customFormat="1" ht="18.75" spans="1:13">
      <c r="A12" s="16" t="s">
        <v>334</v>
      </c>
      <c r="B12" s="17"/>
      <c r="C12" s="17"/>
      <c r="D12" s="17"/>
      <c r="E12" s="18"/>
      <c r="F12" s="19"/>
      <c r="G12" s="20"/>
      <c r="H12" s="16" t="s">
        <v>335</v>
      </c>
      <c r="I12" s="17"/>
      <c r="J12" s="17"/>
      <c r="K12" s="18"/>
      <c r="L12" s="64"/>
      <c r="M12" s="25"/>
    </row>
    <row r="13" ht="32" customHeight="1" spans="1:13">
      <c r="A13" s="60" t="s">
        <v>336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3:M18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opLeftCell="E1" workbookViewId="0">
      <selection activeCell="J11" sqref="J11:U1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338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38" t="s">
        <v>339</v>
      </c>
      <c r="H2" s="39"/>
      <c r="I2" s="55"/>
      <c r="J2" s="38" t="s">
        <v>340</v>
      </c>
      <c r="K2" s="39"/>
      <c r="L2" s="55"/>
      <c r="M2" s="38" t="s">
        <v>341</v>
      </c>
      <c r="N2" s="39"/>
      <c r="O2" s="55"/>
      <c r="P2" s="38" t="s">
        <v>342</v>
      </c>
      <c r="Q2" s="39"/>
      <c r="R2" s="55"/>
      <c r="S2" s="39" t="s">
        <v>343</v>
      </c>
      <c r="T2" s="39"/>
      <c r="U2" s="55"/>
      <c r="V2" s="33" t="s">
        <v>344</v>
      </c>
      <c r="W2" s="33" t="s">
        <v>314</v>
      </c>
    </row>
    <row r="3" s="1" customFormat="1" ht="16.5" spans="1:23">
      <c r="A3" s="27"/>
      <c r="B3" s="40"/>
      <c r="C3" s="40"/>
      <c r="D3" s="40"/>
      <c r="E3" s="40"/>
      <c r="F3" s="40"/>
      <c r="G3" s="4" t="s">
        <v>345</v>
      </c>
      <c r="H3" s="4" t="s">
        <v>66</v>
      </c>
      <c r="I3" s="4" t="s">
        <v>305</v>
      </c>
      <c r="J3" s="4" t="s">
        <v>345</v>
      </c>
      <c r="K3" s="4" t="s">
        <v>66</v>
      </c>
      <c r="L3" s="4" t="s">
        <v>305</v>
      </c>
      <c r="M3" s="4" t="s">
        <v>345</v>
      </c>
      <c r="N3" s="4" t="s">
        <v>66</v>
      </c>
      <c r="O3" s="4" t="s">
        <v>305</v>
      </c>
      <c r="P3" s="4" t="s">
        <v>345</v>
      </c>
      <c r="Q3" s="4" t="s">
        <v>66</v>
      </c>
      <c r="R3" s="4" t="s">
        <v>305</v>
      </c>
      <c r="S3" s="4" t="s">
        <v>345</v>
      </c>
      <c r="T3" s="4" t="s">
        <v>66</v>
      </c>
      <c r="U3" s="4" t="s">
        <v>305</v>
      </c>
      <c r="V3" s="56"/>
      <c r="W3" s="56"/>
    </row>
    <row r="4" spans="1:23">
      <c r="A4" s="41" t="s">
        <v>346</v>
      </c>
      <c r="B4" s="42" t="s">
        <v>347</v>
      </c>
      <c r="C4" s="43"/>
      <c r="D4" s="43"/>
      <c r="E4" s="43"/>
      <c r="F4" s="4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ht="16.5" spans="1:23">
      <c r="A5" s="45"/>
      <c r="B5" s="46"/>
      <c r="C5" s="47"/>
      <c r="D5" s="47"/>
      <c r="E5" s="47"/>
      <c r="F5" s="48"/>
      <c r="G5" s="38" t="s">
        <v>348</v>
      </c>
      <c r="H5" s="39"/>
      <c r="I5" s="55"/>
      <c r="J5" s="38" t="s">
        <v>349</v>
      </c>
      <c r="K5" s="39"/>
      <c r="L5" s="55"/>
      <c r="M5" s="38" t="s">
        <v>350</v>
      </c>
      <c r="N5" s="39"/>
      <c r="O5" s="55"/>
      <c r="P5" s="38" t="s">
        <v>351</v>
      </c>
      <c r="Q5" s="39"/>
      <c r="R5" s="55"/>
      <c r="S5" s="39" t="s">
        <v>352</v>
      </c>
      <c r="T5" s="39"/>
      <c r="U5" s="55"/>
      <c r="V5" s="24"/>
      <c r="W5" s="24"/>
    </row>
    <row r="6" ht="16.5" spans="1:23">
      <c r="A6" s="45"/>
      <c r="B6" s="46"/>
      <c r="C6" s="47"/>
      <c r="D6" s="47"/>
      <c r="E6" s="47"/>
      <c r="F6" s="48"/>
      <c r="G6" s="4" t="s">
        <v>345</v>
      </c>
      <c r="H6" s="4" t="s">
        <v>66</v>
      </c>
      <c r="I6" s="4" t="s">
        <v>305</v>
      </c>
      <c r="J6" s="4" t="s">
        <v>345</v>
      </c>
      <c r="K6" s="4" t="s">
        <v>66</v>
      </c>
      <c r="L6" s="4" t="s">
        <v>305</v>
      </c>
      <c r="M6" s="4" t="s">
        <v>345</v>
      </c>
      <c r="N6" s="4" t="s">
        <v>66</v>
      </c>
      <c r="O6" s="4" t="s">
        <v>305</v>
      </c>
      <c r="P6" s="4" t="s">
        <v>345</v>
      </c>
      <c r="Q6" s="4" t="s">
        <v>66</v>
      </c>
      <c r="R6" s="4" t="s">
        <v>305</v>
      </c>
      <c r="S6" s="4" t="s">
        <v>345</v>
      </c>
      <c r="T6" s="4" t="s">
        <v>66</v>
      </c>
      <c r="U6" s="4" t="s">
        <v>305</v>
      </c>
      <c r="V6" s="24"/>
      <c r="W6" s="24"/>
    </row>
    <row r="7" spans="1:23">
      <c r="A7" s="49"/>
      <c r="B7" s="50"/>
      <c r="C7" s="51"/>
      <c r="D7" s="51"/>
      <c r="E7" s="51"/>
      <c r="F7" s="52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A8" s="53"/>
      <c r="B8" s="53"/>
      <c r="C8" s="53"/>
      <c r="D8" s="53"/>
      <c r="E8" s="53"/>
      <c r="F8" s="5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54"/>
      <c r="B9" s="54"/>
      <c r="C9" s="54"/>
      <c r="D9" s="54"/>
      <c r="E9" s="54"/>
      <c r="F9" s="5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="2" customFormat="1" ht="18.75" spans="1:23">
      <c r="A11" s="16" t="s">
        <v>353</v>
      </c>
      <c r="B11" s="17"/>
      <c r="C11" s="17"/>
      <c r="D11" s="17"/>
      <c r="E11" s="18"/>
      <c r="F11" s="19"/>
      <c r="G11" s="20"/>
      <c r="H11" s="37"/>
      <c r="I11" s="37"/>
      <c r="J11" s="16" t="s">
        <v>354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7"/>
      <c r="W11" s="25"/>
    </row>
    <row r="12" ht="49" customHeight="1" spans="1:23">
      <c r="A12" s="21" t="s">
        <v>355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357</v>
      </c>
      <c r="B2" s="33" t="s">
        <v>301</v>
      </c>
      <c r="C2" s="33" t="s">
        <v>302</v>
      </c>
      <c r="D2" s="33" t="s">
        <v>303</v>
      </c>
      <c r="E2" s="33" t="s">
        <v>304</v>
      </c>
      <c r="F2" s="33" t="s">
        <v>305</v>
      </c>
      <c r="G2" s="32" t="s">
        <v>358</v>
      </c>
      <c r="H2" s="32" t="s">
        <v>359</v>
      </c>
      <c r="I2" s="32" t="s">
        <v>360</v>
      </c>
      <c r="J2" s="32" t="s">
        <v>359</v>
      </c>
      <c r="K2" s="32" t="s">
        <v>361</v>
      </c>
      <c r="L2" s="32" t="s">
        <v>359</v>
      </c>
      <c r="M2" s="33" t="s">
        <v>344</v>
      </c>
      <c r="N2" s="33" t="s">
        <v>314</v>
      </c>
    </row>
    <row r="3" spans="1:14">
      <c r="A3" s="1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16.5" spans="1:14">
      <c r="A4" s="34" t="s">
        <v>357</v>
      </c>
      <c r="B4" s="35" t="s">
        <v>362</v>
      </c>
      <c r="C4" s="35" t="s">
        <v>345</v>
      </c>
      <c r="D4" s="35" t="s">
        <v>303</v>
      </c>
      <c r="E4" s="33" t="s">
        <v>304</v>
      </c>
      <c r="F4" s="33" t="s">
        <v>305</v>
      </c>
      <c r="G4" s="32" t="s">
        <v>358</v>
      </c>
      <c r="H4" s="32" t="s">
        <v>359</v>
      </c>
      <c r="I4" s="32" t="s">
        <v>360</v>
      </c>
      <c r="J4" s="32" t="s">
        <v>359</v>
      </c>
      <c r="K4" s="32" t="s">
        <v>361</v>
      </c>
      <c r="L4" s="32" t="s">
        <v>359</v>
      </c>
      <c r="M4" s="33" t="s">
        <v>344</v>
      </c>
      <c r="N4" s="33" t="s">
        <v>314</v>
      </c>
    </row>
    <row r="5" spans="1:14">
      <c r="A5" s="15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15"/>
      <c r="B6" s="24"/>
      <c r="C6" s="36" t="s">
        <v>363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6" t="s">
        <v>364</v>
      </c>
      <c r="B11" s="17"/>
      <c r="C11" s="17"/>
      <c r="D11" s="18"/>
      <c r="E11" s="19"/>
      <c r="F11" s="37"/>
      <c r="G11" s="20"/>
      <c r="H11" s="37"/>
      <c r="I11" s="16" t="s">
        <v>365</v>
      </c>
      <c r="J11" s="17"/>
      <c r="K11" s="17"/>
      <c r="L11" s="17"/>
      <c r="M11" s="17"/>
      <c r="N11" s="25"/>
    </row>
    <row r="12" ht="48" customHeight="1" spans="1:14">
      <c r="A12" s="21" t="s">
        <v>366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8" sqref="D8"/>
    </sheetView>
  </sheetViews>
  <sheetFormatPr defaultColWidth="9" defaultRowHeight="14.25"/>
  <cols>
    <col min="1" max="1" width="7" customWidth="1"/>
    <col min="2" max="2" width="10" customWidth="1"/>
    <col min="3" max="3" width="21.75" customWidth="1"/>
    <col min="4" max="4" width="15.5833333333333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300</v>
      </c>
      <c r="B2" s="5" t="s">
        <v>305</v>
      </c>
      <c r="C2" s="5" t="s">
        <v>345</v>
      </c>
      <c r="D2" s="5" t="s">
        <v>303</v>
      </c>
      <c r="E2" s="5" t="s">
        <v>304</v>
      </c>
      <c r="F2" s="4" t="s">
        <v>368</v>
      </c>
      <c r="G2" s="4" t="s">
        <v>327</v>
      </c>
      <c r="H2" s="26" t="s">
        <v>328</v>
      </c>
      <c r="I2" s="30" t="s">
        <v>330</v>
      </c>
    </row>
    <row r="3" s="1" customFormat="1" ht="16.5" spans="1:9">
      <c r="A3" s="4"/>
      <c r="B3" s="27"/>
      <c r="C3" s="27"/>
      <c r="D3" s="27"/>
      <c r="E3" s="27"/>
      <c r="F3" s="4" t="s">
        <v>369</v>
      </c>
      <c r="G3" s="4" t="s">
        <v>331</v>
      </c>
      <c r="H3" s="28"/>
      <c r="I3" s="31"/>
    </row>
    <row r="4" spans="1:9">
      <c r="A4" s="6">
        <v>1</v>
      </c>
      <c r="B4" s="6" t="s">
        <v>319</v>
      </c>
      <c r="C4" s="6" t="s">
        <v>370</v>
      </c>
      <c r="D4" s="29" t="s">
        <v>371</v>
      </c>
      <c r="E4" s="6" t="s">
        <v>372</v>
      </c>
      <c r="F4" s="6">
        <v>5</v>
      </c>
      <c r="G4" s="6">
        <v>0.2</v>
      </c>
      <c r="H4" s="6">
        <v>5.2</v>
      </c>
      <c r="I4" s="6" t="s">
        <v>321</v>
      </c>
    </row>
    <row r="5" spans="1:9">
      <c r="A5" s="11"/>
      <c r="B5" s="11"/>
      <c r="C5" s="14"/>
      <c r="D5" s="12"/>
      <c r="E5" s="12"/>
      <c r="F5" s="14"/>
      <c r="G5" s="14"/>
      <c r="H5" s="14"/>
      <c r="I5" s="14"/>
    </row>
    <row r="6" spans="1:9">
      <c r="A6" s="15"/>
      <c r="B6" s="15"/>
      <c r="C6" s="24"/>
      <c r="D6" s="24"/>
      <c r="E6" s="24"/>
      <c r="F6" s="24"/>
      <c r="G6" s="24"/>
      <c r="H6" s="24"/>
      <c r="I6" s="24"/>
    </row>
    <row r="7" spans="1:9">
      <c r="A7" s="15"/>
      <c r="B7" s="15"/>
      <c r="C7" s="24"/>
      <c r="D7" s="24"/>
      <c r="E7" s="24"/>
      <c r="F7" s="24"/>
      <c r="G7" s="24"/>
      <c r="H7" s="24"/>
      <c r="I7" s="24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373</v>
      </c>
      <c r="B12" s="17"/>
      <c r="C12" s="17"/>
      <c r="D12" s="18"/>
      <c r="E12" s="19"/>
      <c r="F12" s="16" t="s">
        <v>374</v>
      </c>
      <c r="G12" s="17"/>
      <c r="H12" s="18"/>
      <c r="I12" s="25"/>
    </row>
    <row r="13" ht="32" customHeight="1" spans="1:9">
      <c r="A13" s="21" t="s">
        <v>375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5" sqref="F5"/>
    </sheetView>
  </sheetViews>
  <sheetFormatPr defaultColWidth="9" defaultRowHeight="14.25"/>
  <cols>
    <col min="1" max="1" width="8.08333333333333" customWidth="1"/>
    <col min="2" max="2" width="9.08333333333333" customWidth="1"/>
    <col min="3" max="3" width="12.1666666666667" customWidth="1"/>
    <col min="4" max="4" width="19.75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338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377</v>
      </c>
      <c r="H2" s="4" t="s">
        <v>378</v>
      </c>
      <c r="I2" s="4" t="s">
        <v>379</v>
      </c>
      <c r="J2" s="4" t="s">
        <v>380</v>
      </c>
      <c r="K2" s="5" t="s">
        <v>344</v>
      </c>
      <c r="L2" s="5" t="s">
        <v>314</v>
      </c>
    </row>
    <row r="3" spans="1:12">
      <c r="A3" s="6" t="s">
        <v>346</v>
      </c>
      <c r="B3" s="6" t="s">
        <v>319</v>
      </c>
      <c r="C3" s="7">
        <v>250801101</v>
      </c>
      <c r="D3" s="8" t="s">
        <v>316</v>
      </c>
      <c r="E3" s="8" t="s">
        <v>317</v>
      </c>
      <c r="F3" s="9" t="s">
        <v>318</v>
      </c>
      <c r="G3" s="6" t="s">
        <v>381</v>
      </c>
      <c r="H3" s="6" t="s">
        <v>382</v>
      </c>
      <c r="I3" s="6"/>
      <c r="J3" s="6"/>
      <c r="K3" s="6" t="s">
        <v>320</v>
      </c>
      <c r="L3" s="6" t="s">
        <v>321</v>
      </c>
    </row>
    <row r="4" spans="1:12">
      <c r="A4" s="6" t="s">
        <v>383</v>
      </c>
      <c r="B4" s="6" t="s">
        <v>319</v>
      </c>
      <c r="C4" s="7">
        <v>250801101</v>
      </c>
      <c r="D4" s="8" t="s">
        <v>316</v>
      </c>
      <c r="E4" s="8" t="s">
        <v>317</v>
      </c>
      <c r="F4" s="9" t="s">
        <v>318</v>
      </c>
      <c r="G4" s="6" t="s">
        <v>384</v>
      </c>
      <c r="H4" s="6" t="s">
        <v>385</v>
      </c>
      <c r="I4" s="6"/>
      <c r="J4" s="6"/>
      <c r="K4" s="6" t="s">
        <v>320</v>
      </c>
      <c r="L4" s="6" t="s">
        <v>321</v>
      </c>
    </row>
    <row r="5" spans="1:12">
      <c r="A5" s="6" t="s">
        <v>383</v>
      </c>
      <c r="B5" s="6" t="s">
        <v>319</v>
      </c>
      <c r="C5" s="7">
        <v>250801101</v>
      </c>
      <c r="D5" s="8" t="s">
        <v>316</v>
      </c>
      <c r="E5" s="8" t="s">
        <v>317</v>
      </c>
      <c r="F5" s="9" t="s">
        <v>318</v>
      </c>
      <c r="G5" s="10" t="s">
        <v>386</v>
      </c>
      <c r="H5" s="10" t="s">
        <v>382</v>
      </c>
      <c r="I5" s="23"/>
      <c r="J5" s="23"/>
      <c r="K5" s="6" t="s">
        <v>320</v>
      </c>
      <c r="L5" s="6" t="s">
        <v>321</v>
      </c>
    </row>
    <row r="6" spans="1:12">
      <c r="A6" s="11"/>
      <c r="B6" s="12"/>
      <c r="C6" s="13"/>
      <c r="D6" s="12"/>
      <c r="E6" s="12"/>
      <c r="F6" s="12"/>
      <c r="G6" s="14"/>
      <c r="H6" s="14"/>
      <c r="I6" s="24"/>
      <c r="J6" s="24"/>
      <c r="K6" s="24"/>
      <c r="L6" s="24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2" customFormat="1" ht="18.75" spans="1:12">
      <c r="A11" s="16" t="s">
        <v>387</v>
      </c>
      <c r="B11" s="17"/>
      <c r="C11" s="17"/>
      <c r="D11" s="17"/>
      <c r="E11" s="18"/>
      <c r="F11" s="19"/>
      <c r="G11" s="20"/>
      <c r="H11" s="16" t="s">
        <v>374</v>
      </c>
      <c r="I11" s="17"/>
      <c r="J11" s="17"/>
      <c r="K11" s="17"/>
      <c r="L11" s="25"/>
    </row>
    <row r="12" ht="67" customHeight="1" spans="1:12">
      <c r="A12" s="21" t="s">
        <v>388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11" workbookViewId="0">
      <selection activeCell="B4" sqref="B4:I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0" t="s">
        <v>34</v>
      </c>
      <c r="C2" s="381"/>
      <c r="D2" s="381"/>
      <c r="E2" s="381"/>
      <c r="F2" s="381"/>
      <c r="G2" s="381"/>
      <c r="H2" s="381"/>
      <c r="I2" s="397"/>
    </row>
    <row r="3" ht="28" customHeight="1" spans="2:9">
      <c r="B3" s="382"/>
      <c r="C3" s="383"/>
      <c r="D3" s="384" t="s">
        <v>35</v>
      </c>
      <c r="E3" s="385"/>
      <c r="F3" s="386" t="s">
        <v>36</v>
      </c>
      <c r="G3" s="387"/>
      <c r="H3" s="384" t="s">
        <v>37</v>
      </c>
      <c r="I3" s="398"/>
    </row>
    <row r="4" ht="28" customHeight="1" spans="2:9">
      <c r="B4" s="388" t="s">
        <v>38</v>
      </c>
      <c r="C4" s="389" t="s">
        <v>39</v>
      </c>
      <c r="D4" s="389" t="s">
        <v>40</v>
      </c>
      <c r="E4" s="389" t="s">
        <v>41</v>
      </c>
      <c r="F4" s="390" t="s">
        <v>40</v>
      </c>
      <c r="G4" s="390" t="s">
        <v>41</v>
      </c>
      <c r="H4" s="389" t="s">
        <v>40</v>
      </c>
      <c r="I4" s="399" t="s">
        <v>41</v>
      </c>
    </row>
    <row r="5" ht="28" customHeight="1" spans="2:9">
      <c r="B5" s="391" t="s">
        <v>42</v>
      </c>
      <c r="C5" s="23">
        <v>13</v>
      </c>
      <c r="D5" s="23">
        <v>0</v>
      </c>
      <c r="E5" s="23">
        <v>1</v>
      </c>
      <c r="F5" s="392">
        <v>0</v>
      </c>
      <c r="G5" s="392">
        <v>1</v>
      </c>
      <c r="H5" s="23">
        <v>1</v>
      </c>
      <c r="I5" s="400">
        <v>2</v>
      </c>
    </row>
    <row r="6" ht="28" customHeight="1" spans="2:9">
      <c r="B6" s="391" t="s">
        <v>43</v>
      </c>
      <c r="C6" s="23">
        <v>20</v>
      </c>
      <c r="D6" s="23">
        <v>0</v>
      </c>
      <c r="E6" s="23">
        <v>1</v>
      </c>
      <c r="F6" s="392">
        <v>1</v>
      </c>
      <c r="G6" s="392">
        <v>2</v>
      </c>
      <c r="H6" s="23">
        <v>2</v>
      </c>
      <c r="I6" s="400">
        <v>3</v>
      </c>
    </row>
    <row r="7" ht="28" customHeight="1" spans="2:9">
      <c r="B7" s="391" t="s">
        <v>44</v>
      </c>
      <c r="C7" s="23">
        <v>32</v>
      </c>
      <c r="D7" s="23">
        <v>0</v>
      </c>
      <c r="E7" s="23">
        <v>1</v>
      </c>
      <c r="F7" s="392">
        <v>2</v>
      </c>
      <c r="G7" s="392">
        <v>3</v>
      </c>
      <c r="H7" s="23">
        <v>3</v>
      </c>
      <c r="I7" s="400">
        <v>4</v>
      </c>
    </row>
    <row r="8" ht="28" customHeight="1" spans="2:9">
      <c r="B8" s="391" t="s">
        <v>45</v>
      </c>
      <c r="C8" s="23">
        <v>50</v>
      </c>
      <c r="D8" s="23">
        <v>1</v>
      </c>
      <c r="E8" s="23">
        <v>2</v>
      </c>
      <c r="F8" s="392">
        <v>3</v>
      </c>
      <c r="G8" s="392">
        <v>4</v>
      </c>
      <c r="H8" s="23">
        <v>5</v>
      </c>
      <c r="I8" s="400">
        <v>6</v>
      </c>
    </row>
    <row r="9" ht="28" customHeight="1" spans="2:9">
      <c r="B9" s="391" t="s">
        <v>46</v>
      </c>
      <c r="C9" s="23">
        <v>80</v>
      </c>
      <c r="D9" s="23">
        <v>2</v>
      </c>
      <c r="E9" s="23">
        <v>3</v>
      </c>
      <c r="F9" s="392">
        <v>5</v>
      </c>
      <c r="G9" s="392">
        <v>6</v>
      </c>
      <c r="H9" s="23">
        <v>7</v>
      </c>
      <c r="I9" s="400">
        <v>8</v>
      </c>
    </row>
    <row r="10" ht="28" customHeight="1" spans="2:9">
      <c r="B10" s="391" t="s">
        <v>47</v>
      </c>
      <c r="C10" s="23">
        <v>125</v>
      </c>
      <c r="D10" s="23">
        <v>3</v>
      </c>
      <c r="E10" s="23">
        <v>4</v>
      </c>
      <c r="F10" s="392">
        <v>7</v>
      </c>
      <c r="G10" s="392">
        <v>8</v>
      </c>
      <c r="H10" s="23">
        <v>10</v>
      </c>
      <c r="I10" s="400">
        <v>11</v>
      </c>
    </row>
    <row r="11" ht="28" customHeight="1" spans="2:9">
      <c r="B11" s="391" t="s">
        <v>48</v>
      </c>
      <c r="C11" s="23">
        <v>200</v>
      </c>
      <c r="D11" s="23">
        <v>5</v>
      </c>
      <c r="E11" s="23">
        <v>6</v>
      </c>
      <c r="F11" s="392">
        <v>10</v>
      </c>
      <c r="G11" s="392">
        <v>11</v>
      </c>
      <c r="H11" s="23">
        <v>14</v>
      </c>
      <c r="I11" s="400">
        <v>15</v>
      </c>
    </row>
    <row r="12" ht="28" customHeight="1" spans="2:9">
      <c r="B12" s="393" t="s">
        <v>49</v>
      </c>
      <c r="C12" s="394">
        <v>315</v>
      </c>
      <c r="D12" s="394">
        <v>7</v>
      </c>
      <c r="E12" s="394">
        <v>8</v>
      </c>
      <c r="F12" s="395">
        <v>14</v>
      </c>
      <c r="G12" s="395">
        <v>15</v>
      </c>
      <c r="H12" s="394">
        <v>21</v>
      </c>
      <c r="I12" s="401">
        <v>22</v>
      </c>
    </row>
    <row r="14" spans="2:4">
      <c r="B14" s="396" t="s">
        <v>50</v>
      </c>
      <c r="C14" s="396"/>
      <c r="D14" s="39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0833333333333" style="220" customWidth="1"/>
    <col min="2" max="9" width="10.3333333333333" style="220"/>
    <col min="10" max="12" width="8.83333333333333" style="220" customWidth="1"/>
    <col min="13" max="13" width="10.3333333333333" style="220" customWidth="1"/>
    <col min="14" max="16384" width="10.3333333333333" style="220"/>
  </cols>
  <sheetData>
    <row r="1" ht="20.25" spans="1:13">
      <c r="A1" s="342" t="s">
        <v>51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ht="14.25" spans="1:13">
      <c r="A2" s="343" t="s">
        <v>52</v>
      </c>
      <c r="B2" s="129" t="s">
        <v>53</v>
      </c>
      <c r="C2" s="129"/>
      <c r="D2" s="344" t="s">
        <v>54</v>
      </c>
      <c r="E2" s="344"/>
      <c r="F2" s="129" t="s">
        <v>55</v>
      </c>
      <c r="G2" s="129"/>
      <c r="H2" s="345" t="s">
        <v>56</v>
      </c>
      <c r="I2" s="377" t="s">
        <v>57</v>
      </c>
      <c r="J2" s="377"/>
      <c r="K2" s="377"/>
      <c r="L2" s="377"/>
      <c r="M2" s="377"/>
    </row>
    <row r="3" ht="14.25" spans="1:13">
      <c r="A3" s="346" t="s">
        <v>58</v>
      </c>
      <c r="B3" s="346"/>
      <c r="C3" s="346"/>
      <c r="D3" s="344"/>
      <c r="E3" s="344"/>
      <c r="F3" s="344"/>
      <c r="G3" s="344"/>
      <c r="H3" s="344" t="s">
        <v>59</v>
      </c>
      <c r="I3" s="344"/>
      <c r="J3" s="344"/>
      <c r="K3" s="344"/>
      <c r="L3" s="344"/>
      <c r="M3" s="344"/>
    </row>
    <row r="4" ht="14.25" spans="1:13">
      <c r="A4" s="345" t="s">
        <v>60</v>
      </c>
      <c r="B4" s="123" t="s">
        <v>61</v>
      </c>
      <c r="C4" s="123"/>
      <c r="D4" s="345" t="s">
        <v>62</v>
      </c>
      <c r="E4" s="345"/>
      <c r="F4" s="247">
        <v>45915</v>
      </c>
      <c r="G4" s="247"/>
      <c r="H4" s="345" t="s">
        <v>63</v>
      </c>
      <c r="I4" s="345"/>
      <c r="J4" s="351" t="s">
        <v>64</v>
      </c>
      <c r="K4" s="351" t="s">
        <v>65</v>
      </c>
      <c r="L4" s="351"/>
      <c r="M4" s="351"/>
    </row>
    <row r="5" ht="14.25" spans="1:13">
      <c r="A5" s="347" t="s">
        <v>66</v>
      </c>
      <c r="B5" s="123" t="s">
        <v>67</v>
      </c>
      <c r="C5" s="123"/>
      <c r="D5" s="345" t="s">
        <v>68</v>
      </c>
      <c r="E5" s="345"/>
      <c r="F5" s="247">
        <v>45899</v>
      </c>
      <c r="G5" s="247"/>
      <c r="H5" s="345" t="s">
        <v>69</v>
      </c>
      <c r="I5" s="345"/>
      <c r="J5" s="351" t="s">
        <v>64</v>
      </c>
      <c r="K5" s="351" t="s">
        <v>65</v>
      </c>
      <c r="L5" s="351"/>
      <c r="M5" s="351"/>
    </row>
    <row r="6" ht="14.25" spans="1:13">
      <c r="A6" s="345" t="s">
        <v>70</v>
      </c>
      <c r="B6" s="129">
        <v>1</v>
      </c>
      <c r="C6" s="130" t="s">
        <v>71</v>
      </c>
      <c r="D6" s="347" t="s">
        <v>72</v>
      </c>
      <c r="E6" s="347"/>
      <c r="F6" s="247">
        <v>45905</v>
      </c>
      <c r="G6" s="247"/>
      <c r="H6" s="345" t="s">
        <v>73</v>
      </c>
      <c r="I6" s="345"/>
      <c r="J6" s="351" t="s">
        <v>64</v>
      </c>
      <c r="K6" s="351" t="s">
        <v>65</v>
      </c>
      <c r="L6" s="351"/>
      <c r="M6" s="351"/>
    </row>
    <row r="7" ht="14.25" spans="1:13">
      <c r="A7" s="345" t="s">
        <v>74</v>
      </c>
      <c r="B7" s="123">
        <v>649</v>
      </c>
      <c r="C7" s="123"/>
      <c r="D7" s="347" t="s">
        <v>75</v>
      </c>
      <c r="E7" s="348"/>
      <c r="F7" s="247">
        <v>45910</v>
      </c>
      <c r="G7" s="247"/>
      <c r="H7" s="345" t="s">
        <v>76</v>
      </c>
      <c r="I7" s="345"/>
      <c r="J7" s="351" t="s">
        <v>64</v>
      </c>
      <c r="K7" s="351" t="s">
        <v>65</v>
      </c>
      <c r="L7" s="351"/>
      <c r="M7" s="351"/>
    </row>
    <row r="8" ht="14.25" spans="1:13">
      <c r="A8" s="349" t="s">
        <v>77</v>
      </c>
      <c r="B8" s="129"/>
      <c r="C8" s="129"/>
      <c r="D8" s="345" t="s">
        <v>78</v>
      </c>
      <c r="E8" s="345"/>
      <c r="F8" s="247">
        <v>45913</v>
      </c>
      <c r="G8" s="247"/>
      <c r="H8" s="345" t="s">
        <v>79</v>
      </c>
      <c r="I8" s="345"/>
      <c r="J8" s="351" t="s">
        <v>64</v>
      </c>
      <c r="K8" s="351" t="s">
        <v>65</v>
      </c>
      <c r="L8" s="351"/>
      <c r="M8" s="351"/>
    </row>
    <row r="9" ht="14.25" spans="1:13">
      <c r="A9" s="345" t="s">
        <v>80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</row>
    <row r="10" ht="14.25" spans="1:13">
      <c r="A10" s="343" t="s">
        <v>81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</row>
    <row r="11" ht="14.25" spans="1:13">
      <c r="A11" s="347" t="s">
        <v>82</v>
      </c>
      <c r="B11" s="350" t="s">
        <v>83</v>
      </c>
      <c r="C11" s="351" t="s">
        <v>84</v>
      </c>
      <c r="D11" s="348"/>
      <c r="E11" s="347" t="s">
        <v>85</v>
      </c>
      <c r="F11" s="350" t="s">
        <v>83</v>
      </c>
      <c r="G11" s="351" t="s">
        <v>84</v>
      </c>
      <c r="H11" s="351" t="s">
        <v>86</v>
      </c>
      <c r="I11" s="347" t="s">
        <v>87</v>
      </c>
      <c r="J11" s="350" t="s">
        <v>83</v>
      </c>
      <c r="K11" s="351" t="s">
        <v>84</v>
      </c>
      <c r="L11" s="350"/>
      <c r="M11" s="350"/>
    </row>
    <row r="12" ht="14.25" spans="1:13">
      <c r="A12" s="347" t="s">
        <v>88</v>
      </c>
      <c r="B12" s="350" t="s">
        <v>83</v>
      </c>
      <c r="C12" s="351" t="s">
        <v>84</v>
      </c>
      <c r="D12" s="348"/>
      <c r="E12" s="347" t="s">
        <v>89</v>
      </c>
      <c r="F12" s="350" t="s">
        <v>83</v>
      </c>
      <c r="G12" s="351" t="s">
        <v>84</v>
      </c>
      <c r="H12" s="351" t="s">
        <v>86</v>
      </c>
      <c r="I12" s="347" t="s">
        <v>90</v>
      </c>
      <c r="J12" s="350" t="s">
        <v>83</v>
      </c>
      <c r="K12" s="351" t="s">
        <v>84</v>
      </c>
      <c r="L12" s="350"/>
      <c r="M12" s="350"/>
    </row>
    <row r="13" ht="14.25" spans="1:13">
      <c r="A13" s="347" t="s">
        <v>91</v>
      </c>
      <c r="B13" s="350" t="s">
        <v>83</v>
      </c>
      <c r="C13" s="351" t="s">
        <v>84</v>
      </c>
      <c r="D13" s="348"/>
      <c r="E13" s="347" t="s">
        <v>92</v>
      </c>
      <c r="F13" s="351" t="s">
        <v>93</v>
      </c>
      <c r="G13" s="351" t="s">
        <v>94</v>
      </c>
      <c r="H13" s="351" t="s">
        <v>86</v>
      </c>
      <c r="I13" s="347" t="s">
        <v>95</v>
      </c>
      <c r="J13" s="350" t="s">
        <v>83</v>
      </c>
      <c r="K13" s="351" t="s">
        <v>84</v>
      </c>
      <c r="L13" s="350"/>
      <c r="M13" s="350"/>
    </row>
    <row r="14" ht="14.25" spans="1:13">
      <c r="A14" s="345" t="s">
        <v>96</v>
      </c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</row>
    <row r="15" ht="14.25" spans="1:13">
      <c r="A15" s="343" t="s">
        <v>97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</row>
    <row r="16" ht="14.25" spans="1:13">
      <c r="A16" s="346" t="s">
        <v>98</v>
      </c>
      <c r="B16" s="351" t="s">
        <v>93</v>
      </c>
      <c r="C16" s="351" t="s">
        <v>94</v>
      </c>
      <c r="D16" s="352"/>
      <c r="E16" s="346" t="s">
        <v>99</v>
      </c>
      <c r="F16" s="351" t="s">
        <v>93</v>
      </c>
      <c r="G16" s="351" t="s">
        <v>94</v>
      </c>
      <c r="H16" s="353"/>
      <c r="I16" s="346" t="s">
        <v>100</v>
      </c>
      <c r="J16" s="351" t="s">
        <v>93</v>
      </c>
      <c r="K16" s="351" t="s">
        <v>94</v>
      </c>
      <c r="L16" s="351"/>
      <c r="M16" s="351"/>
    </row>
    <row r="17" customHeight="1" spans="1:24">
      <c r="A17" s="346" t="s">
        <v>101</v>
      </c>
      <c r="B17" s="351" t="s">
        <v>93</v>
      </c>
      <c r="C17" s="351" t="s">
        <v>94</v>
      </c>
      <c r="D17" s="352"/>
      <c r="E17" s="346" t="s">
        <v>102</v>
      </c>
      <c r="F17" s="351" t="s">
        <v>93</v>
      </c>
      <c r="G17" s="351" t="s">
        <v>94</v>
      </c>
      <c r="H17" s="353"/>
      <c r="I17" s="346" t="s">
        <v>103</v>
      </c>
      <c r="J17" s="351" t="s">
        <v>93</v>
      </c>
      <c r="K17" s="351" t="s">
        <v>94</v>
      </c>
      <c r="L17" s="351"/>
      <c r="M17" s="351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</row>
    <row r="18" ht="18" customHeight="1" spans="1:13">
      <c r="A18" s="354" t="s">
        <v>104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</row>
    <row r="19" s="341" customFormat="1" ht="18" customHeight="1" spans="1:13">
      <c r="A19" s="343" t="s">
        <v>105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</row>
    <row r="20" customHeight="1" spans="1:13">
      <c r="A20" s="345" t="s">
        <v>106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</row>
    <row r="21" ht="21.75" customHeight="1" spans="1:13">
      <c r="A21" s="355" t="s">
        <v>107</v>
      </c>
      <c r="B21" s="356" t="s">
        <v>108</v>
      </c>
      <c r="C21" s="357" t="s">
        <v>109</v>
      </c>
      <c r="D21" s="357" t="s">
        <v>110</v>
      </c>
      <c r="E21" s="357" t="s">
        <v>111</v>
      </c>
      <c r="F21" s="357" t="s">
        <v>112</v>
      </c>
      <c r="G21" s="357" t="s">
        <v>113</v>
      </c>
      <c r="H21" s="357" t="s">
        <v>114</v>
      </c>
      <c r="I21" s="357" t="s">
        <v>115</v>
      </c>
      <c r="J21" s="346" t="s">
        <v>116</v>
      </c>
      <c r="K21" s="346" t="s">
        <v>117</v>
      </c>
      <c r="L21" s="346" t="s">
        <v>118</v>
      </c>
      <c r="M21" s="379" t="s">
        <v>119</v>
      </c>
    </row>
    <row r="22" customHeight="1" spans="1:13">
      <c r="A22" s="357" t="s">
        <v>120</v>
      </c>
      <c r="B22" s="358">
        <v>1</v>
      </c>
      <c r="C22" s="359">
        <v>1</v>
      </c>
      <c r="D22" s="359">
        <v>1</v>
      </c>
      <c r="E22" s="359">
        <v>1</v>
      </c>
      <c r="F22" s="359">
        <v>1</v>
      </c>
      <c r="G22" s="359">
        <v>1</v>
      </c>
      <c r="H22" s="359">
        <v>1</v>
      </c>
      <c r="I22" s="359">
        <v>1</v>
      </c>
      <c r="J22" s="359">
        <v>1</v>
      </c>
      <c r="K22" s="359">
        <v>1</v>
      </c>
      <c r="L22" s="359">
        <v>1</v>
      </c>
      <c r="M22" s="350"/>
    </row>
    <row r="23" customHeight="1" spans="1:13">
      <c r="A23" s="360"/>
      <c r="B23" s="361"/>
      <c r="C23" s="361"/>
      <c r="D23" s="361"/>
      <c r="E23" s="361"/>
      <c r="F23" s="361"/>
      <c r="G23" s="361"/>
      <c r="H23" s="362"/>
      <c r="I23" s="362"/>
      <c r="J23" s="362"/>
      <c r="K23" s="362"/>
      <c r="L23" s="362"/>
      <c r="M23" s="362"/>
    </row>
    <row r="24" customHeight="1" spans="1:13">
      <c r="A24" s="360"/>
      <c r="B24" s="361"/>
      <c r="C24" s="361"/>
      <c r="D24" s="361"/>
      <c r="E24" s="361"/>
      <c r="F24" s="361"/>
      <c r="G24" s="361"/>
      <c r="H24" s="362"/>
      <c r="I24" s="362"/>
      <c r="J24" s="362"/>
      <c r="K24" s="362"/>
      <c r="L24" s="362"/>
      <c r="M24" s="362"/>
    </row>
    <row r="25" customHeight="1" spans="1:13">
      <c r="A25" s="360"/>
      <c r="B25" s="361"/>
      <c r="C25" s="361"/>
      <c r="D25" s="361"/>
      <c r="E25" s="361"/>
      <c r="F25" s="361"/>
      <c r="G25" s="361"/>
      <c r="H25" s="362"/>
      <c r="I25" s="362"/>
      <c r="J25" s="362"/>
      <c r="K25" s="362"/>
      <c r="L25" s="362"/>
      <c r="M25" s="362"/>
    </row>
    <row r="26" customHeight="1" spans="1:13">
      <c r="A26" s="351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</row>
    <row r="27" customHeight="1" spans="1:13">
      <c r="A27" s="351"/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</row>
    <row r="28" customHeight="1" spans="1:13">
      <c r="A28" s="351"/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</row>
    <row r="29" ht="18" customHeight="1" spans="1:13">
      <c r="A29" s="363" t="s">
        <v>121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</row>
    <row r="30" ht="18.75" customHeight="1" spans="1:13">
      <c r="A30" s="364" t="s">
        <v>122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</row>
    <row r="31" ht="18.75" customHeight="1" spans="1:13">
      <c r="A31" s="365"/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</row>
    <row r="32" ht="18" customHeight="1" spans="1:13">
      <c r="A32" s="363" t="s">
        <v>123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</row>
    <row r="33" ht="14.25" spans="1:13">
      <c r="A33" s="118" t="s">
        <v>124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</row>
    <row r="34" ht="14.25" spans="1:13">
      <c r="A34" s="118" t="s">
        <v>125</v>
      </c>
      <c r="B34" s="118"/>
      <c r="C34" s="351" t="s">
        <v>64</v>
      </c>
      <c r="D34" s="351" t="s">
        <v>65</v>
      </c>
      <c r="E34" s="366" t="s">
        <v>126</v>
      </c>
      <c r="F34" s="366"/>
      <c r="G34" s="366"/>
      <c r="H34" s="366"/>
      <c r="I34" s="366"/>
      <c r="J34" s="366"/>
      <c r="K34" s="366"/>
      <c r="L34" s="366"/>
      <c r="M34" s="366"/>
    </row>
    <row r="35" ht="14.25" spans="1:13">
      <c r="A35" s="367" t="s">
        <v>127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</row>
    <row r="36" ht="14.25" spans="1:13">
      <c r="A36" s="368" t="s">
        <v>128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</row>
    <row r="37" ht="14.25" spans="1:13">
      <c r="A37" s="369" t="s">
        <v>129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</row>
    <row r="38" ht="14.25" spans="1:13">
      <c r="A38" s="369" t="s">
        <v>130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</row>
    <row r="39" ht="14.25" spans="1:13">
      <c r="A39" s="369" t="s">
        <v>131</v>
      </c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</row>
    <row r="40" ht="14.25" spans="1:13">
      <c r="A40" s="370"/>
      <c r="B40" s="370"/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</row>
    <row r="41" ht="14.25" spans="1:13">
      <c r="A41" s="370"/>
      <c r="B41" s="370"/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0"/>
    </row>
    <row r="42" ht="14.25" spans="1:13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</row>
    <row r="43" ht="14.25" spans="1:13">
      <c r="A43" s="371" t="s">
        <v>132</v>
      </c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</row>
    <row r="44" ht="14.25" spans="1:13">
      <c r="A44" s="343" t="s">
        <v>133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</row>
    <row r="45" ht="14.25" spans="1:13">
      <c r="A45" s="346" t="s">
        <v>134</v>
      </c>
      <c r="B45" s="351" t="s">
        <v>93</v>
      </c>
      <c r="C45" s="351" t="s">
        <v>94</v>
      </c>
      <c r="D45" s="351" t="s">
        <v>86</v>
      </c>
      <c r="E45" s="346" t="s">
        <v>135</v>
      </c>
      <c r="F45" s="351" t="s">
        <v>93</v>
      </c>
      <c r="G45" s="351" t="s">
        <v>94</v>
      </c>
      <c r="H45" s="351" t="s">
        <v>86</v>
      </c>
      <c r="I45" s="346" t="s">
        <v>136</v>
      </c>
      <c r="J45" s="351" t="s">
        <v>93</v>
      </c>
      <c r="K45" s="351"/>
      <c r="L45" s="351"/>
      <c r="M45" s="351"/>
    </row>
    <row r="46" ht="14.25" spans="1:13">
      <c r="A46" s="346" t="s">
        <v>85</v>
      </c>
      <c r="B46" s="351" t="s">
        <v>93</v>
      </c>
      <c r="C46" s="351" t="s">
        <v>94</v>
      </c>
      <c r="D46" s="351" t="s">
        <v>86</v>
      </c>
      <c r="E46" s="346" t="s">
        <v>92</v>
      </c>
      <c r="F46" s="351" t="s">
        <v>93</v>
      </c>
      <c r="G46" s="351" t="s">
        <v>94</v>
      </c>
      <c r="H46" s="351" t="s">
        <v>86</v>
      </c>
      <c r="I46" s="346" t="s">
        <v>103</v>
      </c>
      <c r="J46" s="351" t="s">
        <v>93</v>
      </c>
      <c r="K46" s="351"/>
      <c r="L46" s="351"/>
      <c r="M46" s="351"/>
    </row>
    <row r="47" ht="14.25" spans="1:13">
      <c r="A47" s="368" t="s">
        <v>137</v>
      </c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</row>
    <row r="48" ht="14.25" spans="1:13">
      <c r="A48" s="367" t="s">
        <v>138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</row>
    <row r="49" ht="14.25" spans="1:13">
      <c r="A49" s="369" t="s">
        <v>139</v>
      </c>
      <c r="B49" s="369"/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69"/>
    </row>
    <row r="50" ht="14.25" spans="1:13">
      <c r="A50" s="372" t="s">
        <v>140</v>
      </c>
      <c r="B50" s="373" t="s">
        <v>141</v>
      </c>
      <c r="C50" s="373"/>
      <c r="D50" s="372" t="s">
        <v>142</v>
      </c>
      <c r="E50" s="293" t="s">
        <v>143</v>
      </c>
      <c r="F50" s="372" t="s">
        <v>144</v>
      </c>
      <c r="G50" s="374">
        <v>45904</v>
      </c>
      <c r="H50" s="344" t="s">
        <v>145</v>
      </c>
      <c r="I50" s="344"/>
      <c r="J50" s="373" t="s">
        <v>146</v>
      </c>
      <c r="K50" s="373"/>
      <c r="L50" s="373"/>
      <c r="M50" s="373"/>
    </row>
    <row r="51" ht="14.25" spans="1:13">
      <c r="A51" s="367" t="s">
        <v>147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</row>
    <row r="52" ht="14.25" spans="1:13">
      <c r="A52" s="370"/>
      <c r="B52" s="370"/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</row>
    <row r="53" ht="14.25" spans="1:13">
      <c r="A53" s="372" t="s">
        <v>140</v>
      </c>
      <c r="B53" s="375"/>
      <c r="C53" s="375"/>
      <c r="D53" s="372" t="s">
        <v>142</v>
      </c>
      <c r="E53" s="348"/>
      <c r="F53" s="372" t="s">
        <v>148</v>
      </c>
      <c r="G53" s="376"/>
      <c r="H53" s="344" t="s">
        <v>145</v>
      </c>
      <c r="I53" s="344"/>
      <c r="J53" s="352"/>
      <c r="K53" s="352"/>
      <c r="L53" s="352"/>
      <c r="M53" s="352"/>
    </row>
  </sheetData>
  <mergeCells count="60">
    <mergeCell ref="A1:M1"/>
    <mergeCell ref="B2:C2"/>
    <mergeCell ref="D2:E2"/>
    <mergeCell ref="F2:G2"/>
    <mergeCell ref="I2:M2"/>
    <mergeCell ref="A3:C3"/>
    <mergeCell ref="D3:G3"/>
    <mergeCell ref="H3:M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M9"/>
    <mergeCell ref="A10:M10"/>
    <mergeCell ref="A14:M14"/>
    <mergeCell ref="A15:M15"/>
    <mergeCell ref="A18:M18"/>
    <mergeCell ref="A19:M19"/>
    <mergeCell ref="A20:M20"/>
    <mergeCell ref="A29:M29"/>
    <mergeCell ref="A30:M30"/>
    <mergeCell ref="A31:M31"/>
    <mergeCell ref="A32:M32"/>
    <mergeCell ref="A33:M33"/>
    <mergeCell ref="A34:B34"/>
    <mergeCell ref="E34:M34"/>
    <mergeCell ref="A35:M35"/>
    <mergeCell ref="A36:M36"/>
    <mergeCell ref="A37:M37"/>
    <mergeCell ref="A38:M38"/>
    <mergeCell ref="A39:M39"/>
    <mergeCell ref="A40:M40"/>
    <mergeCell ref="A41:M41"/>
    <mergeCell ref="A42:M42"/>
    <mergeCell ref="A43:M43"/>
    <mergeCell ref="A44:M44"/>
    <mergeCell ref="A47:M47"/>
    <mergeCell ref="A48:M48"/>
    <mergeCell ref="A49:M49"/>
    <mergeCell ref="B50:C50"/>
    <mergeCell ref="H50:I50"/>
    <mergeCell ref="J50:M50"/>
    <mergeCell ref="A51:M51"/>
    <mergeCell ref="A52:M52"/>
    <mergeCell ref="B53:C53"/>
    <mergeCell ref="H53:I53"/>
    <mergeCell ref="J53:M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254</xdr:col>
                    <xdr:colOff>0</xdr:colOff>
                    <xdr:row>49</xdr:row>
                    <xdr:rowOff>0</xdr:rowOff>
                  </from>
                  <to>
                    <xdr:col>254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254</xdr:col>
                    <xdr:colOff>0</xdr:colOff>
                    <xdr:row>49</xdr:row>
                    <xdr:rowOff>0</xdr:rowOff>
                  </from>
                  <to>
                    <xdr:col>254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182880</xdr:colOff>
                    <xdr:row>9</xdr:row>
                    <xdr:rowOff>118110</xdr:rowOff>
                  </from>
                  <to>
                    <xdr:col>10</xdr:col>
                    <xdr:colOff>576580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185420</xdr:rowOff>
                  </from>
                  <to>
                    <xdr:col>10</xdr:col>
                    <xdr:colOff>576580</xdr:colOff>
                    <xdr:row>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193040</xdr:rowOff>
                  </from>
                  <to>
                    <xdr:col>10</xdr:col>
                    <xdr:colOff>591820</xdr:colOff>
                    <xdr:row>4</xdr:row>
                    <xdr:rowOff>148590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13</xdr:col>
                    <xdr:colOff>0</xdr:colOff>
                    <xdr:row>45</xdr:row>
                    <xdr:rowOff>0</xdr:rowOff>
                  </from>
                  <to>
                    <xdr:col>13</xdr:col>
                    <xdr:colOff>393700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13</xdr:col>
                    <xdr:colOff>0</xdr:colOff>
                    <xdr:row>44</xdr:row>
                    <xdr:rowOff>0</xdr:rowOff>
                  </from>
                  <to>
                    <xdr:col>13</xdr:col>
                    <xdr:colOff>393700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zoomScale="80" zoomScaleNormal="80" topLeftCell="A4" workbookViewId="0">
      <selection activeCell="O19" sqref="O19"/>
    </sheetView>
  </sheetViews>
  <sheetFormatPr defaultColWidth="9" defaultRowHeight="26" customHeight="1"/>
  <cols>
    <col min="1" max="1" width="24.275" style="76" customWidth="1"/>
    <col min="2" max="3" width="9.89166666666667" style="76" customWidth="1"/>
    <col min="4" max="4" width="11.4583333333333" style="76" customWidth="1"/>
    <col min="5" max="5" width="9.58333333333333" style="76" customWidth="1"/>
    <col min="6" max="6" width="9.89166666666667" style="76" customWidth="1"/>
    <col min="7" max="8" width="10.6166666666667" style="76" customWidth="1"/>
    <col min="9" max="12" width="11.35" style="76" customWidth="1"/>
    <col min="13" max="13" width="1.33333333333333" style="76" customWidth="1"/>
    <col min="14" max="14" width="16.5" style="330" customWidth="1"/>
    <col min="15" max="15" width="17" style="330" customWidth="1"/>
    <col min="16" max="16" width="18.5" style="76" customWidth="1"/>
    <col min="17" max="17" width="16.6666666666667" style="76" customWidth="1"/>
    <col min="18" max="18" width="14.1666666666667" style="76" customWidth="1"/>
    <col min="19" max="19" width="16.3333333333333" style="76" customWidth="1"/>
    <col min="20" max="16384" width="9" style="76"/>
  </cols>
  <sheetData>
    <row r="1" ht="19.5" customHeight="1" spans="1:19">
      <c r="A1" s="77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ht="19.5" customHeight="1" spans="1:19">
      <c r="A2" s="102" t="s">
        <v>60</v>
      </c>
      <c r="B2" s="80" t="s">
        <v>61</v>
      </c>
      <c r="C2" s="80"/>
      <c r="D2" s="81" t="s">
        <v>66</v>
      </c>
      <c r="E2" s="80" t="s">
        <v>67</v>
      </c>
      <c r="F2" s="80"/>
      <c r="G2" s="80"/>
      <c r="H2" s="80"/>
      <c r="I2" s="80"/>
      <c r="J2" s="80"/>
      <c r="K2" s="80"/>
      <c r="L2" s="80"/>
      <c r="M2" s="105"/>
      <c r="N2" s="332" t="s">
        <v>56</v>
      </c>
      <c r="O2" s="80" t="s">
        <v>57</v>
      </c>
      <c r="P2" s="80"/>
      <c r="Q2" s="80"/>
      <c r="R2" s="80"/>
      <c r="S2" s="80"/>
    </row>
    <row r="3" ht="19.5" customHeight="1" spans="1:19">
      <c r="A3" s="79" t="s">
        <v>150</v>
      </c>
      <c r="B3" s="82" t="s">
        <v>151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105"/>
      <c r="N3" s="79" t="s">
        <v>152</v>
      </c>
      <c r="O3" s="79"/>
      <c r="P3" s="79"/>
      <c r="Q3" s="79"/>
      <c r="R3" s="79"/>
      <c r="S3" s="79"/>
    </row>
    <row r="4" ht="19.5" customHeight="1" spans="1:19">
      <c r="A4" s="79"/>
      <c r="B4" s="83" t="s">
        <v>153</v>
      </c>
      <c r="C4" s="84" t="s">
        <v>154</v>
      </c>
      <c r="D4" s="84" t="s">
        <v>155</v>
      </c>
      <c r="E4" s="84" t="s">
        <v>156</v>
      </c>
      <c r="F4" s="85" t="s">
        <v>157</v>
      </c>
      <c r="G4" s="84" t="s">
        <v>158</v>
      </c>
      <c r="H4" s="84" t="s">
        <v>159</v>
      </c>
      <c r="I4" s="84" t="s">
        <v>160</v>
      </c>
      <c r="J4" s="218" t="s">
        <v>116</v>
      </c>
      <c r="K4" s="218" t="s">
        <v>117</v>
      </c>
      <c r="L4" s="218" t="s">
        <v>118</v>
      </c>
      <c r="M4" s="105"/>
      <c r="N4" s="333" t="s">
        <v>161</v>
      </c>
      <c r="O4" s="333" t="s">
        <v>162</v>
      </c>
      <c r="P4" s="334"/>
      <c r="Q4" s="334"/>
      <c r="R4" s="334"/>
      <c r="S4" s="334"/>
    </row>
    <row r="5" ht="19.5" customHeight="1" spans="1:19">
      <c r="A5" s="79"/>
      <c r="B5" s="83" t="s">
        <v>163</v>
      </c>
      <c r="C5" s="84" t="s">
        <v>164</v>
      </c>
      <c r="D5" s="84" t="s">
        <v>165</v>
      </c>
      <c r="E5" s="84" t="s">
        <v>166</v>
      </c>
      <c r="F5" s="85" t="s">
        <v>167</v>
      </c>
      <c r="G5" s="84" t="s">
        <v>168</v>
      </c>
      <c r="H5" s="84" t="s">
        <v>169</v>
      </c>
      <c r="I5" s="84" t="s">
        <v>170</v>
      </c>
      <c r="J5" s="219"/>
      <c r="K5" s="219"/>
      <c r="L5" s="219"/>
      <c r="M5" s="105"/>
      <c r="N5" s="335" t="s">
        <v>171</v>
      </c>
      <c r="O5" s="335" t="s">
        <v>171</v>
      </c>
      <c r="P5" s="336"/>
      <c r="Q5" s="336"/>
      <c r="R5" s="336"/>
      <c r="S5" s="336"/>
    </row>
    <row r="6" ht="19.5" customHeight="1" spans="1:19">
      <c r="A6" s="86" t="s">
        <v>172</v>
      </c>
      <c r="B6" s="87">
        <f>C6-1</f>
        <v>55</v>
      </c>
      <c r="C6" s="87">
        <f>D6-2</f>
        <v>56</v>
      </c>
      <c r="D6" s="88">
        <v>58</v>
      </c>
      <c r="E6" s="87">
        <f>D6+2</f>
        <v>60</v>
      </c>
      <c r="F6" s="89">
        <f>E6+2</f>
        <v>62</v>
      </c>
      <c r="G6" s="87">
        <f t="shared" ref="G6:I6" si="0">F6+1</f>
        <v>63</v>
      </c>
      <c r="H6" s="87">
        <f t="shared" si="0"/>
        <v>64</v>
      </c>
      <c r="I6" s="87">
        <f t="shared" si="0"/>
        <v>65</v>
      </c>
      <c r="J6" s="84">
        <v>68</v>
      </c>
      <c r="K6" s="84">
        <v>66</v>
      </c>
      <c r="L6" s="84">
        <v>72</v>
      </c>
      <c r="M6" s="105"/>
      <c r="N6" s="335" t="s">
        <v>173</v>
      </c>
      <c r="O6" s="335" t="s">
        <v>174</v>
      </c>
      <c r="P6" s="336"/>
      <c r="Q6" s="336"/>
      <c r="R6" s="336"/>
      <c r="S6" s="336"/>
    </row>
    <row r="7" ht="19.5" customHeight="1" spans="1:19">
      <c r="A7" s="84" t="s">
        <v>175</v>
      </c>
      <c r="B7" s="87">
        <f t="shared" ref="B7:B9" si="1">C7-4</f>
        <v>84</v>
      </c>
      <c r="C7" s="87">
        <f t="shared" ref="C7:C9" si="2">D7-4</f>
        <v>88</v>
      </c>
      <c r="D7" s="90" t="s">
        <v>176</v>
      </c>
      <c r="E7" s="87">
        <f t="shared" ref="E7:E9" si="3">D7+4</f>
        <v>96</v>
      </c>
      <c r="F7" s="89">
        <f>E7+4</f>
        <v>100</v>
      </c>
      <c r="G7" s="87">
        <f t="shared" ref="G7:I7" si="4">F7+6</f>
        <v>106</v>
      </c>
      <c r="H7" s="87">
        <f t="shared" si="4"/>
        <v>112</v>
      </c>
      <c r="I7" s="87">
        <f t="shared" si="4"/>
        <v>118</v>
      </c>
      <c r="J7" s="84">
        <v>114</v>
      </c>
      <c r="K7" s="84">
        <v>116</v>
      </c>
      <c r="L7" s="84">
        <v>152</v>
      </c>
      <c r="M7" s="105"/>
      <c r="N7" s="335" t="s">
        <v>177</v>
      </c>
      <c r="O7" s="335" t="s">
        <v>177</v>
      </c>
      <c r="P7" s="336"/>
      <c r="Q7" s="336"/>
      <c r="R7" s="336"/>
      <c r="S7" s="336"/>
    </row>
    <row r="8" ht="19.5" customHeight="1" spans="1:19">
      <c r="A8" s="84" t="s">
        <v>178</v>
      </c>
      <c r="B8" s="87">
        <f t="shared" si="1"/>
        <v>80</v>
      </c>
      <c r="C8" s="87">
        <f t="shared" si="2"/>
        <v>84</v>
      </c>
      <c r="D8" s="90" t="s">
        <v>179</v>
      </c>
      <c r="E8" s="87">
        <f t="shared" si="3"/>
        <v>92</v>
      </c>
      <c r="F8" s="89">
        <f>E8+5</f>
        <v>97</v>
      </c>
      <c r="G8" s="87">
        <f>F8+6</f>
        <v>103</v>
      </c>
      <c r="H8" s="87">
        <f>G8+7</f>
        <v>110</v>
      </c>
      <c r="I8" s="87">
        <f>H8+7</f>
        <v>117</v>
      </c>
      <c r="J8" s="84"/>
      <c r="K8" s="84"/>
      <c r="L8" s="84"/>
      <c r="M8" s="105"/>
      <c r="N8" s="335" t="s">
        <v>176</v>
      </c>
      <c r="O8" s="335" t="s">
        <v>176</v>
      </c>
      <c r="P8" s="336"/>
      <c r="Q8" s="336"/>
      <c r="R8" s="336"/>
      <c r="S8" s="336"/>
    </row>
    <row r="9" ht="19.5" customHeight="1" spans="1:19">
      <c r="A9" s="84" t="s">
        <v>180</v>
      </c>
      <c r="B9" s="87">
        <f t="shared" si="1"/>
        <v>86</v>
      </c>
      <c r="C9" s="87">
        <f t="shared" si="2"/>
        <v>90</v>
      </c>
      <c r="D9" s="90" t="s">
        <v>181</v>
      </c>
      <c r="E9" s="87">
        <f t="shared" si="3"/>
        <v>98</v>
      </c>
      <c r="F9" s="89">
        <f>E9+5</f>
        <v>103</v>
      </c>
      <c r="G9" s="87">
        <f>F9+6</f>
        <v>109</v>
      </c>
      <c r="H9" s="87">
        <f>G9+7</f>
        <v>116</v>
      </c>
      <c r="I9" s="87">
        <f>H9+7</f>
        <v>123</v>
      </c>
      <c r="J9" s="84">
        <v>124</v>
      </c>
      <c r="K9" s="84">
        <v>128</v>
      </c>
      <c r="L9" s="84">
        <v>156</v>
      </c>
      <c r="M9" s="105"/>
      <c r="N9" s="335" t="s">
        <v>182</v>
      </c>
      <c r="O9" s="335" t="s">
        <v>183</v>
      </c>
      <c r="P9" s="336"/>
      <c r="Q9" s="336"/>
      <c r="R9" s="336"/>
      <c r="S9" s="336"/>
    </row>
    <row r="10" ht="19.5" customHeight="1" spans="1:19">
      <c r="A10" s="88" t="s">
        <v>184</v>
      </c>
      <c r="B10" s="91">
        <f>C10-1</f>
        <v>35.5</v>
      </c>
      <c r="C10" s="91">
        <f>D10-1</f>
        <v>36.5</v>
      </c>
      <c r="D10" s="88">
        <v>37.5</v>
      </c>
      <c r="E10" s="91">
        <f>D10+1</f>
        <v>38.5</v>
      </c>
      <c r="F10" s="92">
        <f>E10+1</f>
        <v>39.5</v>
      </c>
      <c r="G10" s="91">
        <f t="shared" ref="G10:I10" si="5">F10+1.2</f>
        <v>40.7</v>
      </c>
      <c r="H10" s="91">
        <f t="shared" si="5"/>
        <v>41.9</v>
      </c>
      <c r="I10" s="91">
        <f t="shared" si="5"/>
        <v>43.1</v>
      </c>
      <c r="J10" s="88">
        <v>42</v>
      </c>
      <c r="K10" s="88">
        <v>42</v>
      </c>
      <c r="L10" s="88">
        <v>52</v>
      </c>
      <c r="M10" s="105"/>
      <c r="N10" s="335" t="s">
        <v>185</v>
      </c>
      <c r="O10" s="335" t="s">
        <v>186</v>
      </c>
      <c r="P10" s="336"/>
      <c r="Q10" s="336"/>
      <c r="R10" s="336"/>
      <c r="S10" s="336"/>
    </row>
    <row r="11" ht="19.5" customHeight="1" spans="1:19">
      <c r="A11" s="88" t="s">
        <v>187</v>
      </c>
      <c r="B11" s="92">
        <f>C11-0.5</f>
        <v>16.5</v>
      </c>
      <c r="C11" s="92">
        <f>D11-0.5</f>
        <v>17</v>
      </c>
      <c r="D11" s="88">
        <v>17.5</v>
      </c>
      <c r="E11" s="92">
        <f t="shared" ref="E11:I11" si="6">D11+0.5</f>
        <v>18</v>
      </c>
      <c r="F11" s="92">
        <f t="shared" si="6"/>
        <v>18.5</v>
      </c>
      <c r="G11" s="92">
        <f t="shared" si="6"/>
        <v>19</v>
      </c>
      <c r="H11" s="92">
        <f t="shared" si="6"/>
        <v>19.5</v>
      </c>
      <c r="I11" s="92">
        <f t="shared" si="6"/>
        <v>20</v>
      </c>
      <c r="J11" s="88">
        <v>20</v>
      </c>
      <c r="K11" s="88">
        <v>20</v>
      </c>
      <c r="L11" s="88">
        <v>22</v>
      </c>
      <c r="M11" s="105"/>
      <c r="N11" s="335" t="s">
        <v>188</v>
      </c>
      <c r="O11" s="335" t="s">
        <v>189</v>
      </c>
      <c r="P11" s="336"/>
      <c r="Q11" s="336"/>
      <c r="R11" s="336"/>
      <c r="S11" s="336"/>
    </row>
    <row r="12" ht="19.5" customHeight="1" spans="1:19">
      <c r="A12" s="84" t="s">
        <v>190</v>
      </c>
      <c r="B12" s="89">
        <f>C12-0.7</f>
        <v>15.1</v>
      </c>
      <c r="C12" s="89">
        <f>D12-0.7</f>
        <v>15.8</v>
      </c>
      <c r="D12" s="88">
        <v>16.5</v>
      </c>
      <c r="E12" s="89">
        <f>D12+0.7</f>
        <v>17.2</v>
      </c>
      <c r="F12" s="89">
        <f>E12+0.7</f>
        <v>17.9</v>
      </c>
      <c r="G12" s="89">
        <f t="shared" ref="G12:I12" si="7">F12+1</f>
        <v>18.9</v>
      </c>
      <c r="H12" s="89">
        <f t="shared" si="7"/>
        <v>19.9</v>
      </c>
      <c r="I12" s="89">
        <f t="shared" si="7"/>
        <v>20.9</v>
      </c>
      <c r="J12" s="84">
        <v>20.5</v>
      </c>
      <c r="K12" s="84">
        <v>21</v>
      </c>
      <c r="L12" s="84">
        <v>27.4</v>
      </c>
      <c r="M12" s="105"/>
      <c r="N12" s="335" t="s">
        <v>189</v>
      </c>
      <c r="O12" s="335" t="s">
        <v>191</v>
      </c>
      <c r="P12" s="335"/>
      <c r="Q12" s="335"/>
      <c r="R12" s="335"/>
      <c r="S12" s="335"/>
    </row>
    <row r="13" ht="19.5" customHeight="1" spans="1:19">
      <c r="A13" s="84" t="s">
        <v>192</v>
      </c>
      <c r="B13" s="89">
        <f>C13-0.7</f>
        <v>14.6</v>
      </c>
      <c r="C13" s="89">
        <f>D13-0.7</f>
        <v>15.3</v>
      </c>
      <c r="D13" s="88">
        <v>16</v>
      </c>
      <c r="E13" s="89">
        <f>D13+0.7</f>
        <v>16.7</v>
      </c>
      <c r="F13" s="89">
        <f>E13+0.7</f>
        <v>17.4</v>
      </c>
      <c r="G13" s="89">
        <f t="shared" ref="G13:I13" si="8">F13+0.9</f>
        <v>18.3</v>
      </c>
      <c r="H13" s="89">
        <f t="shared" si="8"/>
        <v>19.2</v>
      </c>
      <c r="I13" s="89">
        <f t="shared" si="8"/>
        <v>20.1</v>
      </c>
      <c r="J13" s="84">
        <v>19.5</v>
      </c>
      <c r="K13" s="84">
        <v>20</v>
      </c>
      <c r="L13" s="84">
        <v>26.4</v>
      </c>
      <c r="M13" s="105"/>
      <c r="N13" s="335" t="s">
        <v>193</v>
      </c>
      <c r="O13" s="335" t="s">
        <v>194</v>
      </c>
      <c r="P13" s="337"/>
      <c r="Q13" s="337"/>
      <c r="R13" s="337"/>
      <c r="S13" s="337"/>
    </row>
    <row r="14" ht="19.5" customHeight="1" spans="1:19">
      <c r="A14" s="84" t="s">
        <v>195</v>
      </c>
      <c r="B14" s="87">
        <f>C14-1</f>
        <v>38</v>
      </c>
      <c r="C14" s="87">
        <f>D14-1</f>
        <v>39</v>
      </c>
      <c r="D14" s="88">
        <v>40</v>
      </c>
      <c r="E14" s="87">
        <f>D14+1</f>
        <v>41</v>
      </c>
      <c r="F14" s="89">
        <f>E14+1</f>
        <v>42</v>
      </c>
      <c r="G14" s="87">
        <f t="shared" ref="G14:I14" si="9">F14+1.5</f>
        <v>43.5</v>
      </c>
      <c r="H14" s="87">
        <f t="shared" si="9"/>
        <v>45</v>
      </c>
      <c r="I14" s="87">
        <f t="shared" si="9"/>
        <v>46.5</v>
      </c>
      <c r="J14" s="84">
        <v>45</v>
      </c>
      <c r="K14" s="84">
        <v>45</v>
      </c>
      <c r="L14" s="84">
        <v>55</v>
      </c>
      <c r="M14" s="105"/>
      <c r="N14" s="335" t="s">
        <v>196</v>
      </c>
      <c r="O14" s="335" t="s">
        <v>196</v>
      </c>
      <c r="P14" s="337"/>
      <c r="Q14" s="337"/>
      <c r="R14" s="337"/>
      <c r="S14" s="337"/>
    </row>
    <row r="15" ht="19.5" customHeight="1" spans="1:19">
      <c r="A15" s="84" t="s">
        <v>197</v>
      </c>
      <c r="B15" s="87">
        <f t="shared" ref="B15:B17" si="10">C15</f>
        <v>13</v>
      </c>
      <c r="C15" s="87">
        <f t="shared" ref="C15:C17" si="11">D15</f>
        <v>13</v>
      </c>
      <c r="D15" s="88">
        <v>13</v>
      </c>
      <c r="E15" s="87">
        <f t="shared" ref="E15:I15" si="12">D15</f>
        <v>13</v>
      </c>
      <c r="F15" s="89">
        <f t="shared" si="12"/>
        <v>13</v>
      </c>
      <c r="G15" s="87">
        <f t="shared" si="12"/>
        <v>13</v>
      </c>
      <c r="H15" s="87">
        <f t="shared" si="12"/>
        <v>13</v>
      </c>
      <c r="I15" s="87">
        <f t="shared" si="12"/>
        <v>13</v>
      </c>
      <c r="J15" s="84">
        <v>13</v>
      </c>
      <c r="K15" s="84">
        <v>13</v>
      </c>
      <c r="L15" s="84">
        <v>13</v>
      </c>
      <c r="M15" s="105"/>
      <c r="N15" s="335" t="s">
        <v>198</v>
      </c>
      <c r="O15" s="335" t="s">
        <v>198</v>
      </c>
      <c r="P15" s="335"/>
      <c r="Q15" s="335"/>
      <c r="R15" s="335"/>
      <c r="S15" s="335"/>
    </row>
    <row r="16" ht="19.5" customHeight="1" spans="1:19">
      <c r="A16" s="84" t="s">
        <v>199</v>
      </c>
      <c r="B16" s="87">
        <f t="shared" si="10"/>
        <v>2.5</v>
      </c>
      <c r="C16" s="87">
        <f t="shared" si="11"/>
        <v>2.5</v>
      </c>
      <c r="D16" s="88">
        <v>2.5</v>
      </c>
      <c r="E16" s="87">
        <f t="shared" ref="E16:I16" si="13">D16</f>
        <v>2.5</v>
      </c>
      <c r="F16" s="89">
        <f t="shared" si="13"/>
        <v>2.5</v>
      </c>
      <c r="G16" s="87">
        <f t="shared" si="13"/>
        <v>2.5</v>
      </c>
      <c r="H16" s="87">
        <f t="shared" si="13"/>
        <v>2.5</v>
      </c>
      <c r="I16" s="87">
        <f t="shared" si="13"/>
        <v>2.5</v>
      </c>
      <c r="J16" s="84">
        <v>2.5</v>
      </c>
      <c r="K16" s="84">
        <v>2.5</v>
      </c>
      <c r="L16" s="84">
        <v>2.5</v>
      </c>
      <c r="M16" s="105"/>
      <c r="N16" s="335" t="s">
        <v>200</v>
      </c>
      <c r="O16" s="335" t="s">
        <v>200</v>
      </c>
      <c r="P16" s="335"/>
      <c r="Q16" s="335"/>
      <c r="R16" s="335"/>
      <c r="S16" s="335"/>
    </row>
    <row r="17" ht="19.5" customHeight="1" spans="1:19">
      <c r="A17" s="93" t="s">
        <v>201</v>
      </c>
      <c r="B17" s="94">
        <f t="shared" si="10"/>
        <v>1.6</v>
      </c>
      <c r="C17" s="94">
        <f t="shared" si="11"/>
        <v>1.6</v>
      </c>
      <c r="D17" s="95">
        <v>1.6</v>
      </c>
      <c r="E17" s="94">
        <f t="shared" ref="E17:I17" si="14">D17</f>
        <v>1.6</v>
      </c>
      <c r="F17" s="96">
        <f t="shared" si="14"/>
        <v>1.6</v>
      </c>
      <c r="G17" s="94">
        <f t="shared" si="14"/>
        <v>1.6</v>
      </c>
      <c r="H17" s="94">
        <f t="shared" si="14"/>
        <v>1.6</v>
      </c>
      <c r="I17" s="94">
        <f t="shared" si="14"/>
        <v>1.6</v>
      </c>
      <c r="J17" s="93">
        <v>1.6</v>
      </c>
      <c r="K17" s="93">
        <v>1.6</v>
      </c>
      <c r="L17" s="93">
        <v>1.6</v>
      </c>
      <c r="M17" s="105"/>
      <c r="N17" s="335" t="s">
        <v>202</v>
      </c>
      <c r="O17" s="335" t="s">
        <v>202</v>
      </c>
      <c r="P17" s="335"/>
      <c r="Q17" s="335"/>
      <c r="R17" s="335"/>
      <c r="S17" s="335"/>
    </row>
    <row r="18" ht="19.5" customHeight="1" spans="1:19">
      <c r="A18" s="84" t="s">
        <v>203</v>
      </c>
      <c r="B18" s="87">
        <v>36</v>
      </c>
      <c r="C18" s="87">
        <v>37</v>
      </c>
      <c r="D18" s="88">
        <v>38</v>
      </c>
      <c r="E18" s="87">
        <v>39</v>
      </c>
      <c r="F18" s="89">
        <v>40</v>
      </c>
      <c r="G18" s="87">
        <v>41.5</v>
      </c>
      <c r="H18" s="87">
        <v>43</v>
      </c>
      <c r="I18" s="87">
        <v>44.5</v>
      </c>
      <c r="J18" s="84">
        <v>43</v>
      </c>
      <c r="K18" s="84">
        <v>43</v>
      </c>
      <c r="L18" s="84">
        <v>53</v>
      </c>
      <c r="M18" s="105"/>
      <c r="N18" s="335" t="s">
        <v>204</v>
      </c>
      <c r="O18" s="335" t="s">
        <v>204</v>
      </c>
      <c r="P18" s="335"/>
      <c r="Q18" s="335"/>
      <c r="R18" s="335"/>
      <c r="S18" s="335"/>
    </row>
    <row r="19" ht="19.5" customHeight="1" spans="1:19">
      <c r="A19" s="99"/>
      <c r="B19" s="97"/>
      <c r="C19" s="97"/>
      <c r="D19" s="97"/>
      <c r="E19" s="97"/>
      <c r="F19" s="98"/>
      <c r="G19" s="97"/>
      <c r="H19" s="97"/>
      <c r="I19" s="97"/>
      <c r="J19" s="97"/>
      <c r="K19" s="97"/>
      <c r="L19" s="97"/>
      <c r="M19" s="105"/>
      <c r="N19" s="335"/>
      <c r="O19" s="335"/>
      <c r="P19" s="335"/>
      <c r="Q19" s="335"/>
      <c r="R19" s="335"/>
      <c r="S19" s="335"/>
    </row>
    <row r="20" ht="19.5" customHeight="1" spans="1:19">
      <c r="A20" s="331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105"/>
      <c r="N20" s="335"/>
      <c r="O20" s="335"/>
      <c r="P20" s="335"/>
      <c r="Q20" s="335"/>
      <c r="R20" s="335"/>
      <c r="S20" s="335"/>
    </row>
    <row r="21" ht="19.5" customHeight="1" spans="1:19">
      <c r="A21" s="331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105"/>
      <c r="N21" s="335"/>
      <c r="O21" s="335"/>
      <c r="P21" s="335"/>
      <c r="Q21" s="335"/>
      <c r="R21" s="335"/>
      <c r="S21" s="335"/>
    </row>
    <row r="22" ht="19.5" customHeight="1" spans="1:19">
      <c r="A22" s="215"/>
      <c r="B22" s="216"/>
      <c r="C22" s="217"/>
      <c r="D22" s="217"/>
      <c r="E22" s="217"/>
      <c r="F22" s="217"/>
      <c r="G22" s="216"/>
      <c r="H22" s="216"/>
      <c r="I22" s="216"/>
      <c r="J22" s="216"/>
      <c r="K22" s="216"/>
      <c r="L22" s="216"/>
      <c r="M22" s="105"/>
      <c r="N22" s="338"/>
      <c r="O22" s="338"/>
      <c r="P22" s="337"/>
      <c r="Q22" s="338"/>
      <c r="R22" s="338"/>
      <c r="S22" s="338"/>
    </row>
    <row r="23" ht="14.25" spans="1:19">
      <c r="A23" s="109" t="s">
        <v>205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339"/>
      <c r="O23" s="339"/>
      <c r="P23" s="100"/>
      <c r="Q23" s="100"/>
      <c r="R23" s="100"/>
      <c r="S23" s="100"/>
    </row>
    <row r="24" ht="14.25" spans="1:19">
      <c r="A24" s="76" t="s">
        <v>206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339"/>
      <c r="O24" s="339"/>
      <c r="P24" s="100"/>
      <c r="Q24" s="100"/>
      <c r="R24" s="100"/>
      <c r="S24" s="100"/>
    </row>
    <row r="25" ht="14.25" spans="1:18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340" t="s">
        <v>207</v>
      </c>
      <c r="O25" s="340"/>
      <c r="P25" s="109" t="s">
        <v>208</v>
      </c>
      <c r="Q25" s="109"/>
      <c r="R25" s="109" t="s">
        <v>209</v>
      </c>
    </row>
  </sheetData>
  <mergeCells count="8">
    <mergeCell ref="A1:S1"/>
    <mergeCell ref="B2:C2"/>
    <mergeCell ref="E2:G2"/>
    <mergeCell ref="O2:S2"/>
    <mergeCell ref="B3:G3"/>
    <mergeCell ref="N3:S3"/>
    <mergeCell ref="A3:A5"/>
    <mergeCell ref="M2:M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G48" sqref="G48"/>
    </sheetView>
  </sheetViews>
  <sheetFormatPr defaultColWidth="10" defaultRowHeight="16.5" customHeight="1"/>
  <cols>
    <col min="1" max="1" width="10.8333333333333" style="220" customWidth="1"/>
    <col min="2" max="16384" width="10" style="220"/>
  </cols>
  <sheetData>
    <row r="1" ht="22.5" customHeight="1" spans="1:11">
      <c r="A1" s="221" t="s">
        <v>210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ht="17.25" customHeight="1" spans="1:11">
      <c r="A2" s="222" t="s">
        <v>52</v>
      </c>
      <c r="B2" s="119" t="s">
        <v>53</v>
      </c>
      <c r="C2" s="119"/>
      <c r="D2" s="223" t="s">
        <v>54</v>
      </c>
      <c r="E2" s="223"/>
      <c r="F2" s="129" t="s">
        <v>55</v>
      </c>
      <c r="G2" s="129"/>
      <c r="H2" s="224" t="s">
        <v>56</v>
      </c>
      <c r="I2" s="303" t="s">
        <v>57</v>
      </c>
      <c r="J2" s="303"/>
      <c r="K2" s="304"/>
    </row>
    <row r="3" customHeight="1" spans="1:11">
      <c r="A3" s="225" t="s">
        <v>58</v>
      </c>
      <c r="B3" s="226"/>
      <c r="C3" s="227"/>
      <c r="D3" s="228" t="s">
        <v>211</v>
      </c>
      <c r="E3" s="229"/>
      <c r="F3" s="229"/>
      <c r="G3" s="230"/>
      <c r="H3" s="228" t="s">
        <v>59</v>
      </c>
      <c r="I3" s="229"/>
      <c r="J3" s="229"/>
      <c r="K3" s="230"/>
    </row>
    <row r="4" customHeight="1" spans="1:11">
      <c r="A4" s="231" t="s">
        <v>60</v>
      </c>
      <c r="B4" s="121" t="s">
        <v>61</v>
      </c>
      <c r="C4" s="122"/>
      <c r="D4" s="231" t="s">
        <v>62</v>
      </c>
      <c r="E4" s="232"/>
      <c r="F4" s="233">
        <v>45915</v>
      </c>
      <c r="G4" s="234"/>
      <c r="H4" s="231" t="s">
        <v>212</v>
      </c>
      <c r="I4" s="232"/>
      <c r="J4" s="255" t="s">
        <v>64</v>
      </c>
      <c r="K4" s="305" t="s">
        <v>65</v>
      </c>
    </row>
    <row r="5" customHeight="1" spans="1:11">
      <c r="A5" s="235" t="s">
        <v>66</v>
      </c>
      <c r="B5" s="123" t="s">
        <v>67</v>
      </c>
      <c r="C5" s="123"/>
      <c r="D5" s="231" t="s">
        <v>213</v>
      </c>
      <c r="E5" s="232"/>
      <c r="F5" s="236">
        <v>670</v>
      </c>
      <c r="G5" s="237"/>
      <c r="H5" s="231" t="s">
        <v>214</v>
      </c>
      <c r="I5" s="232"/>
      <c r="J5" s="255" t="s">
        <v>64</v>
      </c>
      <c r="K5" s="305" t="s">
        <v>65</v>
      </c>
    </row>
    <row r="6" customHeight="1" spans="1:11">
      <c r="A6" s="231" t="s">
        <v>70</v>
      </c>
      <c r="B6" s="238">
        <v>1</v>
      </c>
      <c r="C6" s="239" t="s">
        <v>71</v>
      </c>
      <c r="D6" s="231" t="s">
        <v>215</v>
      </c>
      <c r="E6" s="232"/>
      <c r="F6" s="236">
        <v>500</v>
      </c>
      <c r="G6" s="237"/>
      <c r="H6" s="240" t="s">
        <v>216</v>
      </c>
      <c r="I6" s="277"/>
      <c r="J6" s="277"/>
      <c r="K6" s="306"/>
    </row>
    <row r="7" customHeight="1" spans="1:11">
      <c r="A7" s="231" t="s">
        <v>74</v>
      </c>
      <c r="B7" s="125">
        <v>649</v>
      </c>
      <c r="C7" s="126"/>
      <c r="D7" s="231" t="s">
        <v>217</v>
      </c>
      <c r="E7" s="232"/>
      <c r="F7" s="236">
        <v>350</v>
      </c>
      <c r="G7" s="237"/>
      <c r="H7" s="241" t="s">
        <v>218</v>
      </c>
      <c r="I7" s="307"/>
      <c r="J7" s="307"/>
      <c r="K7" s="308"/>
    </row>
    <row r="8" customHeight="1" spans="1:11">
      <c r="A8" s="242" t="s">
        <v>77</v>
      </c>
      <c r="B8" s="243"/>
      <c r="C8" s="244"/>
      <c r="D8" s="245" t="s">
        <v>78</v>
      </c>
      <c r="E8" s="246"/>
      <c r="F8" s="247">
        <v>45913</v>
      </c>
      <c r="G8" s="247"/>
      <c r="H8" s="245"/>
      <c r="I8" s="246"/>
      <c r="J8" s="246"/>
      <c r="K8" s="309"/>
    </row>
    <row r="9" customHeight="1" spans="1:11">
      <c r="A9" s="248" t="s">
        <v>219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customHeight="1" spans="1:11">
      <c r="A10" s="249" t="s">
        <v>82</v>
      </c>
      <c r="B10" s="250" t="s">
        <v>83</v>
      </c>
      <c r="C10" s="251" t="s">
        <v>84</v>
      </c>
      <c r="D10" s="252"/>
      <c r="E10" s="253" t="s">
        <v>87</v>
      </c>
      <c r="F10" s="250" t="s">
        <v>83</v>
      </c>
      <c r="G10" s="251" t="s">
        <v>84</v>
      </c>
      <c r="H10" s="250"/>
      <c r="I10" s="253" t="s">
        <v>85</v>
      </c>
      <c r="J10" s="250" t="s">
        <v>83</v>
      </c>
      <c r="K10" s="310" t="s">
        <v>84</v>
      </c>
    </row>
    <row r="11" customHeight="1" spans="1:11">
      <c r="A11" s="235" t="s">
        <v>88</v>
      </c>
      <c r="B11" s="254" t="s">
        <v>83</v>
      </c>
      <c r="C11" s="255" t="s">
        <v>84</v>
      </c>
      <c r="D11" s="256"/>
      <c r="E11" s="257" t="s">
        <v>90</v>
      </c>
      <c r="F11" s="254" t="s">
        <v>83</v>
      </c>
      <c r="G11" s="255" t="s">
        <v>84</v>
      </c>
      <c r="H11" s="254"/>
      <c r="I11" s="257" t="s">
        <v>95</v>
      </c>
      <c r="J11" s="254" t="s">
        <v>83</v>
      </c>
      <c r="K11" s="305" t="s">
        <v>84</v>
      </c>
    </row>
    <row r="12" customHeight="1" spans="1:11">
      <c r="A12" s="245" t="s">
        <v>220</v>
      </c>
      <c r="B12" s="246"/>
      <c r="C12" s="246"/>
      <c r="D12" s="246"/>
      <c r="E12" s="246"/>
      <c r="F12" s="246"/>
      <c r="G12" s="246"/>
      <c r="H12" s="246"/>
      <c r="I12" s="246"/>
      <c r="J12" s="246"/>
      <c r="K12" s="309"/>
    </row>
    <row r="13" customHeight="1" spans="1:11">
      <c r="A13" s="258" t="s">
        <v>221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customHeight="1" spans="1:11">
      <c r="A14" s="259" t="s">
        <v>222</v>
      </c>
      <c r="B14" s="260"/>
      <c r="C14" s="260"/>
      <c r="D14" s="260"/>
      <c r="E14" s="260"/>
      <c r="F14" s="260"/>
      <c r="G14" s="260"/>
      <c r="H14" s="261"/>
      <c r="I14" s="311"/>
      <c r="J14" s="311"/>
      <c r="K14" s="312"/>
    </row>
    <row r="15" customHeight="1" spans="1:11">
      <c r="A15" s="262"/>
      <c r="B15" s="263"/>
      <c r="C15" s="263"/>
      <c r="D15" s="263"/>
      <c r="E15" s="263"/>
      <c r="F15" s="263"/>
      <c r="G15" s="263"/>
      <c r="H15" s="264"/>
      <c r="I15" s="313"/>
      <c r="J15" s="314"/>
      <c r="K15" s="315"/>
    </row>
    <row r="16" customHeight="1" spans="1:11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316"/>
    </row>
    <row r="17" customHeight="1" spans="1:11">
      <c r="A17" s="258" t="s">
        <v>223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customHeight="1" spans="1:11">
      <c r="A18" s="259" t="s">
        <v>224</v>
      </c>
      <c r="B18" s="260"/>
      <c r="C18" s="260"/>
      <c r="D18" s="260"/>
      <c r="E18" s="260"/>
      <c r="F18" s="260"/>
      <c r="G18" s="260"/>
      <c r="H18" s="261"/>
      <c r="I18" s="311"/>
      <c r="J18" s="311"/>
      <c r="K18" s="312"/>
    </row>
    <row r="19" customHeight="1" spans="1:11">
      <c r="A19" s="267"/>
      <c r="B19" s="268"/>
      <c r="C19" s="268"/>
      <c r="D19" s="269"/>
      <c r="E19" s="270"/>
      <c r="F19" s="271"/>
      <c r="G19" s="271"/>
      <c r="H19" s="272"/>
      <c r="I19" s="313"/>
      <c r="J19" s="314"/>
      <c r="K19" s="315"/>
    </row>
    <row r="20" customHeight="1" spans="1:1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316"/>
    </row>
    <row r="21" customHeight="1" spans="1:11">
      <c r="A21" s="273" t="s">
        <v>123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customHeight="1" spans="1:11">
      <c r="A22" s="158" t="s">
        <v>124</v>
      </c>
      <c r="B22" s="159"/>
      <c r="C22" s="159"/>
      <c r="D22" s="159"/>
      <c r="E22" s="159"/>
      <c r="F22" s="159"/>
      <c r="G22" s="159"/>
      <c r="H22" s="159"/>
      <c r="I22" s="159"/>
      <c r="J22" s="159"/>
      <c r="K22" s="200"/>
    </row>
    <row r="23" customHeight="1" spans="1:11">
      <c r="A23" s="141" t="s">
        <v>125</v>
      </c>
      <c r="B23" s="142"/>
      <c r="C23" s="255" t="s">
        <v>64</v>
      </c>
      <c r="D23" s="255" t="s">
        <v>65</v>
      </c>
      <c r="E23" s="186"/>
      <c r="F23" s="186"/>
      <c r="G23" s="186"/>
      <c r="H23" s="186"/>
      <c r="I23" s="186"/>
      <c r="J23" s="186"/>
      <c r="K23" s="317"/>
    </row>
    <row r="24" customHeight="1" spans="1:11">
      <c r="A24" s="274" t="s">
        <v>225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18"/>
    </row>
    <row r="26" customHeight="1" spans="1:11">
      <c r="A26" s="248" t="s">
        <v>133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</row>
    <row r="27" customHeight="1" spans="1:11">
      <c r="A27" s="225" t="s">
        <v>134</v>
      </c>
      <c r="B27" s="251" t="s">
        <v>93</v>
      </c>
      <c r="C27" s="251" t="s">
        <v>94</v>
      </c>
      <c r="D27" s="251" t="s">
        <v>86</v>
      </c>
      <c r="E27" s="226" t="s">
        <v>135</v>
      </c>
      <c r="F27" s="251" t="s">
        <v>93</v>
      </c>
      <c r="G27" s="251" t="s">
        <v>94</v>
      </c>
      <c r="H27" s="251" t="s">
        <v>86</v>
      </c>
      <c r="I27" s="226" t="s">
        <v>136</v>
      </c>
      <c r="J27" s="251" t="s">
        <v>93</v>
      </c>
      <c r="K27" s="310" t="s">
        <v>94</v>
      </c>
    </row>
    <row r="28" customHeight="1" spans="1:11">
      <c r="A28" s="240" t="s">
        <v>85</v>
      </c>
      <c r="B28" s="255" t="s">
        <v>93</v>
      </c>
      <c r="C28" s="255" t="s">
        <v>94</v>
      </c>
      <c r="D28" s="255" t="s">
        <v>86</v>
      </c>
      <c r="E28" s="277" t="s">
        <v>92</v>
      </c>
      <c r="F28" s="255" t="s">
        <v>93</v>
      </c>
      <c r="G28" s="255" t="s">
        <v>94</v>
      </c>
      <c r="H28" s="255" t="s">
        <v>86</v>
      </c>
      <c r="I28" s="277" t="s">
        <v>103</v>
      </c>
      <c r="J28" s="255" t="s">
        <v>93</v>
      </c>
      <c r="K28" s="305" t="s">
        <v>94</v>
      </c>
    </row>
    <row r="29" customHeight="1" spans="1:11">
      <c r="A29" s="278" t="s">
        <v>226</v>
      </c>
      <c r="B29" s="189"/>
      <c r="C29" s="189"/>
      <c r="D29" s="189"/>
      <c r="E29" s="189"/>
      <c r="F29" s="189"/>
      <c r="G29" s="189"/>
      <c r="H29" s="189"/>
      <c r="I29" s="189"/>
      <c r="J29" s="189"/>
      <c r="K29" s="213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9"/>
    </row>
    <row r="31" customHeight="1" spans="1:11">
      <c r="A31" s="281" t="s">
        <v>227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ht="17.25" customHeight="1" spans="1:11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320"/>
    </row>
    <row r="33" ht="17.25" customHeight="1" spans="1:11">
      <c r="A33" s="284" t="s">
        <v>228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21"/>
    </row>
    <row r="34" ht="17.25" customHeight="1" spans="1:11">
      <c r="A34" s="284" t="s">
        <v>229</v>
      </c>
      <c r="B34" s="285"/>
      <c r="C34" s="285"/>
      <c r="D34" s="285"/>
      <c r="E34" s="285"/>
      <c r="F34" s="285"/>
      <c r="G34" s="285"/>
      <c r="H34" s="285"/>
      <c r="I34" s="285"/>
      <c r="J34" s="285"/>
      <c r="K34" s="321"/>
    </row>
    <row r="35" ht="17.25" customHeight="1" spans="1:11">
      <c r="A35" s="284"/>
      <c r="B35" s="285"/>
      <c r="C35" s="285"/>
      <c r="D35" s="285"/>
      <c r="E35" s="285"/>
      <c r="F35" s="285"/>
      <c r="G35" s="285"/>
      <c r="H35" s="285"/>
      <c r="I35" s="285"/>
      <c r="J35" s="285"/>
      <c r="K35" s="321"/>
    </row>
    <row r="36" ht="17.25" customHeight="1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321"/>
    </row>
    <row r="37" ht="17.25" customHeight="1" spans="1:11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321"/>
    </row>
    <row r="38" ht="17.25" customHeight="1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321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321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21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21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21"/>
    </row>
    <row r="43" ht="17.25" customHeight="1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9"/>
    </row>
    <row r="44" customHeight="1" spans="1:11">
      <c r="A44" s="281" t="s">
        <v>230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ht="18" customHeight="1" spans="1:11">
      <c r="A45" s="286" t="s">
        <v>231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22"/>
    </row>
    <row r="46" ht="18" customHeight="1" spans="1:11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323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18"/>
    </row>
    <row r="48" ht="21" customHeight="1" spans="1:11">
      <c r="A48" s="290" t="s">
        <v>140</v>
      </c>
      <c r="B48" s="291" t="s">
        <v>141</v>
      </c>
      <c r="C48" s="291"/>
      <c r="D48" s="292" t="s">
        <v>142</v>
      </c>
      <c r="E48" s="293" t="s">
        <v>143</v>
      </c>
      <c r="F48" s="292" t="s">
        <v>144</v>
      </c>
      <c r="G48" s="294">
        <v>45908</v>
      </c>
      <c r="H48" s="295" t="s">
        <v>145</v>
      </c>
      <c r="I48" s="295"/>
      <c r="J48" s="291"/>
      <c r="K48" s="324"/>
    </row>
    <row r="49" customHeight="1" spans="1:11">
      <c r="A49" s="296" t="s">
        <v>147</v>
      </c>
      <c r="B49" s="297"/>
      <c r="C49" s="297"/>
      <c r="D49" s="297"/>
      <c r="E49" s="297"/>
      <c r="F49" s="297"/>
      <c r="G49" s="297"/>
      <c r="H49" s="297"/>
      <c r="I49" s="297"/>
      <c r="J49" s="297"/>
      <c r="K49" s="325"/>
    </row>
    <row r="50" customHeight="1" spans="1:11">
      <c r="A50" s="298" t="s">
        <v>232</v>
      </c>
      <c r="B50" s="299"/>
      <c r="C50" s="299"/>
      <c r="D50" s="299"/>
      <c r="E50" s="299"/>
      <c r="F50" s="299"/>
      <c r="G50" s="299"/>
      <c r="H50" s="299"/>
      <c r="I50" s="299"/>
      <c r="J50" s="299"/>
      <c r="K50" s="326"/>
    </row>
    <row r="51" customHeight="1" spans="1:1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27"/>
    </row>
    <row r="52" ht="21" customHeight="1" spans="1:11">
      <c r="A52" s="290" t="s">
        <v>140</v>
      </c>
      <c r="B52" s="302"/>
      <c r="C52" s="302"/>
      <c r="D52" s="292" t="s">
        <v>142</v>
      </c>
      <c r="E52" s="292"/>
      <c r="F52" s="292" t="s">
        <v>144</v>
      </c>
      <c r="G52" s="292"/>
      <c r="H52" s="295" t="s">
        <v>145</v>
      </c>
      <c r="I52" s="295"/>
      <c r="J52" s="328"/>
      <c r="K52" s="329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zoomScale="80" zoomScaleNormal="80" topLeftCell="A4" workbookViewId="0">
      <selection activeCell="A6" sqref="A6:A18"/>
    </sheetView>
  </sheetViews>
  <sheetFormatPr defaultColWidth="9" defaultRowHeight="26" customHeight="1"/>
  <cols>
    <col min="1" max="1" width="17.1666666666667" style="76" customWidth="1"/>
    <col min="2" max="12" width="9.33333333333333" style="76" customWidth="1"/>
    <col min="13" max="13" width="1.33333333333333" style="76" customWidth="1"/>
    <col min="14" max="24" width="9.58333333333333" style="76" customWidth="1"/>
    <col min="25" max="16384" width="9" style="76"/>
  </cols>
  <sheetData>
    <row r="1" ht="22.5" customHeight="1" spans="1:19">
      <c r="A1" s="77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ht="22.5" customHeight="1" spans="1:20">
      <c r="A2" s="102" t="s">
        <v>60</v>
      </c>
      <c r="B2" s="80" t="s">
        <v>61</v>
      </c>
      <c r="C2" s="80"/>
      <c r="D2" s="81" t="s">
        <v>66</v>
      </c>
      <c r="E2" s="80" t="s">
        <v>67</v>
      </c>
      <c r="F2" s="80"/>
      <c r="G2" s="80"/>
      <c r="H2" s="80"/>
      <c r="I2" s="80"/>
      <c r="J2" s="80"/>
      <c r="K2" s="80"/>
      <c r="L2" s="80"/>
      <c r="M2" s="101"/>
      <c r="N2" s="102" t="s">
        <v>56</v>
      </c>
      <c r="O2" s="103" t="s">
        <v>57</v>
      </c>
      <c r="P2" s="104"/>
      <c r="Q2" s="104"/>
      <c r="R2" s="104"/>
      <c r="S2" s="104"/>
      <c r="T2" s="111"/>
    </row>
    <row r="3" ht="22.5" customHeight="1" spans="1:20">
      <c r="A3" s="79" t="s">
        <v>150</v>
      </c>
      <c r="B3" s="82" t="s">
        <v>151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105"/>
      <c r="N3" s="106" t="s">
        <v>152</v>
      </c>
      <c r="O3" s="107"/>
      <c r="P3" s="107"/>
      <c r="Q3" s="107"/>
      <c r="R3" s="107"/>
      <c r="S3" s="107"/>
      <c r="T3" s="112"/>
    </row>
    <row r="4" ht="22.5" customHeight="1" spans="1:24">
      <c r="A4" s="79"/>
      <c r="B4" s="83" t="s">
        <v>153</v>
      </c>
      <c r="C4" s="84" t="s">
        <v>154</v>
      </c>
      <c r="D4" s="84" t="s">
        <v>155</v>
      </c>
      <c r="E4" s="84" t="s">
        <v>156</v>
      </c>
      <c r="F4" s="85" t="s">
        <v>157</v>
      </c>
      <c r="G4" s="84" t="s">
        <v>158</v>
      </c>
      <c r="H4" s="84" t="s">
        <v>159</v>
      </c>
      <c r="I4" s="84" t="s">
        <v>160</v>
      </c>
      <c r="J4" s="218"/>
      <c r="K4" s="218"/>
      <c r="L4" s="218"/>
      <c r="M4" s="105"/>
      <c r="N4" s="83" t="s">
        <v>153</v>
      </c>
      <c r="O4" s="84" t="s">
        <v>154</v>
      </c>
      <c r="P4" s="84" t="s">
        <v>155</v>
      </c>
      <c r="Q4" s="84" t="s">
        <v>156</v>
      </c>
      <c r="R4" s="85" t="s">
        <v>157</v>
      </c>
      <c r="S4" s="84" t="s">
        <v>158</v>
      </c>
      <c r="T4" s="84" t="s">
        <v>159</v>
      </c>
      <c r="U4" s="84" t="s">
        <v>160</v>
      </c>
      <c r="V4" s="218" t="s">
        <v>116</v>
      </c>
      <c r="W4" s="218" t="s">
        <v>117</v>
      </c>
      <c r="X4" s="218" t="s">
        <v>118</v>
      </c>
    </row>
    <row r="5" ht="22.5" customHeight="1" spans="1:24">
      <c r="A5" s="79"/>
      <c r="B5" s="83" t="s">
        <v>163</v>
      </c>
      <c r="C5" s="84" t="s">
        <v>164</v>
      </c>
      <c r="D5" s="84" t="s">
        <v>165</v>
      </c>
      <c r="E5" s="84" t="s">
        <v>166</v>
      </c>
      <c r="F5" s="85" t="s">
        <v>167</v>
      </c>
      <c r="G5" s="84" t="s">
        <v>168</v>
      </c>
      <c r="H5" s="84" t="s">
        <v>169</v>
      </c>
      <c r="I5" s="84" t="s">
        <v>170</v>
      </c>
      <c r="J5" s="219"/>
      <c r="K5" s="219"/>
      <c r="L5" s="219"/>
      <c r="M5" s="105"/>
      <c r="N5" s="83" t="s">
        <v>163</v>
      </c>
      <c r="O5" s="84" t="s">
        <v>164</v>
      </c>
      <c r="P5" s="84" t="s">
        <v>165</v>
      </c>
      <c r="Q5" s="84" t="s">
        <v>166</v>
      </c>
      <c r="R5" s="85" t="s">
        <v>167</v>
      </c>
      <c r="S5" s="84" t="s">
        <v>168</v>
      </c>
      <c r="T5" s="84" t="s">
        <v>169</v>
      </c>
      <c r="U5" s="84" t="s">
        <v>170</v>
      </c>
      <c r="V5" s="219"/>
      <c r="W5" s="219"/>
      <c r="X5" s="219"/>
    </row>
    <row r="6" ht="22.5" customHeight="1" spans="1:20">
      <c r="A6" s="86" t="s">
        <v>172</v>
      </c>
      <c r="B6" s="87">
        <f>C6-1</f>
        <v>55</v>
      </c>
      <c r="C6" s="87">
        <f>D6-2</f>
        <v>56</v>
      </c>
      <c r="D6" s="88">
        <v>58</v>
      </c>
      <c r="E6" s="87">
        <f>D6+2</f>
        <v>60</v>
      </c>
      <c r="F6" s="89">
        <f>E6+2</f>
        <v>62</v>
      </c>
      <c r="G6" s="87">
        <f t="shared" ref="G6:I6" si="0">F6+1</f>
        <v>63</v>
      </c>
      <c r="H6" s="87">
        <f t="shared" si="0"/>
        <v>64</v>
      </c>
      <c r="I6" s="87">
        <f t="shared" si="0"/>
        <v>65</v>
      </c>
      <c r="J6" s="84"/>
      <c r="K6" s="84"/>
      <c r="L6" s="84"/>
      <c r="M6" s="105"/>
      <c r="N6" s="108" t="s">
        <v>233</v>
      </c>
      <c r="O6" s="108"/>
      <c r="P6" s="108"/>
      <c r="Q6" s="108"/>
      <c r="R6" s="108"/>
      <c r="S6" s="108"/>
      <c r="T6" s="113"/>
    </row>
    <row r="7" ht="22.5" customHeight="1" spans="1:20">
      <c r="A7" s="84" t="s">
        <v>175</v>
      </c>
      <c r="B7" s="87">
        <f t="shared" ref="B7:B9" si="1">C7-4</f>
        <v>84</v>
      </c>
      <c r="C7" s="87">
        <f t="shared" ref="C7:C9" si="2">D7-4</f>
        <v>88</v>
      </c>
      <c r="D7" s="90" t="s">
        <v>176</v>
      </c>
      <c r="E7" s="87">
        <f t="shared" ref="E7:E9" si="3">D7+4</f>
        <v>96</v>
      </c>
      <c r="F7" s="89">
        <f>E7+4</f>
        <v>100</v>
      </c>
      <c r="G7" s="87">
        <f t="shared" ref="G7:I7" si="4">F7+6</f>
        <v>106</v>
      </c>
      <c r="H7" s="87">
        <f t="shared" si="4"/>
        <v>112</v>
      </c>
      <c r="I7" s="87">
        <f t="shared" si="4"/>
        <v>118</v>
      </c>
      <c r="J7" s="84"/>
      <c r="K7" s="84"/>
      <c r="L7" s="84"/>
      <c r="M7" s="105"/>
      <c r="N7" s="108"/>
      <c r="O7" s="108"/>
      <c r="P7" s="108"/>
      <c r="Q7" s="108"/>
      <c r="R7" s="108"/>
      <c r="S7" s="108"/>
      <c r="T7" s="113"/>
    </row>
    <row r="8" ht="22.5" customHeight="1" spans="1:20">
      <c r="A8" s="84" t="s">
        <v>178</v>
      </c>
      <c r="B8" s="87">
        <f t="shared" si="1"/>
        <v>80</v>
      </c>
      <c r="C8" s="87">
        <f t="shared" si="2"/>
        <v>84</v>
      </c>
      <c r="D8" s="90" t="s">
        <v>179</v>
      </c>
      <c r="E8" s="87">
        <f t="shared" si="3"/>
        <v>92</v>
      </c>
      <c r="F8" s="89">
        <f>E8+5</f>
        <v>97</v>
      </c>
      <c r="G8" s="87">
        <f>F8+6</f>
        <v>103</v>
      </c>
      <c r="H8" s="87">
        <f>G8+7</f>
        <v>110</v>
      </c>
      <c r="I8" s="87">
        <f>H8+7</f>
        <v>117</v>
      </c>
      <c r="J8" s="84"/>
      <c r="K8" s="84"/>
      <c r="L8" s="84"/>
      <c r="M8" s="105"/>
      <c r="N8" s="108"/>
      <c r="O8" s="108"/>
      <c r="P8" s="108"/>
      <c r="Q8" s="108"/>
      <c r="R8" s="108"/>
      <c r="S8" s="108"/>
      <c r="T8" s="113"/>
    </row>
    <row r="9" ht="22.5" customHeight="1" spans="1:20">
      <c r="A9" s="84" t="s">
        <v>180</v>
      </c>
      <c r="B9" s="87">
        <f t="shared" si="1"/>
        <v>86</v>
      </c>
      <c r="C9" s="87">
        <f t="shared" si="2"/>
        <v>90</v>
      </c>
      <c r="D9" s="90" t="s">
        <v>181</v>
      </c>
      <c r="E9" s="87">
        <f t="shared" si="3"/>
        <v>98</v>
      </c>
      <c r="F9" s="89">
        <f>E9+5</f>
        <v>103</v>
      </c>
      <c r="G9" s="87">
        <f>F9+6</f>
        <v>109</v>
      </c>
      <c r="H9" s="87">
        <f>G9+7</f>
        <v>116</v>
      </c>
      <c r="I9" s="87">
        <f>H9+7</f>
        <v>123</v>
      </c>
      <c r="J9" s="84"/>
      <c r="K9" s="84"/>
      <c r="L9" s="84"/>
      <c r="M9" s="105"/>
      <c r="N9" s="108"/>
      <c r="O9" s="108"/>
      <c r="P9" s="108"/>
      <c r="Q9" s="108"/>
      <c r="R9" s="108"/>
      <c r="S9" s="108"/>
      <c r="T9" s="113"/>
    </row>
    <row r="10" ht="22.5" customHeight="1" spans="1:20">
      <c r="A10" s="88" t="s">
        <v>184</v>
      </c>
      <c r="B10" s="91">
        <f>C10-1</f>
        <v>35.5</v>
      </c>
      <c r="C10" s="91">
        <f>D10-1</f>
        <v>36.5</v>
      </c>
      <c r="D10" s="88">
        <v>37.5</v>
      </c>
      <c r="E10" s="91">
        <f>D10+1</f>
        <v>38.5</v>
      </c>
      <c r="F10" s="92">
        <f>E10+1</f>
        <v>39.5</v>
      </c>
      <c r="G10" s="91">
        <f t="shared" ref="G10:I10" si="5">F10+1.2</f>
        <v>40.7</v>
      </c>
      <c r="H10" s="91">
        <f t="shared" si="5"/>
        <v>41.9</v>
      </c>
      <c r="I10" s="91">
        <f t="shared" si="5"/>
        <v>43.1</v>
      </c>
      <c r="J10" s="88"/>
      <c r="K10" s="88"/>
      <c r="L10" s="88"/>
      <c r="M10" s="105"/>
      <c r="N10" s="108"/>
      <c r="O10" s="108"/>
      <c r="P10" s="108"/>
      <c r="Q10" s="108"/>
      <c r="R10" s="108"/>
      <c r="S10" s="108"/>
      <c r="T10" s="113"/>
    </row>
    <row r="11" ht="22.5" customHeight="1" spans="1:20">
      <c r="A11" s="88" t="s">
        <v>187</v>
      </c>
      <c r="B11" s="92">
        <f>C11-0.5</f>
        <v>16.5</v>
      </c>
      <c r="C11" s="92">
        <f>D11-0.5</f>
        <v>17</v>
      </c>
      <c r="D11" s="88">
        <v>17.5</v>
      </c>
      <c r="E11" s="92">
        <f t="shared" ref="E11:I11" si="6">D11+0.5</f>
        <v>18</v>
      </c>
      <c r="F11" s="92">
        <f t="shared" si="6"/>
        <v>18.5</v>
      </c>
      <c r="G11" s="92">
        <f t="shared" si="6"/>
        <v>19</v>
      </c>
      <c r="H11" s="92">
        <f t="shared" si="6"/>
        <v>19.5</v>
      </c>
      <c r="I11" s="92">
        <f t="shared" si="6"/>
        <v>20</v>
      </c>
      <c r="J11" s="88"/>
      <c r="K11" s="88"/>
      <c r="L11" s="88"/>
      <c r="M11" s="105"/>
      <c r="N11" s="108"/>
      <c r="O11" s="108"/>
      <c r="P11" s="108"/>
      <c r="Q11" s="108"/>
      <c r="R11" s="108"/>
      <c r="S11" s="108"/>
      <c r="T11" s="113"/>
    </row>
    <row r="12" ht="22.5" customHeight="1" spans="1:20">
      <c r="A12" s="84" t="s">
        <v>190</v>
      </c>
      <c r="B12" s="89">
        <f>C12-0.7</f>
        <v>15.1</v>
      </c>
      <c r="C12" s="89">
        <f>D12-0.7</f>
        <v>15.8</v>
      </c>
      <c r="D12" s="88">
        <v>16.5</v>
      </c>
      <c r="E12" s="89">
        <f>D12+0.7</f>
        <v>17.2</v>
      </c>
      <c r="F12" s="89">
        <f>E12+0.7</f>
        <v>17.9</v>
      </c>
      <c r="G12" s="89">
        <f t="shared" ref="G12:I12" si="7">F12+1</f>
        <v>18.9</v>
      </c>
      <c r="H12" s="89">
        <f t="shared" si="7"/>
        <v>19.9</v>
      </c>
      <c r="I12" s="89">
        <f t="shared" si="7"/>
        <v>20.9</v>
      </c>
      <c r="J12" s="84"/>
      <c r="K12" s="84"/>
      <c r="L12" s="84"/>
      <c r="M12" s="105"/>
      <c r="N12" s="108"/>
      <c r="O12" s="108"/>
      <c r="P12" s="108"/>
      <c r="Q12" s="108"/>
      <c r="R12" s="108"/>
      <c r="S12" s="108"/>
      <c r="T12" s="113"/>
    </row>
    <row r="13" ht="22.5" customHeight="1" spans="1:20">
      <c r="A13" s="84" t="s">
        <v>192</v>
      </c>
      <c r="B13" s="89">
        <f>C13-0.7</f>
        <v>14.6</v>
      </c>
      <c r="C13" s="89">
        <f>D13-0.7</f>
        <v>15.3</v>
      </c>
      <c r="D13" s="88">
        <v>16</v>
      </c>
      <c r="E13" s="89">
        <f>D13+0.7</f>
        <v>16.7</v>
      </c>
      <c r="F13" s="89">
        <f>E13+0.7</f>
        <v>17.4</v>
      </c>
      <c r="G13" s="89">
        <f t="shared" ref="G13:I13" si="8">F13+0.9</f>
        <v>18.3</v>
      </c>
      <c r="H13" s="89">
        <f t="shared" si="8"/>
        <v>19.2</v>
      </c>
      <c r="I13" s="89">
        <f t="shared" si="8"/>
        <v>20.1</v>
      </c>
      <c r="J13" s="84"/>
      <c r="K13" s="84"/>
      <c r="L13" s="84"/>
      <c r="M13" s="105"/>
      <c r="N13" s="108"/>
      <c r="O13" s="108"/>
      <c r="P13" s="108"/>
      <c r="Q13" s="108"/>
      <c r="R13" s="108"/>
      <c r="S13" s="108"/>
      <c r="T13" s="113"/>
    </row>
    <row r="14" ht="22.5" customHeight="1" spans="1:20">
      <c r="A14" s="84" t="s">
        <v>195</v>
      </c>
      <c r="B14" s="87">
        <f>C14-1</f>
        <v>38</v>
      </c>
      <c r="C14" s="87">
        <f>D14-1</f>
        <v>39</v>
      </c>
      <c r="D14" s="88">
        <v>40</v>
      </c>
      <c r="E14" s="87">
        <f>D14+1</f>
        <v>41</v>
      </c>
      <c r="F14" s="89">
        <f>E14+1</f>
        <v>42</v>
      </c>
      <c r="G14" s="87">
        <f t="shared" ref="G14:I14" si="9">F14+1.5</f>
        <v>43.5</v>
      </c>
      <c r="H14" s="87">
        <f t="shared" si="9"/>
        <v>45</v>
      </c>
      <c r="I14" s="87">
        <f t="shared" si="9"/>
        <v>46.5</v>
      </c>
      <c r="J14" s="84"/>
      <c r="K14" s="84"/>
      <c r="L14" s="84"/>
      <c r="M14" s="105"/>
      <c r="N14" s="108"/>
      <c r="O14" s="108"/>
      <c r="P14" s="108"/>
      <c r="Q14" s="108"/>
      <c r="R14" s="108"/>
      <c r="S14" s="108"/>
      <c r="T14" s="113"/>
    </row>
    <row r="15" ht="22.5" customHeight="1" spans="1:20">
      <c r="A15" s="84" t="s">
        <v>197</v>
      </c>
      <c r="B15" s="87">
        <f t="shared" ref="B15:B17" si="10">C15</f>
        <v>13</v>
      </c>
      <c r="C15" s="87">
        <f t="shared" ref="C15:C17" si="11">D15</f>
        <v>13</v>
      </c>
      <c r="D15" s="88">
        <v>13</v>
      </c>
      <c r="E15" s="87">
        <f t="shared" ref="E15:I15" si="12">D15</f>
        <v>13</v>
      </c>
      <c r="F15" s="89">
        <f t="shared" si="12"/>
        <v>13</v>
      </c>
      <c r="G15" s="87">
        <f t="shared" si="12"/>
        <v>13</v>
      </c>
      <c r="H15" s="87">
        <f t="shared" si="12"/>
        <v>13</v>
      </c>
      <c r="I15" s="87">
        <f t="shared" si="12"/>
        <v>13</v>
      </c>
      <c r="J15" s="84"/>
      <c r="K15" s="84"/>
      <c r="L15" s="84"/>
      <c r="M15" s="105"/>
      <c r="N15" s="108"/>
      <c r="O15" s="108"/>
      <c r="P15" s="108"/>
      <c r="Q15" s="108"/>
      <c r="R15" s="108"/>
      <c r="S15" s="108"/>
      <c r="T15" s="113"/>
    </row>
    <row r="16" ht="22.5" customHeight="1" spans="1:20">
      <c r="A16" s="84" t="s">
        <v>199</v>
      </c>
      <c r="B16" s="87">
        <f t="shared" si="10"/>
        <v>2.5</v>
      </c>
      <c r="C16" s="87">
        <f t="shared" si="11"/>
        <v>2.5</v>
      </c>
      <c r="D16" s="88">
        <v>2.5</v>
      </c>
      <c r="E16" s="87">
        <f t="shared" ref="E16:I16" si="13">D16</f>
        <v>2.5</v>
      </c>
      <c r="F16" s="89">
        <f t="shared" si="13"/>
        <v>2.5</v>
      </c>
      <c r="G16" s="87">
        <f t="shared" si="13"/>
        <v>2.5</v>
      </c>
      <c r="H16" s="87">
        <f t="shared" si="13"/>
        <v>2.5</v>
      </c>
      <c r="I16" s="87">
        <f t="shared" si="13"/>
        <v>2.5</v>
      </c>
      <c r="J16" s="84"/>
      <c r="K16" s="84"/>
      <c r="L16" s="84"/>
      <c r="M16" s="105"/>
      <c r="N16" s="108"/>
      <c r="O16" s="108"/>
      <c r="P16" s="108"/>
      <c r="Q16" s="108"/>
      <c r="R16" s="108"/>
      <c r="S16" s="108"/>
      <c r="T16" s="113"/>
    </row>
    <row r="17" ht="22.5" customHeight="1" spans="1:20">
      <c r="A17" s="93" t="s">
        <v>201</v>
      </c>
      <c r="B17" s="94">
        <f t="shared" si="10"/>
        <v>1.6</v>
      </c>
      <c r="C17" s="94">
        <f t="shared" si="11"/>
        <v>1.6</v>
      </c>
      <c r="D17" s="95">
        <v>1.6</v>
      </c>
      <c r="E17" s="94">
        <f t="shared" ref="E17:I17" si="14">D17</f>
        <v>1.6</v>
      </c>
      <c r="F17" s="96">
        <f t="shared" si="14"/>
        <v>1.6</v>
      </c>
      <c r="G17" s="94">
        <f t="shared" si="14"/>
        <v>1.6</v>
      </c>
      <c r="H17" s="94">
        <f t="shared" si="14"/>
        <v>1.6</v>
      </c>
      <c r="I17" s="94">
        <f t="shared" si="14"/>
        <v>1.6</v>
      </c>
      <c r="J17" s="93"/>
      <c r="K17" s="93"/>
      <c r="L17" s="93"/>
      <c r="M17" s="105"/>
      <c r="N17" s="108"/>
      <c r="O17" s="108"/>
      <c r="P17" s="108"/>
      <c r="Q17" s="108"/>
      <c r="R17" s="108"/>
      <c r="S17" s="108"/>
      <c r="T17" s="113"/>
    </row>
    <row r="18" ht="22.5" customHeight="1" spans="1:20">
      <c r="A18" s="84" t="s">
        <v>203</v>
      </c>
      <c r="B18" s="87">
        <v>36</v>
      </c>
      <c r="C18" s="87">
        <v>37</v>
      </c>
      <c r="D18" s="88">
        <v>38</v>
      </c>
      <c r="E18" s="87">
        <v>39</v>
      </c>
      <c r="F18" s="89">
        <v>40</v>
      </c>
      <c r="G18" s="87">
        <v>41.5</v>
      </c>
      <c r="H18" s="87">
        <v>43</v>
      </c>
      <c r="I18" s="87">
        <v>44.5</v>
      </c>
      <c r="J18" s="84"/>
      <c r="K18" s="84"/>
      <c r="L18" s="84"/>
      <c r="M18" s="105"/>
      <c r="N18" s="108"/>
      <c r="O18" s="108"/>
      <c r="P18" s="108"/>
      <c r="Q18" s="108"/>
      <c r="R18" s="108"/>
      <c r="S18" s="108"/>
      <c r="T18" s="113"/>
    </row>
    <row r="19" ht="22.5" customHeight="1" spans="1:20">
      <c r="A19" s="99"/>
      <c r="B19" s="97"/>
      <c r="C19" s="97"/>
      <c r="D19" s="97"/>
      <c r="E19" s="97"/>
      <c r="F19" s="98"/>
      <c r="G19" s="97"/>
      <c r="H19" s="97"/>
      <c r="I19" s="97"/>
      <c r="J19" s="97"/>
      <c r="K19" s="97"/>
      <c r="L19" s="97"/>
      <c r="M19" s="105"/>
      <c r="N19" s="108"/>
      <c r="O19" s="108"/>
      <c r="P19" s="108"/>
      <c r="Q19" s="108"/>
      <c r="R19" s="108"/>
      <c r="S19" s="108"/>
      <c r="T19" s="113"/>
    </row>
    <row r="20" ht="22.5" customHeight="1" spans="1:20">
      <c r="A20" s="215"/>
      <c r="B20" s="216"/>
      <c r="C20" s="217"/>
      <c r="D20" s="217"/>
      <c r="E20" s="217"/>
      <c r="F20" s="217"/>
      <c r="G20" s="216"/>
      <c r="H20" s="216"/>
      <c r="I20" s="216"/>
      <c r="J20" s="216"/>
      <c r="K20" s="216"/>
      <c r="L20" s="216"/>
      <c r="M20" s="105"/>
      <c r="N20" s="108"/>
      <c r="O20" s="108"/>
      <c r="P20" s="108"/>
      <c r="Q20" s="108"/>
      <c r="R20" s="108"/>
      <c r="S20" s="108"/>
      <c r="T20" s="113"/>
    </row>
    <row r="21" ht="14.25" spans="1:19">
      <c r="A21" s="109" t="s">
        <v>205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</row>
    <row r="22" ht="14.25" spans="1:19">
      <c r="A22" s="76" t="s">
        <v>234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</row>
    <row r="23" ht="14.25" spans="1:18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9" t="s">
        <v>235</v>
      </c>
      <c r="O23" s="110"/>
      <c r="P23" s="109" t="s">
        <v>236</v>
      </c>
      <c r="Q23" s="109"/>
      <c r="R23" s="109" t="s">
        <v>237</v>
      </c>
    </row>
  </sheetData>
  <mergeCells count="8">
    <mergeCell ref="A1:S1"/>
    <mergeCell ref="B2:C2"/>
    <mergeCell ref="E2:G2"/>
    <mergeCell ref="O2:T2"/>
    <mergeCell ref="B3:G3"/>
    <mergeCell ref="N3:T3"/>
    <mergeCell ref="A3:A5"/>
    <mergeCell ref="M2:M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9" workbookViewId="0">
      <selection activeCell="G42" sqref="G42"/>
    </sheetView>
  </sheetViews>
  <sheetFormatPr defaultColWidth="10.1666666666667" defaultRowHeight="14.25"/>
  <cols>
    <col min="1" max="1" width="9.66666666666667" style="116" customWidth="1"/>
    <col min="2" max="2" width="11.1666666666667" style="116" customWidth="1"/>
    <col min="3" max="3" width="9.16666666666667" style="116" customWidth="1"/>
    <col min="4" max="4" width="9.5" style="116" customWidth="1"/>
    <col min="5" max="5" width="11.5333333333333" style="116" customWidth="1"/>
    <col min="6" max="6" width="10.3333333333333" style="116" customWidth="1"/>
    <col min="7" max="7" width="9.5" style="116" customWidth="1"/>
    <col min="8" max="8" width="9.16666666666667" style="116" customWidth="1"/>
    <col min="9" max="9" width="8.16666666666667" style="116" customWidth="1"/>
    <col min="10" max="10" width="10.5" style="116" customWidth="1"/>
    <col min="11" max="11" width="12.1666666666667" style="116" customWidth="1"/>
    <col min="12" max="16384" width="10.1666666666667" style="116"/>
  </cols>
  <sheetData>
    <row r="1" ht="26.25" spans="1:11">
      <c r="A1" s="117" t="s">
        <v>238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52</v>
      </c>
      <c r="B2" s="119" t="s">
        <v>53</v>
      </c>
      <c r="C2" s="119"/>
      <c r="D2" s="120" t="s">
        <v>60</v>
      </c>
      <c r="E2" s="121" t="s">
        <v>61</v>
      </c>
      <c r="F2" s="122"/>
      <c r="G2" s="123" t="s">
        <v>67</v>
      </c>
      <c r="H2" s="123"/>
      <c r="I2" s="118" t="s">
        <v>56</v>
      </c>
      <c r="J2" s="128" t="s">
        <v>57</v>
      </c>
      <c r="K2" s="128"/>
    </row>
    <row r="3" spans="1:11">
      <c r="A3" s="124" t="s">
        <v>74</v>
      </c>
      <c r="B3" s="125">
        <v>649</v>
      </c>
      <c r="C3" s="126"/>
      <c r="D3" s="124" t="s">
        <v>239</v>
      </c>
      <c r="E3" s="127">
        <v>45915</v>
      </c>
      <c r="F3" s="128"/>
      <c r="G3" s="128"/>
      <c r="H3" s="120" t="s">
        <v>240</v>
      </c>
      <c r="I3" s="120"/>
      <c r="J3" s="120"/>
      <c r="K3" s="120"/>
    </row>
    <row r="4" spans="1:11">
      <c r="A4" s="118" t="s">
        <v>70</v>
      </c>
      <c r="B4" s="129">
        <v>1</v>
      </c>
      <c r="C4" s="130" t="s">
        <v>71</v>
      </c>
      <c r="D4" s="118" t="s">
        <v>241</v>
      </c>
      <c r="E4" s="128" t="s">
        <v>242</v>
      </c>
      <c r="F4" s="128"/>
      <c r="G4" s="128"/>
      <c r="H4" s="118" t="s">
        <v>243</v>
      </c>
      <c r="I4" s="118"/>
      <c r="J4" s="194" t="s">
        <v>64</v>
      </c>
      <c r="K4" s="194" t="s">
        <v>65</v>
      </c>
    </row>
    <row r="5" spans="1:11">
      <c r="A5" s="118" t="s">
        <v>244</v>
      </c>
      <c r="B5" s="131">
        <v>1</v>
      </c>
      <c r="C5" s="131"/>
      <c r="D5" s="124" t="s">
        <v>242</v>
      </c>
      <c r="E5" s="124" t="s">
        <v>245</v>
      </c>
      <c r="F5" s="124" t="s">
        <v>246</v>
      </c>
      <c r="G5" s="124" t="s">
        <v>247</v>
      </c>
      <c r="H5" s="118" t="s">
        <v>248</v>
      </c>
      <c r="I5" s="118"/>
      <c r="J5" s="194" t="s">
        <v>64</v>
      </c>
      <c r="K5" s="194" t="s">
        <v>65</v>
      </c>
    </row>
    <row r="6" spans="1:11">
      <c r="A6" s="124" t="s">
        <v>249</v>
      </c>
      <c r="B6" s="131">
        <v>65</v>
      </c>
      <c r="C6" s="131"/>
      <c r="D6" s="124" t="s">
        <v>250</v>
      </c>
      <c r="E6" s="132"/>
      <c r="F6" s="128"/>
      <c r="G6" s="124"/>
      <c r="H6" s="118" t="s">
        <v>251</v>
      </c>
      <c r="I6" s="118"/>
      <c r="J6" s="194" t="s">
        <v>64</v>
      </c>
      <c r="K6" s="194" t="s">
        <v>65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252</v>
      </c>
      <c r="B8" s="137" t="s">
        <v>253</v>
      </c>
      <c r="C8" s="138" t="s">
        <v>254</v>
      </c>
      <c r="D8" s="137" t="s">
        <v>255</v>
      </c>
      <c r="E8" s="137" t="s">
        <v>256</v>
      </c>
      <c r="F8" s="137" t="s">
        <v>257</v>
      </c>
      <c r="G8" s="139" t="s">
        <v>77</v>
      </c>
      <c r="H8" s="140"/>
      <c r="I8" s="140"/>
      <c r="J8" s="140"/>
      <c r="K8" s="195"/>
    </row>
    <row r="9" spans="1:11">
      <c r="A9" s="141" t="s">
        <v>258</v>
      </c>
      <c r="B9" s="142"/>
      <c r="C9" s="143" t="s">
        <v>64</v>
      </c>
      <c r="D9" s="143" t="s">
        <v>65</v>
      </c>
      <c r="E9" s="144" t="s">
        <v>259</v>
      </c>
      <c r="F9" s="145" t="s">
        <v>260</v>
      </c>
      <c r="G9" s="146" t="s">
        <v>261</v>
      </c>
      <c r="H9" s="147"/>
      <c r="I9" s="147"/>
      <c r="J9" s="147"/>
      <c r="K9" s="196"/>
    </row>
    <row r="10" spans="1:11">
      <c r="A10" s="141" t="s">
        <v>262</v>
      </c>
      <c r="B10" s="142"/>
      <c r="C10" s="148" t="s">
        <v>64</v>
      </c>
      <c r="D10" s="143" t="s">
        <v>65</v>
      </c>
      <c r="E10" s="144" t="s">
        <v>263</v>
      </c>
      <c r="F10" s="145" t="s">
        <v>261</v>
      </c>
      <c r="G10" s="146" t="s">
        <v>264</v>
      </c>
      <c r="H10" s="147"/>
      <c r="I10" s="147"/>
      <c r="J10" s="147"/>
      <c r="K10" s="196"/>
    </row>
    <row r="11" spans="1:11">
      <c r="A11" s="149" t="s">
        <v>219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97"/>
    </row>
    <row r="12" spans="1:11">
      <c r="A12" s="151" t="s">
        <v>87</v>
      </c>
      <c r="B12" s="143" t="s">
        <v>83</v>
      </c>
      <c r="C12" s="143" t="s">
        <v>84</v>
      </c>
      <c r="D12" s="145"/>
      <c r="E12" s="144" t="s">
        <v>85</v>
      </c>
      <c r="F12" s="143" t="s">
        <v>83</v>
      </c>
      <c r="G12" s="143" t="s">
        <v>84</v>
      </c>
      <c r="H12" s="143"/>
      <c r="I12" s="144" t="s">
        <v>265</v>
      </c>
      <c r="J12" s="143" t="s">
        <v>83</v>
      </c>
      <c r="K12" s="198" t="s">
        <v>84</v>
      </c>
    </row>
    <row r="13" spans="1:11">
      <c r="A13" s="151" t="s">
        <v>90</v>
      </c>
      <c r="B13" s="143" t="s">
        <v>83</v>
      </c>
      <c r="C13" s="143" t="s">
        <v>84</v>
      </c>
      <c r="D13" s="145"/>
      <c r="E13" s="144" t="s">
        <v>95</v>
      </c>
      <c r="F13" s="143" t="s">
        <v>83</v>
      </c>
      <c r="G13" s="143" t="s">
        <v>84</v>
      </c>
      <c r="H13" s="143"/>
      <c r="I13" s="144" t="s">
        <v>266</v>
      </c>
      <c r="J13" s="143" t="s">
        <v>83</v>
      </c>
      <c r="K13" s="198" t="s">
        <v>84</v>
      </c>
    </row>
    <row r="14" ht="15" spans="1:11">
      <c r="A14" s="152" t="s">
        <v>267</v>
      </c>
      <c r="B14" s="153" t="s">
        <v>83</v>
      </c>
      <c r="C14" s="153" t="s">
        <v>84</v>
      </c>
      <c r="D14" s="154"/>
      <c r="E14" s="155" t="s">
        <v>268</v>
      </c>
      <c r="F14" s="153" t="s">
        <v>83</v>
      </c>
      <c r="G14" s="153" t="s">
        <v>84</v>
      </c>
      <c r="H14" s="153"/>
      <c r="I14" s="155" t="s">
        <v>269</v>
      </c>
      <c r="J14" s="153" t="s">
        <v>83</v>
      </c>
      <c r="K14" s="199" t="s">
        <v>84</v>
      </c>
    </row>
    <row r="15" ht="15" spans="1:11">
      <c r="A15" s="133" t="s">
        <v>205</v>
      </c>
      <c r="B15" s="156" t="s">
        <v>261</v>
      </c>
      <c r="C15" s="157"/>
      <c r="D15" s="134"/>
      <c r="E15" s="133"/>
      <c r="F15" s="157"/>
      <c r="G15" s="157"/>
      <c r="H15" s="157"/>
      <c r="I15" s="133"/>
      <c r="J15" s="157"/>
      <c r="K15" s="157"/>
    </row>
    <row r="16" s="114" customFormat="1" spans="1:11">
      <c r="A16" s="158" t="s">
        <v>270</v>
      </c>
      <c r="B16" s="159"/>
      <c r="C16" s="159"/>
      <c r="D16" s="159"/>
      <c r="E16" s="159"/>
      <c r="F16" s="159"/>
      <c r="G16" s="159"/>
      <c r="H16" s="159"/>
      <c r="I16" s="159"/>
      <c r="J16" s="159"/>
      <c r="K16" s="200"/>
    </row>
    <row r="17" spans="1:11">
      <c r="A17" s="141" t="s">
        <v>271</v>
      </c>
      <c r="B17" s="142"/>
      <c r="C17" s="142"/>
      <c r="D17" s="142"/>
      <c r="E17" s="142"/>
      <c r="F17" s="142"/>
      <c r="G17" s="142"/>
      <c r="H17" s="142"/>
      <c r="I17" s="142"/>
      <c r="J17" s="142"/>
      <c r="K17" s="201"/>
    </row>
    <row r="18" spans="1:11">
      <c r="A18" s="141" t="s">
        <v>272</v>
      </c>
      <c r="B18" s="142"/>
      <c r="C18" s="142"/>
      <c r="D18" s="142"/>
      <c r="E18" s="142"/>
      <c r="F18" s="142"/>
      <c r="G18" s="142"/>
      <c r="H18" s="142"/>
      <c r="I18" s="142"/>
      <c r="J18" s="142"/>
      <c r="K18" s="201"/>
    </row>
    <row r="19" spans="1:11">
      <c r="A19" s="160" t="s">
        <v>273</v>
      </c>
      <c r="B19" s="161"/>
      <c r="C19" s="161"/>
      <c r="D19" s="161"/>
      <c r="E19" s="161"/>
      <c r="F19" s="161"/>
      <c r="G19" s="161"/>
      <c r="H19" s="161"/>
      <c r="I19" s="161"/>
      <c r="J19" s="161"/>
      <c r="K19" s="202"/>
    </row>
    <row r="20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203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204"/>
    </row>
    <row r="22" spans="1:1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204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205"/>
    </row>
    <row r="24" spans="1:11">
      <c r="A24" s="141" t="s">
        <v>125</v>
      </c>
      <c r="B24" s="142"/>
      <c r="C24" s="143" t="s">
        <v>64</v>
      </c>
      <c r="D24" s="168" t="s">
        <v>274</v>
      </c>
      <c r="E24" s="169"/>
      <c r="F24" s="144"/>
      <c r="G24" s="144"/>
      <c r="H24" s="144"/>
      <c r="I24" s="144"/>
      <c r="J24" s="144"/>
      <c r="K24" s="206"/>
    </row>
    <row r="25" ht="15" spans="1:11">
      <c r="A25" s="170" t="s">
        <v>275</v>
      </c>
      <c r="B25" s="171" t="s">
        <v>261</v>
      </c>
      <c r="C25" s="171"/>
      <c r="D25" s="171"/>
      <c r="E25" s="171"/>
      <c r="F25" s="171"/>
      <c r="G25" s="171"/>
      <c r="H25" s="171"/>
      <c r="I25" s="171"/>
      <c r="J25" s="171"/>
      <c r="K25" s="207"/>
    </row>
    <row r="26" ht="1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276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08"/>
    </row>
    <row r="28" spans="1:11">
      <c r="A28" s="175" t="s">
        <v>261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9"/>
    </row>
    <row r="29" spans="1:11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210"/>
    </row>
    <row r="30" spans="1:11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210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210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10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210"/>
    </row>
    <row r="34" ht="23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204"/>
    </row>
    <row r="35" ht="23" customHeight="1" spans="1:11">
      <c r="A35" s="179"/>
      <c r="B35" s="165"/>
      <c r="C35" s="165"/>
      <c r="D35" s="165"/>
      <c r="E35" s="165"/>
      <c r="F35" s="165"/>
      <c r="G35" s="165"/>
      <c r="H35" s="165"/>
      <c r="I35" s="165"/>
      <c r="J35" s="165"/>
      <c r="K35" s="204"/>
    </row>
    <row r="36" ht="23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11"/>
    </row>
    <row r="37" ht="18.75" customHeight="1" spans="1:11">
      <c r="A37" s="182" t="s">
        <v>277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2"/>
    </row>
    <row r="38" s="115" customFormat="1" ht="18.75" customHeight="1" spans="1:11">
      <c r="A38" s="184" t="s">
        <v>278</v>
      </c>
      <c r="B38" s="185"/>
      <c r="C38" s="185"/>
      <c r="D38" s="186" t="s">
        <v>279</v>
      </c>
      <c r="E38" s="186"/>
      <c r="F38" s="187" t="s">
        <v>280</v>
      </c>
      <c r="G38" s="188"/>
      <c r="H38" s="142" t="s">
        <v>281</v>
      </c>
      <c r="I38" s="142"/>
      <c r="J38" s="142" t="s">
        <v>282</v>
      </c>
      <c r="K38" s="201"/>
    </row>
    <row r="39" ht="18.75" customHeight="1" spans="1:13">
      <c r="A39" s="141" t="s">
        <v>205</v>
      </c>
      <c r="B39" s="189" t="s">
        <v>283</v>
      </c>
      <c r="C39" s="189"/>
      <c r="D39" s="189"/>
      <c r="E39" s="189"/>
      <c r="F39" s="189"/>
      <c r="G39" s="189"/>
      <c r="H39" s="189"/>
      <c r="I39" s="189"/>
      <c r="J39" s="189"/>
      <c r="K39" s="213"/>
      <c r="M39" s="115"/>
    </row>
    <row r="40" ht="31" customHeight="1" spans="1:11">
      <c r="A40" s="141"/>
      <c r="B40" s="142"/>
      <c r="C40" s="142"/>
      <c r="D40" s="142"/>
      <c r="E40" s="142"/>
      <c r="F40" s="142"/>
      <c r="G40" s="142"/>
      <c r="H40" s="142"/>
      <c r="I40" s="142"/>
      <c r="J40" s="142"/>
      <c r="K40" s="201"/>
    </row>
    <row r="41" ht="18.75" customHeight="1" spans="1:11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201"/>
    </row>
    <row r="42" ht="32" customHeight="1" spans="1:11">
      <c r="A42" s="152" t="s">
        <v>140</v>
      </c>
      <c r="B42" s="190" t="s">
        <v>284</v>
      </c>
      <c r="C42" s="190"/>
      <c r="D42" s="155" t="s">
        <v>285</v>
      </c>
      <c r="E42" s="191" t="s">
        <v>143</v>
      </c>
      <c r="F42" s="155" t="s">
        <v>144</v>
      </c>
      <c r="G42" s="192">
        <v>45910</v>
      </c>
      <c r="H42" s="193" t="s">
        <v>145</v>
      </c>
      <c r="I42" s="193"/>
      <c r="J42" s="190"/>
      <c r="K42" s="214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D24:E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289560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424180</xdr:colOff>
                    <xdr:row>22</xdr:row>
                    <xdr:rowOff>180340</xdr:rowOff>
                  </from>
                  <to>
                    <xdr:col>4</xdr:col>
                    <xdr:colOff>154940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193040</xdr:colOff>
                    <xdr:row>21</xdr:row>
                    <xdr:rowOff>165100</xdr:rowOff>
                  </from>
                  <to>
                    <xdr:col>3</xdr:col>
                    <xdr:colOff>523240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zoomScale="80" zoomScaleNormal="80" workbookViewId="0">
      <selection activeCell="T5" sqref="T5"/>
    </sheetView>
  </sheetViews>
  <sheetFormatPr defaultColWidth="9" defaultRowHeight="26" customHeight="1"/>
  <cols>
    <col min="1" max="1" width="15.3333333333333" style="76" customWidth="1"/>
    <col min="2" max="8" width="9.33333333333333" style="76" customWidth="1"/>
    <col min="9" max="9" width="12.5" style="76" customWidth="1"/>
    <col min="10" max="10" width="1.33333333333333" style="76" customWidth="1"/>
    <col min="11" max="12" width="13.225" style="76" customWidth="1"/>
    <col min="13" max="13" width="13.6416666666667" style="76" customWidth="1"/>
    <col min="14" max="15" width="13.0166666666667" style="76" customWidth="1"/>
    <col min="16" max="16" width="11.8666666666667" style="76" customWidth="1"/>
    <col min="17" max="17" width="12.6" style="76" customWidth="1"/>
    <col min="18" max="18" width="12.4916666666667" style="76" customWidth="1"/>
    <col min="19" max="16384" width="9" style="76"/>
  </cols>
  <sheetData>
    <row r="1" s="76" customFormat="1" ht="22.5" customHeight="1" spans="1:17">
      <c r="A1" s="77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="76" customFormat="1" ht="22.5" customHeight="1" spans="1:18">
      <c r="A2" s="79" t="s">
        <v>150</v>
      </c>
      <c r="B2" s="80" t="s">
        <v>61</v>
      </c>
      <c r="C2" s="80"/>
      <c r="D2" s="81" t="s">
        <v>66</v>
      </c>
      <c r="E2" s="80" t="s">
        <v>67</v>
      </c>
      <c r="F2" s="80"/>
      <c r="G2" s="80"/>
      <c r="H2" s="80"/>
      <c r="I2" s="80"/>
      <c r="J2" s="101"/>
      <c r="K2" s="102" t="s">
        <v>56</v>
      </c>
      <c r="L2" s="103" t="s">
        <v>57</v>
      </c>
      <c r="M2" s="104"/>
      <c r="N2" s="104"/>
      <c r="O2" s="104"/>
      <c r="P2" s="104"/>
      <c r="Q2" s="104"/>
      <c r="R2" s="111"/>
    </row>
    <row r="3" s="76" customFormat="1" ht="22.5" customHeight="1" spans="1:18">
      <c r="A3" s="79"/>
      <c r="B3" s="82" t="s">
        <v>151</v>
      </c>
      <c r="C3" s="82"/>
      <c r="D3" s="82"/>
      <c r="E3" s="82"/>
      <c r="F3" s="82"/>
      <c r="G3" s="82"/>
      <c r="H3" s="82"/>
      <c r="I3" s="82"/>
      <c r="J3" s="105"/>
      <c r="K3" s="106" t="s">
        <v>152</v>
      </c>
      <c r="L3" s="107"/>
      <c r="M3" s="107"/>
      <c r="N3" s="107"/>
      <c r="O3" s="107"/>
      <c r="P3" s="107"/>
      <c r="Q3" s="107"/>
      <c r="R3" s="112"/>
    </row>
    <row r="4" s="76" customFormat="1" ht="16.5" spans="1:18">
      <c r="A4" s="79"/>
      <c r="B4" s="83" t="s">
        <v>153</v>
      </c>
      <c r="C4" s="84" t="s">
        <v>154</v>
      </c>
      <c r="D4" s="84" t="s">
        <v>155</v>
      </c>
      <c r="E4" s="84" t="s">
        <v>156</v>
      </c>
      <c r="F4" s="85" t="s">
        <v>157</v>
      </c>
      <c r="G4" s="84" t="s">
        <v>158</v>
      </c>
      <c r="H4" s="84" t="s">
        <v>159</v>
      </c>
      <c r="I4" s="84" t="s">
        <v>160</v>
      </c>
      <c r="J4" s="105"/>
      <c r="K4" s="83" t="s">
        <v>153</v>
      </c>
      <c r="L4" s="84" t="s">
        <v>154</v>
      </c>
      <c r="M4" s="84" t="s">
        <v>155</v>
      </c>
      <c r="N4" s="84" t="s">
        <v>156</v>
      </c>
      <c r="O4" s="85" t="s">
        <v>157</v>
      </c>
      <c r="P4" s="84" t="s">
        <v>158</v>
      </c>
      <c r="Q4" s="84" t="s">
        <v>159</v>
      </c>
      <c r="R4" s="84" t="s">
        <v>160</v>
      </c>
    </row>
    <row r="5" s="76" customFormat="1" ht="22.5" customHeight="1" spans="1:18">
      <c r="A5" s="86"/>
      <c r="B5" s="83" t="s">
        <v>163</v>
      </c>
      <c r="C5" s="84" t="s">
        <v>164</v>
      </c>
      <c r="D5" s="84" t="s">
        <v>165</v>
      </c>
      <c r="E5" s="84" t="s">
        <v>166</v>
      </c>
      <c r="F5" s="85" t="s">
        <v>167</v>
      </c>
      <c r="G5" s="84" t="s">
        <v>168</v>
      </c>
      <c r="H5" s="84" t="s">
        <v>169</v>
      </c>
      <c r="I5" s="84" t="s">
        <v>170</v>
      </c>
      <c r="J5" s="105"/>
      <c r="K5" s="83" t="s">
        <v>120</v>
      </c>
      <c r="L5" s="83" t="s">
        <v>120</v>
      </c>
      <c r="M5" s="83" t="s">
        <v>120</v>
      </c>
      <c r="N5" s="83" t="s">
        <v>120</v>
      </c>
      <c r="O5" s="83" t="s">
        <v>120</v>
      </c>
      <c r="P5" s="83" t="s">
        <v>120</v>
      </c>
      <c r="Q5" s="83" t="s">
        <v>120</v>
      </c>
      <c r="R5" s="83" t="s">
        <v>120</v>
      </c>
    </row>
    <row r="6" s="76" customFormat="1" ht="22.5" customHeight="1" spans="1:18">
      <c r="A6" s="86" t="s">
        <v>172</v>
      </c>
      <c r="B6" s="87">
        <f>C6-1</f>
        <v>55</v>
      </c>
      <c r="C6" s="87">
        <f>D6-2</f>
        <v>56</v>
      </c>
      <c r="D6" s="88">
        <v>58</v>
      </c>
      <c r="E6" s="87">
        <f>D6+2</f>
        <v>60</v>
      </c>
      <c r="F6" s="89">
        <f>E6+2</f>
        <v>62</v>
      </c>
      <c r="G6" s="87">
        <f t="shared" ref="G6:I6" si="0">F6+1</f>
        <v>63</v>
      </c>
      <c r="H6" s="87">
        <f t="shared" si="0"/>
        <v>64</v>
      </c>
      <c r="I6" s="87">
        <f t="shared" si="0"/>
        <v>65</v>
      </c>
      <c r="J6" s="105"/>
      <c r="K6" s="108" t="s">
        <v>286</v>
      </c>
      <c r="L6" s="108" t="s">
        <v>286</v>
      </c>
      <c r="M6" s="108" t="s">
        <v>287</v>
      </c>
      <c r="N6" s="108" t="s">
        <v>288</v>
      </c>
      <c r="O6" s="108" t="s">
        <v>286</v>
      </c>
      <c r="P6" s="108" t="s">
        <v>286</v>
      </c>
      <c r="Q6" s="108" t="s">
        <v>289</v>
      </c>
      <c r="R6" s="113">
        <v>-0.4</v>
      </c>
    </row>
    <row r="7" s="76" customFormat="1" ht="22.5" customHeight="1" spans="1:18">
      <c r="A7" s="84" t="s">
        <v>175</v>
      </c>
      <c r="B7" s="87">
        <f t="shared" ref="B7:B9" si="1">C7-4</f>
        <v>84</v>
      </c>
      <c r="C7" s="87">
        <f t="shared" ref="C7:C9" si="2">D7-4</f>
        <v>88</v>
      </c>
      <c r="D7" s="90" t="s">
        <v>176</v>
      </c>
      <c r="E7" s="87">
        <f t="shared" ref="E7:E9" si="3">D7+4</f>
        <v>96</v>
      </c>
      <c r="F7" s="89">
        <f>E7+4</f>
        <v>100</v>
      </c>
      <c r="G7" s="87">
        <f t="shared" ref="G7:I7" si="4">F7+6</f>
        <v>106</v>
      </c>
      <c r="H7" s="87">
        <f t="shared" si="4"/>
        <v>112</v>
      </c>
      <c r="I7" s="87">
        <f t="shared" si="4"/>
        <v>118</v>
      </c>
      <c r="J7" s="105"/>
      <c r="K7" s="108" t="s">
        <v>290</v>
      </c>
      <c r="L7" s="108" t="s">
        <v>291</v>
      </c>
      <c r="M7" s="108" t="s">
        <v>291</v>
      </c>
      <c r="N7" s="108" t="s">
        <v>286</v>
      </c>
      <c r="O7" s="108" t="s">
        <v>287</v>
      </c>
      <c r="P7" s="108" t="s">
        <v>288</v>
      </c>
      <c r="Q7" s="108" t="s">
        <v>287</v>
      </c>
      <c r="R7" s="113">
        <v>0.3</v>
      </c>
    </row>
    <row r="8" s="76" customFormat="1" ht="22.5" customHeight="1" spans="1:18">
      <c r="A8" s="84" t="s">
        <v>178</v>
      </c>
      <c r="B8" s="87">
        <f t="shared" si="1"/>
        <v>80</v>
      </c>
      <c r="C8" s="87">
        <f t="shared" si="2"/>
        <v>84</v>
      </c>
      <c r="D8" s="90" t="s">
        <v>179</v>
      </c>
      <c r="E8" s="87">
        <f t="shared" si="3"/>
        <v>92</v>
      </c>
      <c r="F8" s="89">
        <f>E8+5</f>
        <v>97</v>
      </c>
      <c r="G8" s="87">
        <f>F8+6</f>
        <v>103</v>
      </c>
      <c r="H8" s="87">
        <f>G8+7</f>
        <v>110</v>
      </c>
      <c r="I8" s="87">
        <f>H8+7</f>
        <v>117</v>
      </c>
      <c r="J8" s="105"/>
      <c r="K8" s="108" t="s">
        <v>291</v>
      </c>
      <c r="L8" s="108" t="s">
        <v>291</v>
      </c>
      <c r="M8" s="108" t="s">
        <v>291</v>
      </c>
      <c r="N8" s="108" t="s">
        <v>290</v>
      </c>
      <c r="O8" s="108" t="s">
        <v>286</v>
      </c>
      <c r="P8" s="108" t="s">
        <v>292</v>
      </c>
      <c r="Q8" s="108" t="s">
        <v>290</v>
      </c>
      <c r="R8" s="113">
        <v>0</v>
      </c>
    </row>
    <row r="9" s="76" customFormat="1" ht="22.5" customHeight="1" spans="1:18">
      <c r="A9" s="84" t="s">
        <v>180</v>
      </c>
      <c r="B9" s="87">
        <f t="shared" si="1"/>
        <v>86</v>
      </c>
      <c r="C9" s="87">
        <f t="shared" si="2"/>
        <v>90</v>
      </c>
      <c r="D9" s="90" t="s">
        <v>181</v>
      </c>
      <c r="E9" s="87">
        <f t="shared" si="3"/>
        <v>98</v>
      </c>
      <c r="F9" s="89">
        <f>E9+5</f>
        <v>103</v>
      </c>
      <c r="G9" s="87">
        <f>F9+6</f>
        <v>109</v>
      </c>
      <c r="H9" s="87">
        <f>G9+7</f>
        <v>116</v>
      </c>
      <c r="I9" s="87">
        <f>H9+7</f>
        <v>123</v>
      </c>
      <c r="J9" s="105"/>
      <c r="K9" s="108" t="s">
        <v>233</v>
      </c>
      <c r="L9" s="108" t="s">
        <v>233</v>
      </c>
      <c r="M9" s="108" t="s">
        <v>233</v>
      </c>
      <c r="N9" s="108" t="s">
        <v>293</v>
      </c>
      <c r="O9" s="108" t="s">
        <v>294</v>
      </c>
      <c r="P9" s="108" t="s">
        <v>293</v>
      </c>
      <c r="Q9" s="108" t="s">
        <v>293</v>
      </c>
      <c r="R9" s="113">
        <v>1</v>
      </c>
    </row>
    <row r="10" s="76" customFormat="1" ht="22.5" customHeight="1" spans="1:18">
      <c r="A10" s="88" t="s">
        <v>184</v>
      </c>
      <c r="B10" s="91"/>
      <c r="C10" s="91">
        <f>D10-1</f>
        <v>36.5</v>
      </c>
      <c r="D10" s="88">
        <v>37.5</v>
      </c>
      <c r="E10" s="91">
        <f>D10+1</f>
        <v>38.5</v>
      </c>
      <c r="F10" s="92">
        <f>E10+1</f>
        <v>39.5</v>
      </c>
      <c r="G10" s="91">
        <f t="shared" ref="G10:I10" si="5">F10+1.2</f>
        <v>40.7</v>
      </c>
      <c r="H10" s="91">
        <f t="shared" si="5"/>
        <v>41.9</v>
      </c>
      <c r="I10" s="91">
        <f t="shared" si="5"/>
        <v>43.1</v>
      </c>
      <c r="J10" s="105"/>
      <c r="K10" s="108" t="s">
        <v>295</v>
      </c>
      <c r="L10" s="108" t="s">
        <v>295</v>
      </c>
      <c r="M10" s="108" t="s">
        <v>296</v>
      </c>
      <c r="N10" s="108" t="s">
        <v>295</v>
      </c>
      <c r="O10" s="108" t="s">
        <v>295</v>
      </c>
      <c r="P10" s="108" t="s">
        <v>295</v>
      </c>
      <c r="Q10" s="108" t="s">
        <v>295</v>
      </c>
      <c r="R10" s="113">
        <v>-0.5</v>
      </c>
    </row>
    <row r="11" s="76" customFormat="1" ht="22.5" customHeight="1" spans="1:18">
      <c r="A11" s="88" t="s">
        <v>187</v>
      </c>
      <c r="B11" s="92">
        <f>C11-0.5</f>
        <v>16.5</v>
      </c>
      <c r="C11" s="92">
        <f>D11-0.5</f>
        <v>17</v>
      </c>
      <c r="D11" s="88">
        <v>17.5</v>
      </c>
      <c r="E11" s="92">
        <f t="shared" ref="E11:I11" si="6">D11+0.5</f>
        <v>18</v>
      </c>
      <c r="F11" s="92">
        <f t="shared" si="6"/>
        <v>18.5</v>
      </c>
      <c r="G11" s="92">
        <f t="shared" si="6"/>
        <v>19</v>
      </c>
      <c r="H11" s="92">
        <f t="shared" si="6"/>
        <v>19.5</v>
      </c>
      <c r="I11" s="92">
        <f t="shared" si="6"/>
        <v>20</v>
      </c>
      <c r="J11" s="105"/>
      <c r="K11" s="108" t="s">
        <v>295</v>
      </c>
      <c r="L11" s="108" t="s">
        <v>295</v>
      </c>
      <c r="M11" s="108" t="s">
        <v>295</v>
      </c>
      <c r="N11" s="108" t="s">
        <v>295</v>
      </c>
      <c r="O11" s="108" t="s">
        <v>295</v>
      </c>
      <c r="P11" s="108" t="s">
        <v>295</v>
      </c>
      <c r="Q11" s="108" t="s">
        <v>295</v>
      </c>
      <c r="R11" s="113">
        <v>-0.5</v>
      </c>
    </row>
    <row r="12" s="76" customFormat="1" ht="22.5" customHeight="1" spans="1:18">
      <c r="A12" s="84" t="s">
        <v>190</v>
      </c>
      <c r="B12" s="89">
        <f>C12-0.7</f>
        <v>15.1</v>
      </c>
      <c r="C12" s="89">
        <f>D12-0.7</f>
        <v>15.8</v>
      </c>
      <c r="D12" s="88">
        <v>16.5</v>
      </c>
      <c r="E12" s="89">
        <f>D12+0.7</f>
        <v>17.2</v>
      </c>
      <c r="F12" s="89">
        <f>E12+0.7</f>
        <v>17.9</v>
      </c>
      <c r="G12" s="89">
        <f t="shared" ref="G12:I12" si="7">F12+1</f>
        <v>18.9</v>
      </c>
      <c r="H12" s="89">
        <f t="shared" si="7"/>
        <v>19.9</v>
      </c>
      <c r="I12" s="89">
        <f t="shared" si="7"/>
        <v>20.9</v>
      </c>
      <c r="J12" s="105"/>
      <c r="K12" s="108" t="s">
        <v>286</v>
      </c>
      <c r="L12" s="108" t="s">
        <v>291</v>
      </c>
      <c r="M12" s="108" t="s">
        <v>287</v>
      </c>
      <c r="N12" s="108" t="s">
        <v>286</v>
      </c>
      <c r="O12" s="108" t="s">
        <v>292</v>
      </c>
      <c r="P12" s="108" t="s">
        <v>290</v>
      </c>
      <c r="Q12" s="108" t="s">
        <v>291</v>
      </c>
      <c r="R12" s="113">
        <v>0</v>
      </c>
    </row>
    <row r="13" s="76" customFormat="1" ht="22.5" customHeight="1" spans="1:18">
      <c r="A13" s="84" t="s">
        <v>192</v>
      </c>
      <c r="B13" s="89">
        <f>C13-0.7</f>
        <v>14.6</v>
      </c>
      <c r="C13" s="89">
        <f>D13-0.7</f>
        <v>15.3</v>
      </c>
      <c r="D13" s="88">
        <v>16</v>
      </c>
      <c r="E13" s="89">
        <f>D13+0.7</f>
        <v>16.7</v>
      </c>
      <c r="F13" s="89">
        <f>E13+0.7</f>
        <v>17.4</v>
      </c>
      <c r="G13" s="89">
        <f t="shared" ref="G13:I13" si="8">F13+0.9</f>
        <v>18.3</v>
      </c>
      <c r="H13" s="89">
        <f t="shared" si="8"/>
        <v>19.2</v>
      </c>
      <c r="I13" s="89">
        <f t="shared" si="8"/>
        <v>20.1</v>
      </c>
      <c r="J13" s="105"/>
      <c r="K13" s="108" t="s">
        <v>297</v>
      </c>
      <c r="L13" s="108" t="s">
        <v>287</v>
      </c>
      <c r="M13" s="108" t="s">
        <v>287</v>
      </c>
      <c r="N13" s="108" t="s">
        <v>288</v>
      </c>
      <c r="O13" s="108" t="s">
        <v>287</v>
      </c>
      <c r="P13" s="108" t="s">
        <v>289</v>
      </c>
      <c r="Q13" s="108" t="s">
        <v>233</v>
      </c>
      <c r="R13" s="113">
        <v>0.5</v>
      </c>
    </row>
    <row r="14" s="76" customFormat="1" ht="22.5" customHeight="1" spans="1:18">
      <c r="A14" s="84" t="s">
        <v>195</v>
      </c>
      <c r="B14" s="87">
        <f>C14-1</f>
        <v>38</v>
      </c>
      <c r="C14" s="87">
        <f>D14-1</f>
        <v>39</v>
      </c>
      <c r="D14" s="88">
        <v>40</v>
      </c>
      <c r="E14" s="87">
        <f>D14+1</f>
        <v>41</v>
      </c>
      <c r="F14" s="89">
        <f>E14+1</f>
        <v>42</v>
      </c>
      <c r="G14" s="87">
        <f t="shared" ref="G14:I14" si="9">F14+1.5</f>
        <v>43.5</v>
      </c>
      <c r="H14" s="87">
        <f t="shared" si="9"/>
        <v>45</v>
      </c>
      <c r="I14" s="87">
        <f t="shared" si="9"/>
        <v>46.5</v>
      </c>
      <c r="J14" s="105"/>
      <c r="K14" s="108" t="s">
        <v>290</v>
      </c>
      <c r="L14" s="108" t="s">
        <v>290</v>
      </c>
      <c r="M14" s="108" t="s">
        <v>292</v>
      </c>
      <c r="N14" s="108" t="s">
        <v>291</v>
      </c>
      <c r="O14" s="108" t="s">
        <v>295</v>
      </c>
      <c r="P14" s="108" t="s">
        <v>286</v>
      </c>
      <c r="Q14" s="108" t="s">
        <v>290</v>
      </c>
      <c r="R14" s="113">
        <v>0</v>
      </c>
    </row>
    <row r="15" s="76" customFormat="1" ht="16.5" spans="1:18">
      <c r="A15" s="84" t="s">
        <v>197</v>
      </c>
      <c r="B15" s="87">
        <f t="shared" ref="B15:B17" si="10">C15</f>
        <v>13</v>
      </c>
      <c r="C15" s="87">
        <f t="shared" ref="C15:C17" si="11">D15</f>
        <v>13</v>
      </c>
      <c r="D15" s="88">
        <v>13</v>
      </c>
      <c r="E15" s="87">
        <f t="shared" ref="E15:I15" si="12">D15</f>
        <v>13</v>
      </c>
      <c r="F15" s="89">
        <f t="shared" si="12"/>
        <v>13</v>
      </c>
      <c r="G15" s="87">
        <f t="shared" si="12"/>
        <v>13</v>
      </c>
      <c r="H15" s="87">
        <f t="shared" si="12"/>
        <v>13</v>
      </c>
      <c r="I15" s="87">
        <f t="shared" si="12"/>
        <v>13</v>
      </c>
      <c r="J15" s="105"/>
      <c r="K15" s="108" t="s">
        <v>298</v>
      </c>
      <c r="L15" s="108" t="s">
        <v>286</v>
      </c>
      <c r="M15" s="108" t="s">
        <v>286</v>
      </c>
      <c r="N15" s="108" t="s">
        <v>286</v>
      </c>
      <c r="O15" s="108" t="s">
        <v>286</v>
      </c>
      <c r="P15" s="108" t="s">
        <v>286</v>
      </c>
      <c r="Q15" s="108" t="s">
        <v>286</v>
      </c>
      <c r="R15" s="113">
        <v>0</v>
      </c>
    </row>
    <row r="16" s="76" customFormat="1" ht="22.5" customHeight="1" spans="1:18">
      <c r="A16" s="84" t="s">
        <v>199</v>
      </c>
      <c r="B16" s="87">
        <f t="shared" si="10"/>
        <v>2.5</v>
      </c>
      <c r="C16" s="87">
        <f t="shared" si="11"/>
        <v>2.5</v>
      </c>
      <c r="D16" s="88">
        <v>2.5</v>
      </c>
      <c r="E16" s="87">
        <f t="shared" ref="E16:I16" si="13">D16</f>
        <v>2.5</v>
      </c>
      <c r="F16" s="89">
        <f t="shared" si="13"/>
        <v>2.5</v>
      </c>
      <c r="G16" s="87">
        <f t="shared" si="13"/>
        <v>2.5</v>
      </c>
      <c r="H16" s="87">
        <f t="shared" si="13"/>
        <v>2.5</v>
      </c>
      <c r="I16" s="87">
        <f t="shared" si="13"/>
        <v>2.5</v>
      </c>
      <c r="J16" s="105"/>
      <c r="K16" s="108" t="s">
        <v>286</v>
      </c>
      <c r="L16" s="108" t="s">
        <v>286</v>
      </c>
      <c r="M16" s="108" t="s">
        <v>286</v>
      </c>
      <c r="N16" s="108" t="s">
        <v>286</v>
      </c>
      <c r="O16" s="108" t="s">
        <v>286</v>
      </c>
      <c r="P16" s="108" t="s">
        <v>286</v>
      </c>
      <c r="Q16" s="108" t="s">
        <v>286</v>
      </c>
      <c r="R16" s="113">
        <v>0</v>
      </c>
    </row>
    <row r="17" s="76" customFormat="1" ht="22.5" customHeight="1" spans="1:18">
      <c r="A17" s="93" t="s">
        <v>201</v>
      </c>
      <c r="B17" s="94">
        <f t="shared" si="10"/>
        <v>1.6</v>
      </c>
      <c r="C17" s="94">
        <f t="shared" si="11"/>
        <v>1.6</v>
      </c>
      <c r="D17" s="95">
        <v>1.6</v>
      </c>
      <c r="E17" s="94">
        <f t="shared" ref="E17:I17" si="14">D17</f>
        <v>1.6</v>
      </c>
      <c r="F17" s="96">
        <f t="shared" si="14"/>
        <v>1.6</v>
      </c>
      <c r="G17" s="94">
        <f t="shared" si="14"/>
        <v>1.6</v>
      </c>
      <c r="H17" s="94">
        <f t="shared" si="14"/>
        <v>1.6</v>
      </c>
      <c r="I17" s="94">
        <f t="shared" si="14"/>
        <v>1.6</v>
      </c>
      <c r="J17" s="105"/>
      <c r="K17" s="108" t="s">
        <v>286</v>
      </c>
      <c r="L17" s="108" t="s">
        <v>286</v>
      </c>
      <c r="M17" s="108" t="s">
        <v>286</v>
      </c>
      <c r="N17" s="108" t="s">
        <v>286</v>
      </c>
      <c r="O17" s="108" t="s">
        <v>286</v>
      </c>
      <c r="P17" s="108" t="s">
        <v>286</v>
      </c>
      <c r="Q17" s="108" t="s">
        <v>286</v>
      </c>
      <c r="R17" s="113">
        <v>0</v>
      </c>
    </row>
    <row r="18" s="76" customFormat="1" ht="22.5" customHeight="1" spans="1:18">
      <c r="A18" s="84" t="s">
        <v>203</v>
      </c>
      <c r="B18" s="87">
        <v>36</v>
      </c>
      <c r="C18" s="87">
        <v>37</v>
      </c>
      <c r="D18" s="88">
        <v>38</v>
      </c>
      <c r="E18" s="87">
        <v>39</v>
      </c>
      <c r="F18" s="89">
        <v>40</v>
      </c>
      <c r="G18" s="87">
        <v>41.5</v>
      </c>
      <c r="H18" s="87">
        <v>43</v>
      </c>
      <c r="I18" s="87">
        <v>44.5</v>
      </c>
      <c r="J18" s="105"/>
      <c r="K18" s="108" t="s">
        <v>286</v>
      </c>
      <c r="L18" s="108" t="s">
        <v>286</v>
      </c>
      <c r="M18" s="108" t="s">
        <v>286</v>
      </c>
      <c r="N18" s="108" t="s">
        <v>286</v>
      </c>
      <c r="O18" s="108" t="s">
        <v>286</v>
      </c>
      <c r="P18" s="108" t="s">
        <v>286</v>
      </c>
      <c r="Q18" s="108" t="s">
        <v>286</v>
      </c>
      <c r="R18" s="113">
        <v>0</v>
      </c>
    </row>
    <row r="19" s="76" customFormat="1" ht="16.5" spans="1:17">
      <c r="A19" s="84"/>
      <c r="B19" s="97"/>
      <c r="C19" s="97"/>
      <c r="D19" s="97"/>
      <c r="E19" s="97"/>
      <c r="F19" s="98"/>
      <c r="G19" s="97"/>
      <c r="H19" s="97"/>
      <c r="I19" s="97"/>
      <c r="J19" s="100"/>
      <c r="K19" s="100"/>
      <c r="L19" s="100"/>
      <c r="M19" s="100"/>
      <c r="N19" s="100"/>
      <c r="O19" s="100"/>
      <c r="P19" s="100"/>
      <c r="Q19" s="100"/>
    </row>
    <row r="20" s="76" customFormat="1" ht="14.25" spans="1:17">
      <c r="A20" s="99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="76" customFormat="1" ht="14.25" spans="1:16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9" t="s">
        <v>235</v>
      </c>
      <c r="L21" s="110"/>
      <c r="M21" s="109" t="s">
        <v>236</v>
      </c>
      <c r="N21" s="109"/>
      <c r="O21" s="109"/>
      <c r="P21" s="109" t="s">
        <v>237</v>
      </c>
    </row>
  </sheetData>
  <mergeCells count="8">
    <mergeCell ref="A1:Q1"/>
    <mergeCell ref="B2:C2"/>
    <mergeCell ref="E2:G2"/>
    <mergeCell ref="L2:R2"/>
    <mergeCell ref="B3:G3"/>
    <mergeCell ref="K3:R3"/>
    <mergeCell ref="A2:A4"/>
    <mergeCell ref="J2:J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8.5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6" customWidth="1"/>
    <col min="15" max="15" width="10.6666666666667" customWidth="1"/>
  </cols>
  <sheetData>
    <row r="1" ht="29.25" spans="1:15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300</v>
      </c>
      <c r="B2" s="5" t="s">
        <v>301</v>
      </c>
      <c r="C2" s="5" t="s">
        <v>302</v>
      </c>
      <c r="D2" s="5" t="s">
        <v>303</v>
      </c>
      <c r="E2" s="5" t="s">
        <v>304</v>
      </c>
      <c r="F2" s="5" t="s">
        <v>305</v>
      </c>
      <c r="G2" s="5" t="s">
        <v>306</v>
      </c>
      <c r="H2" s="5" t="s">
        <v>307</v>
      </c>
      <c r="I2" s="4" t="s">
        <v>308</v>
      </c>
      <c r="J2" s="4" t="s">
        <v>309</v>
      </c>
      <c r="K2" s="4" t="s">
        <v>310</v>
      </c>
      <c r="L2" s="4" t="s">
        <v>311</v>
      </c>
      <c r="M2" s="4" t="s">
        <v>312</v>
      </c>
      <c r="N2" s="69" t="s">
        <v>313</v>
      </c>
      <c r="O2" s="5" t="s">
        <v>314</v>
      </c>
    </row>
    <row r="3" s="1" customFormat="1" ht="16.5" spans="1:15">
      <c r="A3" s="4"/>
      <c r="B3" s="27"/>
      <c r="C3" s="27"/>
      <c r="D3" s="27"/>
      <c r="E3" s="27"/>
      <c r="F3" s="27"/>
      <c r="G3" s="27"/>
      <c r="H3" s="27"/>
      <c r="I3" s="4" t="s">
        <v>315</v>
      </c>
      <c r="J3" s="4" t="s">
        <v>315</v>
      </c>
      <c r="K3" s="4" t="s">
        <v>315</v>
      </c>
      <c r="L3" s="4" t="s">
        <v>315</v>
      </c>
      <c r="M3" s="4" t="s">
        <v>315</v>
      </c>
      <c r="N3" s="70"/>
      <c r="O3" s="27"/>
    </row>
    <row r="4" s="65" customFormat="1" spans="1:16">
      <c r="A4" s="6">
        <v>1</v>
      </c>
      <c r="B4" s="7">
        <v>250801101</v>
      </c>
      <c r="C4" s="8" t="s">
        <v>316</v>
      </c>
      <c r="D4" s="8" t="s">
        <v>317</v>
      </c>
      <c r="E4" s="9" t="s">
        <v>318</v>
      </c>
      <c r="F4" s="67" t="s">
        <v>319</v>
      </c>
      <c r="G4" s="68" t="s">
        <v>320</v>
      </c>
      <c r="H4" s="14"/>
      <c r="I4" s="9">
        <v>1</v>
      </c>
      <c r="J4" s="9">
        <v>0</v>
      </c>
      <c r="K4" s="9">
        <v>1</v>
      </c>
      <c r="L4" s="9">
        <v>0</v>
      </c>
      <c r="M4" s="9">
        <v>0</v>
      </c>
      <c r="N4" s="71"/>
      <c r="O4" s="9" t="s">
        <v>321</v>
      </c>
      <c r="P4" s="72"/>
    </row>
    <row r="5" s="65" customFormat="1" spans="1:16">
      <c r="A5" s="12"/>
      <c r="B5" s="58"/>
      <c r="C5" s="12"/>
      <c r="D5" s="12"/>
      <c r="E5" s="12"/>
      <c r="F5" s="12"/>
      <c r="G5" s="12"/>
      <c r="H5" s="14"/>
      <c r="I5" s="14"/>
      <c r="J5" s="14">
        <v>1</v>
      </c>
      <c r="K5" s="14"/>
      <c r="L5" s="14">
        <v>1</v>
      </c>
      <c r="M5" s="14"/>
      <c r="N5" s="73"/>
      <c r="O5" s="12"/>
      <c r="P5" s="72"/>
    </row>
    <row r="6" s="65" customFormat="1" spans="1:16">
      <c r="A6" s="12"/>
      <c r="B6" s="58"/>
      <c r="C6" s="12"/>
      <c r="D6" s="12"/>
      <c r="E6" s="12"/>
      <c r="F6" s="12"/>
      <c r="G6" s="12"/>
      <c r="H6" s="14"/>
      <c r="I6" s="14"/>
      <c r="J6" s="14"/>
      <c r="K6" s="14"/>
      <c r="L6" s="14"/>
      <c r="M6" s="14"/>
      <c r="N6" s="73"/>
      <c r="O6" s="12"/>
      <c r="P6" s="72"/>
    </row>
    <row r="7" s="65" customFormat="1" spans="1:16">
      <c r="A7" s="12"/>
      <c r="B7" s="13"/>
      <c r="C7" s="12"/>
      <c r="D7" s="12"/>
      <c r="E7" s="12"/>
      <c r="F7" s="12"/>
      <c r="G7" s="12"/>
      <c r="H7" s="14"/>
      <c r="I7" s="14"/>
      <c r="J7" s="14"/>
      <c r="K7" s="14"/>
      <c r="L7" s="14"/>
      <c r="M7" s="14"/>
      <c r="N7" s="73"/>
      <c r="O7" s="12"/>
      <c r="P7" s="7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74"/>
      <c r="O8" s="15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74"/>
      <c r="O9" s="1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4"/>
      <c r="O10" s="1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4"/>
      <c r="O11" s="15"/>
    </row>
    <row r="12" s="2" customFormat="1" ht="18.75" spans="1:15">
      <c r="A12" s="16" t="s">
        <v>322</v>
      </c>
      <c r="B12" s="17"/>
      <c r="C12" s="17"/>
      <c r="D12" s="18"/>
      <c r="E12" s="19"/>
      <c r="F12" s="37"/>
      <c r="G12" s="37"/>
      <c r="H12" s="37"/>
      <c r="I12" s="20"/>
      <c r="J12" s="16" t="s">
        <v>323</v>
      </c>
      <c r="K12" s="17"/>
      <c r="L12" s="17"/>
      <c r="M12" s="18"/>
      <c r="N12" s="75"/>
      <c r="O12" s="25"/>
    </row>
    <row r="13" ht="33" customHeight="1" spans="1:15">
      <c r="A13" s="21" t="s">
        <v>324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2025-09-13T03:51:13Z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