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先走36件) " sheetId="21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<sst xmlns="http://schemas.openxmlformats.org/spreadsheetml/2006/main" count="993" uniqueCount="374">
  <si>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</si>
  <si>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</si>
  <si>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</si>
  <si>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</si>
  <si>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</si>
  <si>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</si>
  <si>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</si>
  <si>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</si>
  <si>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</si>
  <si>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</si>
  <si>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</si>
  <si>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</si>
  <si>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</si>
  <si>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</si>
  <si>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</si>
  <si>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</si>
  <si>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</si>
  <si>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</si>
  <si>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</si>
  <si>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</si>
  <si>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</si>
  <si>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</si>
  <si>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</si>
  <si>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</si>
  <si>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</si>
  <si>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</si>
  <si>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</si>
  <si>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</si>
  <si>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</si>
  <si>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</si>
  <si>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</si>
  <si>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</si>
  <si>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</si>
  <si>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</si>
  <si>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</si>
  <si>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</si>
  <si>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</si>
  <si>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</si>
  <si>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</si>
  <si>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</si>
  <si>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</si>
  <si>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</si>
  <si>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</si>
  <si>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</si>
  <si>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</si>
  <si>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</si>
  <si>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</si>
  <si>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</si>
  <si>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</si>
  <si>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</si>
  <si>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</si>
  <si>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</si>
  <si>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</si>
  <si>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</si>
  <si>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</si>
  <si>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</si>
  <si>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</si>
  <si>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</si>
  <si>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</si>
  <si>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</si>
  <si>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</si>
  <si>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</si>
  <si>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</si>
  <si>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</si>
  <si>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</si>
  <si>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</si>
  <si>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</si>
  <si>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</si>
  <si>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</si>
  <si>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</si>
  <si>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</si>
  <si>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</si>
  <si>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</si>
  <si>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</si>
  <si>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</si>
  <si>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</si>
  <si>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</si>
  <si>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</si>
  <si>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</si>
  <si>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CGDD25091900002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</si>
  <si>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</si>
  <si>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</si>
  <si>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</si>
  <si>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</si>
  <si>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</si>
  <si>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</si>
  <si>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</si>
  <si>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</si>
  <si>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</si>
  <si>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</si>
  <si>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</si>
  <si>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</si>
  <si>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</si>
  <si>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</si>
  <si>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</si>
  <si>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</si>
  <si>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</si>
  <si>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</si>
  <si>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</si>
  <si>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</si>
  <si>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</si>
  <si>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</si>
  <si>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</si>
  <si>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</si>
  <si>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</si>
  <si>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</si>
  <si>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</si>
  <si>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</si>
  <si>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</si>
  <si>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</si>
  <si>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</si>
  <si>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</si>
  <si>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</si>
  <si>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</si>
  <si>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</si>
  <si>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</si>
  <si>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</si>
  <si>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</si>
  <si>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</si>
  <si>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</si>
  <si>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t>云梦蓝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</si>
  <si>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</si>
  <si>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</si>
  <si>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</si>
  <si>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</si>
  <si>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</si>
  <si>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</si>
  <si>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1、筒底起窝，筒边间线偏宽，封筒线不顺直</t>
  </si>
  <si>
    <t>2、上袖容皱，袖口容位不均匀</t>
  </si>
  <si>
    <t>3、冚脚线太松，脚叉织带外露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</si>
  <si>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</si>
  <si>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</si>
  <si>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</si>
  <si>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</si>
  <si>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</si>
  <si>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</si>
  <si>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</si>
  <si>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</si>
  <si>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</si>
  <si>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</si>
  <si>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</si>
  <si>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</si>
  <si>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</si>
  <si>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</si>
  <si>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</si>
  <si>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</si>
  <si>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</si>
  <si>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</si>
  <si>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</si>
  <si>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</si>
  <si>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</si>
  <si>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</si>
  <si>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</si>
  <si>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</si>
  <si>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</si>
  <si>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</si>
  <si>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L 洗前</t>
  </si>
  <si>
    <t>L 洗后</t>
  </si>
  <si>
    <t>后中长</t>
  </si>
  <si>
    <t>±1</t>
  </si>
  <si>
    <t>+0</t>
  </si>
  <si>
    <t>胸围</t>
  </si>
  <si>
    <t>-0.5</t>
  </si>
  <si>
    <t>腰围</t>
  </si>
  <si>
    <t>摆围</t>
  </si>
  <si>
    <t>±0.5</t>
  </si>
  <si>
    <t>+0.5</t>
  </si>
  <si>
    <t>肩宽</t>
  </si>
  <si>
    <t>肩点短袖长</t>
  </si>
  <si>
    <t>±0.3</t>
  </si>
  <si>
    <t>-0.4</t>
  </si>
  <si>
    <t>-0.2</t>
  </si>
  <si>
    <t>袖肥/2（参考值）</t>
  </si>
  <si>
    <t>+0.2</t>
  </si>
  <si>
    <t>短袖口/2</t>
  </si>
  <si>
    <t>领围</t>
  </si>
  <si>
    <t>前中门襟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</si>
  <si>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</si>
  <si>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</si>
  <si>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</si>
  <si>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</si>
  <si>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</si>
  <si>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</si>
  <si>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</si>
  <si>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</si>
  <si>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</si>
  <si>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</si>
  <si>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</si>
  <si>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</si>
  <si>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</si>
  <si>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</si>
  <si>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</si>
  <si>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1、筒底起窝，封筒线不顺直</t>
  </si>
  <si>
    <t>【整改的严重缺陷及整改复核时间】</t>
  </si>
  <si>
    <t>以上问题车间已整改</t>
  </si>
  <si>
    <t>克莱英蓝</t>
  </si>
  <si>
    <t>+0 -1</t>
  </si>
  <si>
    <t>-0.5 -1</t>
  </si>
  <si>
    <t>+1 +1</t>
  </si>
  <si>
    <t>+2 +1</t>
  </si>
  <si>
    <t>+0.5 +0.5</t>
  </si>
  <si>
    <t>-0.3 -0.5</t>
  </si>
  <si>
    <t>+0 -0.3</t>
  </si>
  <si>
    <t>+0.3 +0.3</t>
  </si>
  <si>
    <t>+0.3 +0.5</t>
  </si>
  <si>
    <t>+0.3 +0</t>
  </si>
  <si>
    <t>+0.5 +0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</si>
  <si>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</si>
  <si>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</si>
  <si>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</si>
  <si>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</si>
  <si>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</si>
  <si>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</si>
  <si>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</si>
  <si>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</si>
  <si>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</si>
  <si>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</si>
  <si>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</si>
  <si>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</si>
  <si>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</si>
  <si>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先走云梦蓝36件</t>
  </si>
  <si>
    <t>检验方式</t>
  </si>
  <si>
    <t>全检</t>
  </si>
  <si>
    <t>抽检</t>
  </si>
  <si>
    <t>免检</t>
  </si>
  <si>
    <t>复检</t>
  </si>
  <si>
    <t>再复检</t>
  </si>
  <si>
    <t>采购凭证编号：CGDD25091900002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</si>
  <si>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</si>
  <si>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</si>
  <si>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</si>
  <si>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</si>
  <si>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</si>
  <si>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</si>
  <si>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</si>
  <si>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</si>
  <si>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</si>
  <si>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</si>
  <si>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</si>
  <si>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</si>
  <si>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</si>
  <si>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</si>
  <si>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②检验明细：齐色齐码20件</t>
  </si>
  <si>
    <t>情况说明：</t>
  </si>
  <si>
    <t xml:space="preserve">【问题点描述】  </t>
  </si>
  <si>
    <t>数量</t>
  </si>
  <si>
    <t>1、上领容皱，上袖两边不对称，容位不均匀。侧骨容皱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</si>
  <si>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</si>
  <si>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</si>
  <si>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</si>
  <si>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</si>
  <si>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</si>
  <si>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</si>
  <si>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</si>
  <si>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走货36件，抽查20件，发现1件不良品，已按照以上提出的问题点改正，可以出货</t>
  </si>
  <si>
    <t>服装QC部门</t>
  </si>
  <si>
    <t>检验人</t>
  </si>
  <si>
    <t>+0.5 +0.5 +1</t>
  </si>
  <si>
    <t>+0 +0 +0</t>
  </si>
  <si>
    <t>+0 +1 +1</t>
  </si>
  <si>
    <t>+0.5 +1 +0.5</t>
  </si>
  <si>
    <t>+0.5 +0.5 +0</t>
  </si>
  <si>
    <t>+0.5 +1 +1</t>
  </si>
  <si>
    <t>+1 +1 +1</t>
  </si>
  <si>
    <t>+2 +1 +1</t>
  </si>
  <si>
    <t>+1 +1.5 +2</t>
  </si>
  <si>
    <t>+2 +2 +1</t>
  </si>
  <si>
    <t>+1 +0 +1</t>
  </si>
  <si>
    <t>+1 +2 +1</t>
  </si>
  <si>
    <t>+1 +1 +1.5</t>
  </si>
  <si>
    <t>+0.3 +0.5 +0.3</t>
  </si>
  <si>
    <t>+0.5 +0.3 +0</t>
  </si>
  <si>
    <t>+0.3 +0.5 +0</t>
  </si>
  <si>
    <t>+0.3 +0.3 +0</t>
  </si>
  <si>
    <t>+0.2 +0 +0</t>
  </si>
  <si>
    <t>+0.5 +0.3 +0.5</t>
  </si>
  <si>
    <t>+0.5 +0 +0</t>
  </si>
  <si>
    <t>+0.5 +0.5 +0.3</t>
  </si>
  <si>
    <t>+0.2 +0.5 +0</t>
  </si>
  <si>
    <t>+0 +0 +0.5</t>
  </si>
  <si>
    <t>+0 +0.2 +0.2</t>
  </si>
  <si>
    <t>+0.3 +0 +0</t>
  </si>
  <si>
    <t>+0.2 +0.2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</si>
  <si>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</si>
  <si>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</si>
  <si>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</si>
  <si>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</si>
  <si>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</si>
  <si>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</si>
  <si>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</si>
  <si>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</si>
  <si>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</si>
  <si>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</si>
  <si>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</si>
  <si>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</si>
  <si>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</si>
  <si>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</si>
  <si>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</si>
  <si>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</si>
  <si>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</si>
  <si>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</si>
  <si>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</si>
  <si>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</si>
  <si>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</si>
  <si>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</si>
  <si>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</si>
  <si>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薄荷绿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</si>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</sst>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b/>
      <sz val="10"/>
      <color indexed="8"/>
      <name val="宋体"/>
      <charset val="134"/>
    </font>
    <font>
      <sz val="1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sz val="12"/>
      <color rgb="FFFF0000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" fillId="9" borderId="76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7" applyNumberFormat="0" applyFill="0" applyAlignment="0" applyProtection="0">
      <alignment vertical="center"/>
    </xf>
    <xf numFmtId="0" fontId="52" fillId="0" borderId="77" applyNumberFormat="0" applyFill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0" borderId="79" applyNumberFormat="0" applyAlignment="0" applyProtection="0">
      <alignment vertical="center"/>
    </xf>
    <xf numFmtId="0" fontId="55" fillId="11" borderId="80" applyNumberFormat="0" applyAlignment="0" applyProtection="0">
      <alignment vertical="center"/>
    </xf>
    <xf numFmtId="0" fontId="56" fillId="11" borderId="79" applyNumberFormat="0" applyAlignment="0" applyProtection="0">
      <alignment vertical="center"/>
    </xf>
    <xf numFmtId="0" fontId="57" fillId="12" borderId="81" applyNumberFormat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4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4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5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6" fillId="0" borderId="0" xfId="53" applyFont="1" applyFill="1" applyAlignment="1"/>
    <xf numFmtId="0" fontId="17" fillId="0" borderId="0" xfId="53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3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3" borderId="13" xfId="59" applyFont="1" applyFill="1" applyBorder="1" applyAlignment="1">
      <alignment horizontal="center" vertical="center"/>
    </xf>
    <xf numFmtId="178" fontId="25" fillId="3" borderId="2" xfId="59" applyNumberFormat="1" applyFont="1" applyFill="1" applyBorder="1" applyAlignment="1">
      <alignment horizontal="center" vertical="center"/>
    </xf>
    <xf numFmtId="178" fontId="26" fillId="3" borderId="2" xfId="59" applyNumberFormat="1" applyFont="1" applyFill="1" applyBorder="1" applyAlignment="1">
      <alignment horizontal="center" vertical="center"/>
    </xf>
    <xf numFmtId="0" fontId="25" fillId="3" borderId="14" xfId="0" applyFont="1" applyFill="1" applyBorder="1" applyAlignment="1">
      <alignment horizontal="center" vertical="center"/>
    </xf>
    <xf numFmtId="0" fontId="25" fillId="0" borderId="13" xfId="59" applyFont="1" applyBorder="1" applyAlignment="1">
      <alignment horizontal="center" vertical="center"/>
    </xf>
    <xf numFmtId="178" fontId="25" fillId="0" borderId="2" xfId="59" applyNumberFormat="1" applyFont="1" applyBorder="1" applyAlignment="1">
      <alignment horizontal="center" vertical="center"/>
    </xf>
    <xf numFmtId="178" fontId="26" fillId="0" borderId="2" xfId="59" applyNumberFormat="1" applyFont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26" fillId="0" borderId="2" xfId="59" applyFont="1" applyBorder="1" applyAlignment="1">
      <alignment horizontal="center" vertical="center"/>
    </xf>
    <xf numFmtId="178" fontId="25" fillId="3" borderId="2" xfId="59" applyNumberFormat="1" applyFont="1" applyFill="1" applyBorder="1">
      <alignment vertical="center"/>
    </xf>
    <xf numFmtId="0" fontId="25" fillId="0" borderId="2" xfId="59" applyFont="1" applyBorder="1" applyAlignment="1">
      <alignment horizontal="center"/>
    </xf>
    <xf numFmtId="0" fontId="26" fillId="0" borderId="2" xfId="59" applyFont="1" applyBorder="1" applyAlignment="1">
      <alignment horizontal="center"/>
    </xf>
    <xf numFmtId="0" fontId="25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left" vertical="center"/>
    </xf>
    <xf numFmtId="0" fontId="25" fillId="0" borderId="16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0" fontId="28" fillId="0" borderId="0" xfId="53" applyFont="1" applyFill="1" applyAlignment="1"/>
    <xf numFmtId="58" fontId="16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49" fontId="17" fillId="0" borderId="19" xfId="54" applyNumberFormat="1" applyFont="1" applyFill="1" applyBorder="1" applyAlignment="1">
      <alignment horizontal="center" vertical="center"/>
    </xf>
    <xf numFmtId="179" fontId="29" fillId="0" borderId="20" xfId="0" applyNumberFormat="1" applyFont="1" applyFill="1" applyBorder="1" applyAlignment="1">
      <alignment horizontal="center" vertical="center"/>
    </xf>
    <xf numFmtId="49" fontId="30" fillId="0" borderId="2" xfId="51" applyNumberFormat="1" applyFont="1" applyFill="1" applyBorder="1" applyAlignment="1">
      <alignment horizontal="center" vertical="center"/>
    </xf>
    <xf numFmtId="0" fontId="23" fillId="0" borderId="14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17" fillId="0" borderId="2" xfId="54" applyNumberFormat="1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17" fillId="0" borderId="20" xfId="54" applyNumberFormat="1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49" fontId="17" fillId="0" borderId="14" xfId="54" applyNumberFormat="1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horizontal="center" vertical="center"/>
    </xf>
    <xf numFmtId="0" fontId="16" fillId="0" borderId="21" xfId="53" applyFont="1" applyFill="1" applyBorder="1" applyAlignment="1">
      <alignment horizontal="center"/>
    </xf>
    <xf numFmtId="49" fontId="16" fillId="0" borderId="22" xfId="53" applyNumberFormat="1" applyFont="1" applyFill="1" applyBorder="1" applyAlignment="1">
      <alignment horizontal="center"/>
    </xf>
    <xf numFmtId="49" fontId="17" fillId="0" borderId="22" xfId="54" applyNumberFormat="1" applyFont="1" applyFill="1" applyBorder="1" applyAlignment="1">
      <alignment horizontal="center" vertical="center"/>
    </xf>
    <xf numFmtId="49" fontId="17" fillId="0" borderId="23" xfId="54" applyNumberFormat="1" applyFont="1" applyFill="1" applyBorder="1" applyAlignment="1">
      <alignment horizontal="center" vertical="center"/>
    </xf>
    <xf numFmtId="14" fontId="28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2" fillId="0" borderId="24" xfId="52" applyFont="1" applyBorder="1" applyAlignment="1">
      <alignment horizontal="center" vertical="top"/>
    </xf>
    <xf numFmtId="0" fontId="32" fillId="0" borderId="0" xfId="52" applyFont="1" applyBorder="1" applyAlignment="1">
      <alignment horizontal="center" vertical="top"/>
    </xf>
    <xf numFmtId="0" fontId="9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9" fillId="0" borderId="27" xfId="52" applyFont="1" applyFill="1" applyBorder="1" applyAlignment="1">
      <alignment vertical="center"/>
    </xf>
    <xf numFmtId="0" fontId="20" fillId="0" borderId="2" xfId="52" applyFont="1" applyBorder="1" applyAlignment="1">
      <alignment horizontal="left" vertical="center"/>
    </xf>
    <xf numFmtId="0" fontId="9" fillId="0" borderId="28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vertical="center"/>
    </xf>
    <xf numFmtId="58" fontId="22" fillId="0" borderId="19" xfId="52" applyNumberFormat="1" applyFont="1" applyFill="1" applyBorder="1" applyAlignment="1">
      <alignment horizontal="center" vertical="center"/>
    </xf>
    <xf numFmtId="0" fontId="22" fillId="0" borderId="1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19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vertical="center"/>
    </xf>
    <xf numFmtId="0" fontId="20" fillId="0" borderId="31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2" fillId="3" borderId="31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9" fillId="0" borderId="26" xfId="52" applyFont="1" applyFill="1" applyBorder="1" applyAlignment="1">
      <alignment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33" fillId="0" borderId="35" xfId="52" applyFont="1" applyFill="1" applyBorder="1" applyAlignment="1">
      <alignment horizontal="left" vertical="center"/>
    </xf>
    <xf numFmtId="0" fontId="33" fillId="0" borderId="34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 wrapText="1"/>
    </xf>
    <xf numFmtId="0" fontId="22" fillId="0" borderId="19" xfId="52" applyFont="1" applyFill="1" applyBorder="1" applyAlignment="1">
      <alignment horizontal="left" vertical="center" wrapText="1"/>
    </xf>
    <xf numFmtId="0" fontId="9" fillId="0" borderId="19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left" vertical="center"/>
    </xf>
    <xf numFmtId="0" fontId="6" fillId="0" borderId="31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right" vertical="center"/>
    </xf>
    <xf numFmtId="0" fontId="22" fillId="0" borderId="34" xfId="52" applyFont="1" applyFill="1" applyBorder="1" applyAlignment="1">
      <alignment horizontal="right" vertical="center"/>
    </xf>
    <xf numFmtId="0" fontId="33" fillId="0" borderId="25" xfId="52" applyFont="1" applyFill="1" applyBorder="1" applyAlignment="1">
      <alignment horizontal="left" vertical="center"/>
    </xf>
    <xf numFmtId="0" fontId="33" fillId="0" borderId="26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center" vertical="center"/>
    </xf>
    <xf numFmtId="58" fontId="22" fillId="0" borderId="31" xfId="52" applyNumberFormat="1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34" fillId="0" borderId="0" xfId="52" applyFont="1" applyFill="1" applyAlignment="1">
      <alignment horizontal="left" vertical="center"/>
    </xf>
    <xf numFmtId="0" fontId="0" fillId="0" borderId="0" xfId="0" applyAlignment="1">
      <alignment wrapText="1"/>
    </xf>
    <xf numFmtId="0" fontId="9" fillId="0" borderId="42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center" vertical="center"/>
    </xf>
    <xf numFmtId="0" fontId="33" fillId="0" borderId="43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 wrapText="1"/>
    </xf>
    <xf numFmtId="0" fontId="6" fillId="0" borderId="41" xfId="52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 wrapText="1"/>
    </xf>
    <xf numFmtId="0" fontId="6" fillId="0" borderId="43" xfId="52" applyFont="1" applyFill="1" applyBorder="1" applyAlignment="1">
      <alignment horizontal="center" vertical="center"/>
    </xf>
    <xf numFmtId="0" fontId="8" fillId="0" borderId="43" xfId="52" applyFont="1" applyFill="1" applyBorder="1" applyAlignment="1">
      <alignment horizontal="center" vertical="center"/>
    </xf>
    <xf numFmtId="0" fontId="22" fillId="0" borderId="38" xfId="52" applyFont="1" applyFill="1" applyBorder="1" applyAlignment="1">
      <alignment horizontal="right" vertical="center"/>
    </xf>
    <xf numFmtId="0" fontId="22" fillId="0" borderId="44" xfId="52" applyFont="1" applyFill="1" applyBorder="1" applyAlignment="1">
      <alignment horizontal="center" vertical="center"/>
    </xf>
    <xf numFmtId="0" fontId="33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center" vertical="center"/>
    </xf>
    <xf numFmtId="0" fontId="25" fillId="3" borderId="2" xfId="59" applyFont="1" applyFill="1" applyBorder="1" applyAlignment="1">
      <alignment horizontal="center" vertical="center"/>
    </xf>
    <xf numFmtId="0" fontId="25" fillId="0" borderId="2" xfId="59" applyFont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49" fontId="16" fillId="0" borderId="31" xfId="53" applyNumberFormat="1" applyFont="1" applyFill="1" applyBorder="1" applyAlignment="1">
      <alignment horizontal="center"/>
    </xf>
    <xf numFmtId="49" fontId="17" fillId="0" borderId="31" xfId="54" applyNumberFormat="1" applyFont="1" applyFill="1" applyBorder="1" applyAlignment="1">
      <alignment horizontal="center" vertical="center"/>
    </xf>
    <xf numFmtId="49" fontId="17" fillId="0" borderId="41" xfId="54" applyNumberFormat="1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33" fillId="0" borderId="46" xfId="52" applyFont="1" applyBorder="1" applyAlignment="1">
      <alignment horizontal="left" vertical="center"/>
    </xf>
    <xf numFmtId="0" fontId="33" fillId="0" borderId="25" xfId="52" applyFont="1" applyBorder="1" applyAlignment="1">
      <alignment horizontal="center" vertical="center"/>
    </xf>
    <xf numFmtId="0" fontId="33" fillId="0" borderId="26" xfId="52" applyFont="1" applyBorder="1" applyAlignment="1">
      <alignment horizontal="center" vertical="center"/>
    </xf>
    <xf numFmtId="0" fontId="33" fillId="0" borderId="40" xfId="52" applyFont="1" applyBorder="1" applyAlignment="1">
      <alignment horizontal="center" vertical="center"/>
    </xf>
    <xf numFmtId="0" fontId="8" fillId="0" borderId="25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40" xfId="52" applyFont="1" applyBorder="1" applyAlignment="1">
      <alignment horizontal="center" vertical="center"/>
    </xf>
    <xf numFmtId="0" fontId="33" fillId="0" borderId="2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 wrapText="1"/>
    </xf>
    <xf numFmtId="0" fontId="20" fillId="0" borderId="20" xfId="52" applyFont="1" applyBorder="1" applyAlignment="1">
      <alignment horizontal="left" vertical="center" wrapText="1"/>
    </xf>
    <xf numFmtId="0" fontId="33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3" fillId="0" borderId="28" xfId="52" applyFont="1" applyBorder="1" applyAlignment="1">
      <alignment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49" fontId="20" fillId="0" borderId="19" xfId="52" applyNumberFormat="1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33" fillId="0" borderId="19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6" fillId="0" borderId="19" xfId="52" applyFont="1" applyBorder="1" applyAlignment="1">
      <alignment vertical="center"/>
    </xf>
    <xf numFmtId="0" fontId="35" fillId="0" borderId="30" xfId="52" applyFont="1" applyBorder="1" applyAlignment="1">
      <alignment vertical="center"/>
    </xf>
    <xf numFmtId="0" fontId="36" fillId="0" borderId="49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33" fillId="0" borderId="30" xfId="52" applyFont="1" applyBorder="1" applyAlignment="1">
      <alignment horizontal="left" vertical="center"/>
    </xf>
    <xf numFmtId="0" fontId="33" fillId="0" borderId="31" xfId="52" applyFont="1" applyBorder="1" applyAlignment="1">
      <alignment horizontal="left" vertical="center"/>
    </xf>
    <xf numFmtId="14" fontId="20" fillId="0" borderId="31" xfId="52" applyNumberFormat="1" applyFont="1" applyBorder="1" applyAlignment="1">
      <alignment horizontal="center" vertical="center"/>
    </xf>
    <xf numFmtId="14" fontId="20" fillId="0" borderId="41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3" fillId="0" borderId="25" xfId="52" applyFont="1" applyBorder="1" applyAlignment="1">
      <alignment vertical="center"/>
    </xf>
    <xf numFmtId="0" fontId="6" fillId="0" borderId="26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6" fillId="0" borderId="26" xfId="52" applyFont="1" applyBorder="1" applyAlignment="1">
      <alignment vertical="center"/>
    </xf>
    <xf numFmtId="0" fontId="33" fillId="0" borderId="26" xfId="52" applyFont="1" applyBorder="1" applyAlignment="1">
      <alignment vertical="center"/>
    </xf>
    <xf numFmtId="0" fontId="6" fillId="0" borderId="19" xfId="52" applyFont="1" applyBorder="1" applyAlignment="1">
      <alignment horizontal="left" vertical="center"/>
    </xf>
    <xf numFmtId="0" fontId="33" fillId="0" borderId="0" xfId="52" applyFont="1" applyBorder="1" applyAlignment="1">
      <alignment horizontal="left" vertical="center"/>
    </xf>
    <xf numFmtId="0" fontId="22" fillId="0" borderId="37" xfId="52" applyFont="1" applyBorder="1" applyAlignment="1">
      <alignment horizontal="left" vertical="center" wrapText="1"/>
    </xf>
    <xf numFmtId="0" fontId="22" fillId="0" borderId="32" xfId="52" applyFont="1" applyBorder="1" applyAlignment="1">
      <alignment horizontal="left" vertical="center" wrapText="1"/>
    </xf>
    <xf numFmtId="0" fontId="22" fillId="0" borderId="39" xfId="52" applyFont="1" applyBorder="1" applyAlignment="1">
      <alignment horizontal="left" vertical="center" wrapText="1"/>
    </xf>
    <xf numFmtId="0" fontId="22" fillId="0" borderId="35" xfId="52" applyFont="1" applyBorder="1" applyAlignment="1">
      <alignment horizontal="left" vertical="center"/>
    </xf>
    <xf numFmtId="0" fontId="22" fillId="0" borderId="34" xfId="52" applyFont="1" applyBorder="1" applyAlignment="1">
      <alignment horizontal="left" vertical="center"/>
    </xf>
    <xf numFmtId="0" fontId="22" fillId="0" borderId="38" xfId="52" applyFont="1" applyBorder="1" applyAlignment="1">
      <alignment horizontal="left" vertical="center"/>
    </xf>
    <xf numFmtId="0" fontId="22" fillId="0" borderId="33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3" fillId="0" borderId="28" xfId="52" applyFont="1" applyFill="1" applyBorder="1" applyAlignment="1">
      <alignment horizontal="left" vertical="center"/>
    </xf>
    <xf numFmtId="0" fontId="33" fillId="0" borderId="30" xfId="52" applyFont="1" applyBorder="1" applyAlignment="1">
      <alignment horizontal="center" vertical="center"/>
    </xf>
    <xf numFmtId="0" fontId="33" fillId="0" borderId="31" xfId="52" applyFont="1" applyBorder="1" applyAlignment="1">
      <alignment horizontal="center" vertical="center"/>
    </xf>
    <xf numFmtId="0" fontId="33" fillId="0" borderId="28" xfId="52" applyFont="1" applyBorder="1" applyAlignment="1">
      <alignment horizontal="center" vertical="center"/>
    </xf>
    <xf numFmtId="0" fontId="33" fillId="0" borderId="19" xfId="52" applyFont="1" applyBorder="1" applyAlignment="1">
      <alignment horizontal="center" vertical="center"/>
    </xf>
    <xf numFmtId="0" fontId="9" fillId="0" borderId="19" xfId="52" applyFont="1" applyBorder="1" applyAlignment="1">
      <alignment horizontal="left" vertical="center"/>
    </xf>
    <xf numFmtId="0" fontId="33" fillId="0" borderId="50" xfId="52" applyFont="1" applyFill="1" applyBorder="1" applyAlignment="1">
      <alignment horizontal="left" vertical="center"/>
    </xf>
    <xf numFmtId="0" fontId="33" fillId="0" borderId="51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33" fillId="0" borderId="35" xfId="52" applyFont="1" applyBorder="1" applyAlignment="1">
      <alignment horizontal="left" vertical="center"/>
    </xf>
    <xf numFmtId="0" fontId="33" fillId="0" borderId="34" xfId="52" applyFont="1" applyBorder="1" applyAlignment="1">
      <alignment horizontal="left" vertical="center"/>
    </xf>
    <xf numFmtId="0" fontId="8" fillId="0" borderId="54" xfId="52" applyFont="1" applyBorder="1" applyAlignment="1">
      <alignment vertical="center"/>
    </xf>
    <xf numFmtId="0" fontId="20" fillId="0" borderId="55" xfId="52" applyFont="1" applyBorder="1" applyAlignment="1">
      <alignment horizontal="center" vertical="center"/>
    </xf>
    <xf numFmtId="0" fontId="8" fillId="0" borderId="55" xfId="52" applyFont="1" applyBorder="1" applyAlignment="1">
      <alignment vertical="center"/>
    </xf>
    <xf numFmtId="58" fontId="6" fillId="0" borderId="55" xfId="52" applyNumberFormat="1" applyFont="1" applyBorder="1" applyAlignment="1">
      <alignment vertical="center"/>
    </xf>
    <xf numFmtId="0" fontId="8" fillId="0" borderId="55" xfId="52" applyFont="1" applyBorder="1" applyAlignment="1">
      <alignment horizontal="center" vertical="center"/>
    </xf>
    <xf numFmtId="0" fontId="8" fillId="0" borderId="56" xfId="52" applyFont="1" applyFill="1" applyBorder="1" applyAlignment="1">
      <alignment horizontal="left" vertical="center"/>
    </xf>
    <xf numFmtId="0" fontId="8" fillId="0" borderId="55" xfId="52" applyFont="1" applyFill="1" applyBorder="1" applyAlignment="1">
      <alignment horizontal="left" vertical="center"/>
    </xf>
    <xf numFmtId="0" fontId="8" fillId="0" borderId="57" xfId="52" applyFont="1" applyFill="1" applyBorder="1" applyAlignment="1">
      <alignment horizontal="center" vertical="center"/>
    </xf>
    <xf numFmtId="0" fontId="8" fillId="0" borderId="29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6" fillId="0" borderId="58" xfId="52" applyFont="1" applyBorder="1" applyAlignment="1">
      <alignment horizontal="center" vertical="center"/>
    </xf>
    <xf numFmtId="0" fontId="20" fillId="0" borderId="41" xfId="52" applyFont="1" applyBorder="1" applyAlignment="1">
      <alignment horizontal="left" vertical="center"/>
    </xf>
    <xf numFmtId="0" fontId="20" fillId="0" borderId="40" xfId="52" applyFont="1" applyBorder="1" applyAlignment="1">
      <alignment horizontal="left" vertical="center"/>
    </xf>
    <xf numFmtId="0" fontId="33" fillId="0" borderId="41" xfId="52" applyFont="1" applyBorder="1" applyAlignment="1">
      <alignment horizontal="left" vertical="center"/>
    </xf>
    <xf numFmtId="0" fontId="9" fillId="0" borderId="26" xfId="52" applyFont="1" applyBorder="1" applyAlignment="1">
      <alignment horizontal="left" vertical="center"/>
    </xf>
    <xf numFmtId="0" fontId="9" fillId="0" borderId="40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3" xfId="52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33" fillId="0" borderId="41" xfId="52" applyFont="1" applyBorder="1" applyAlignment="1">
      <alignment horizontal="center" vertical="center"/>
    </xf>
    <xf numFmtId="0" fontId="9" fillId="0" borderId="20" xfId="52" applyFont="1" applyBorder="1" applyAlignment="1">
      <alignment horizontal="left" vertical="center"/>
    </xf>
    <xf numFmtId="0" fontId="33" fillId="0" borderId="44" xfId="52" applyFont="1" applyFill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33" fillId="0" borderId="43" xfId="52" applyFont="1" applyBorder="1" applyAlignment="1">
      <alignment horizontal="left" vertical="center"/>
    </xf>
    <xf numFmtId="0" fontId="20" fillId="0" borderId="60" xfId="52" applyFont="1" applyBorder="1" applyAlignment="1">
      <alignment horizontal="center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center" vertical="center"/>
    </xf>
    <xf numFmtId="0" fontId="8" fillId="0" borderId="41" xfId="52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17" fillId="0" borderId="0" xfId="53" applyFont="1" applyFill="1" applyAlignment="1"/>
    <xf numFmtId="0" fontId="22" fillId="0" borderId="0" xfId="53" applyFont="1" applyFill="1" applyAlignment="1"/>
    <xf numFmtId="0" fontId="16" fillId="0" borderId="63" xfId="52" applyFont="1" applyFill="1" applyBorder="1" applyAlignment="1">
      <alignment horizontal="center" vertical="center"/>
    </xf>
    <xf numFmtId="0" fontId="17" fillId="0" borderId="2" xfId="53" applyFont="1" applyFill="1" applyBorder="1" applyAlignment="1" applyProtection="1">
      <alignment horizontal="center" vertical="center"/>
    </xf>
    <xf numFmtId="0" fontId="17" fillId="0" borderId="64" xfId="53" applyFont="1" applyFill="1" applyBorder="1" applyAlignment="1" applyProtection="1">
      <alignment horizontal="center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30" fillId="4" borderId="65" xfId="0" applyFont="1" applyFill="1" applyBorder="1" applyAlignment="1">
      <alignment horizontal="center" vertical="center"/>
    </xf>
    <xf numFmtId="0" fontId="20" fillId="4" borderId="65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179" fontId="29" fillId="0" borderId="19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6" xfId="0" applyFont="1" applyFill="1" applyBorder="1" applyAlignment="1">
      <alignment horizontal="left" vertical="center"/>
    </xf>
    <xf numFmtId="0" fontId="0" fillId="0" borderId="67" xfId="0" applyFont="1" applyFill="1" applyBorder="1" applyAlignment="1">
      <alignment horizontal="left" vertical="center"/>
    </xf>
    <xf numFmtId="0" fontId="30" fillId="4" borderId="68" xfId="0" applyFont="1" applyFill="1" applyBorder="1" applyAlignment="1">
      <alignment horizontal="center" vertical="center"/>
    </xf>
    <xf numFmtId="0" fontId="29" fillId="0" borderId="20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7" fillId="0" borderId="24" xfId="52" applyFont="1" applyBorder="1" applyAlignment="1">
      <alignment horizontal="center" vertical="top"/>
    </xf>
    <xf numFmtId="0" fontId="33" fillId="0" borderId="69" xfId="52" applyFont="1" applyBorder="1" applyAlignment="1">
      <alignment horizontal="left" vertical="center"/>
    </xf>
    <xf numFmtId="0" fontId="33" fillId="0" borderId="24" xfId="52" applyFont="1" applyBorder="1" applyAlignment="1">
      <alignment horizontal="left" vertical="center"/>
    </xf>
    <xf numFmtId="0" fontId="33" fillId="0" borderId="36" xfId="52" applyFont="1" applyBorder="1" applyAlignment="1">
      <alignment horizontal="left" vertical="center"/>
    </xf>
    <xf numFmtId="0" fontId="8" fillId="0" borderId="56" xfId="52" applyFont="1" applyBorder="1" applyAlignment="1">
      <alignment horizontal="left" vertical="center"/>
    </xf>
    <xf numFmtId="0" fontId="8" fillId="0" borderId="55" xfId="52" applyFont="1" applyBorder="1" applyAlignment="1">
      <alignment horizontal="left" vertical="center"/>
    </xf>
    <xf numFmtId="0" fontId="33" fillId="0" borderId="57" xfId="52" applyFont="1" applyBorder="1" applyAlignment="1">
      <alignment vertical="center"/>
    </xf>
    <xf numFmtId="0" fontId="6" fillId="0" borderId="29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6" fillId="0" borderId="29" xfId="52" applyFont="1" applyBorder="1" applyAlignment="1">
      <alignment vertical="center"/>
    </xf>
    <xf numFmtId="0" fontId="33" fillId="0" borderId="29" xfId="52" applyFont="1" applyBorder="1" applyAlignment="1">
      <alignment vertical="center"/>
    </xf>
    <xf numFmtId="0" fontId="33" fillId="0" borderId="57" xfId="52" applyFont="1" applyBorder="1" applyAlignment="1">
      <alignment horizontal="center" vertical="center"/>
    </xf>
    <xf numFmtId="0" fontId="20" fillId="0" borderId="29" xfId="52" applyFont="1" applyBorder="1" applyAlignment="1">
      <alignment horizontal="center" vertical="center"/>
    </xf>
    <xf numFmtId="0" fontId="33" fillId="0" borderId="29" xfId="52" applyFont="1" applyBorder="1" applyAlignment="1">
      <alignment horizontal="center" vertical="center"/>
    </xf>
    <xf numFmtId="0" fontId="6" fillId="0" borderId="29" xfId="52" applyFont="1" applyBorder="1" applyAlignment="1">
      <alignment horizontal="center" vertical="center"/>
    </xf>
    <xf numFmtId="0" fontId="20" fillId="0" borderId="19" xfId="52" applyFont="1" applyBorder="1" applyAlignment="1">
      <alignment horizontal="center" vertical="center"/>
    </xf>
    <xf numFmtId="0" fontId="6" fillId="0" borderId="19" xfId="52" applyFont="1" applyBorder="1" applyAlignment="1">
      <alignment horizontal="center" vertical="center"/>
    </xf>
    <xf numFmtId="0" fontId="33" fillId="0" borderId="50" xfId="52" applyFont="1" applyBorder="1" applyAlignment="1">
      <alignment horizontal="left" vertical="center" wrapText="1"/>
    </xf>
    <xf numFmtId="0" fontId="33" fillId="0" borderId="51" xfId="52" applyFont="1" applyBorder="1" applyAlignment="1">
      <alignment horizontal="left" vertical="center" wrapText="1"/>
    </xf>
    <xf numFmtId="0" fontId="33" fillId="0" borderId="57" xfId="52" applyFont="1" applyBorder="1" applyAlignment="1">
      <alignment horizontal="left" vertical="center"/>
    </xf>
    <xf numFmtId="0" fontId="33" fillId="0" borderId="29" xfId="52" applyFont="1" applyBorder="1" applyAlignment="1">
      <alignment horizontal="left" vertical="center"/>
    </xf>
    <xf numFmtId="0" fontId="38" fillId="0" borderId="70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/>
    </xf>
    <xf numFmtId="9" fontId="20" fillId="0" borderId="19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9" fontId="20" fillId="0" borderId="37" xfId="52" applyNumberFormat="1" applyFont="1" applyBorder="1" applyAlignment="1">
      <alignment horizontal="left" vertical="center"/>
    </xf>
    <xf numFmtId="9" fontId="20" fillId="0" borderId="32" xfId="52" applyNumberFormat="1" applyFont="1" applyBorder="1" applyAlignment="1">
      <alignment horizontal="left" vertical="center"/>
    </xf>
    <xf numFmtId="9" fontId="20" fillId="0" borderId="50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0" fontId="9" fillId="0" borderId="57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9" fillId="0" borderId="51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0" fillId="0" borderId="55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0" fillId="0" borderId="71" xfId="52" applyFont="1" applyBorder="1" applyAlignment="1">
      <alignment vertical="center"/>
    </xf>
    <xf numFmtId="0" fontId="8" fillId="0" borderId="71" xfId="52" applyFont="1" applyBorder="1" applyAlignment="1">
      <alignment vertical="center"/>
    </xf>
    <xf numFmtId="58" fontId="6" fillId="0" borderId="46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3" fillId="0" borderId="73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20" fillId="0" borderId="62" xfId="52" applyFont="1" applyBorder="1" applyAlignment="1">
      <alignment horizontal="left" vertical="center"/>
    </xf>
    <xf numFmtId="0" fontId="33" fillId="0" borderId="0" xfId="52" applyFont="1" applyBorder="1" applyAlignment="1">
      <alignment vertical="center"/>
    </xf>
    <xf numFmtId="0" fontId="33" fillId="0" borderId="44" xfId="52" applyFont="1" applyBorder="1" applyAlignment="1">
      <alignment horizontal="left" vertical="center" wrapText="1"/>
    </xf>
    <xf numFmtId="0" fontId="33" fillId="0" borderId="62" xfId="52" applyFont="1" applyBorder="1" applyAlignment="1">
      <alignment horizontal="left" vertical="center"/>
    </xf>
    <xf numFmtId="0" fontId="41" fillId="0" borderId="20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4" xfId="52" applyFont="1" applyBorder="1" applyAlignment="1">
      <alignment horizontal="center" vertical="center"/>
    </xf>
    <xf numFmtId="0" fontId="20" fillId="0" borderId="71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3" xfId="52" applyFont="1" applyFill="1" applyBorder="1" applyAlignment="1">
      <alignment horizontal="left" vertical="center"/>
    </xf>
    <xf numFmtId="0" fontId="42" fillId="0" borderId="9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3" fillId="0" borderId="13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5" xfId="0" applyBorder="1"/>
    <xf numFmtId="0" fontId="0" fillId="0" borderId="16" xfId="0" applyBorder="1"/>
    <xf numFmtId="0" fontId="0" fillId="5" borderId="16" xfId="0" applyFill="1" applyBorder="1"/>
    <xf numFmtId="0" fontId="0" fillId="6" borderId="0" xfId="0" applyFill="1"/>
    <xf numFmtId="0" fontId="42" fillId="0" borderId="18" xfId="0" applyFont="1" applyBorder="1" applyAlignment="1">
      <alignment horizontal="center" vertical="center" wrapText="1"/>
    </xf>
    <xf numFmtId="0" fontId="43" fillId="0" borderId="75" xfId="0" applyFont="1" applyBorder="1" applyAlignment="1">
      <alignment horizontal="center" vertical="center"/>
    </xf>
    <xf numFmtId="0" fontId="43" fillId="0" borderId="14" xfId="0" applyFont="1" applyBorder="1"/>
    <xf numFmtId="0" fontId="0" fillId="0" borderId="14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94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94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90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8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33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24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05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2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62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62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71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42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42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42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241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6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2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2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787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787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787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7" customWidth="1"/>
    <col min="3" max="3" width="10.125" customWidth="1"/>
  </cols>
  <sheetData>
    <row r="1" ht="21" customHeight="1" spans="1:2">
      <c r="A1" s="438"/>
      <c r="B1" s="439" t="s">
        <v>0</v>
      </c>
    </row>
    <row r="2" spans="1:2">
      <c r="A2" s="10">
        <v>1</v>
      </c>
      <c r="B2" s="440" t="s">
        <v>1</v>
      </c>
    </row>
    <row r="3" spans="1:2">
      <c r="A3" s="10">
        <v>2</v>
      </c>
      <c r="B3" s="440" t="s">
        <v>2</v>
      </c>
    </row>
    <row r="4" spans="1:2">
      <c r="A4" s="10">
        <v>3</v>
      </c>
      <c r="B4" s="440" t="s">
        <v>3</v>
      </c>
    </row>
    <row r="5" spans="1:2">
      <c r="A5" s="10">
        <v>4</v>
      </c>
      <c r="B5" s="440" t="s">
        <v>4</v>
      </c>
    </row>
    <row r="6" spans="1:2">
      <c r="A6" s="10">
        <v>5</v>
      </c>
      <c r="B6" s="440" t="s">
        <v>5</v>
      </c>
    </row>
    <row r="7" spans="1:2">
      <c r="A7" s="10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8.95" customHeight="1" spans="1:2">
      <c r="A9" s="438"/>
      <c r="B9" s="443" t="s">
        <v>8</v>
      </c>
    </row>
    <row r="10" ht="15.95" customHeight="1" spans="1:2">
      <c r="A10" s="10">
        <v>1</v>
      </c>
      <c r="B10" s="444" t="s">
        <v>9</v>
      </c>
    </row>
    <row r="11" spans="1:2">
      <c r="A11" s="10">
        <v>2</v>
      </c>
      <c r="B11" s="440" t="s">
        <v>10</v>
      </c>
    </row>
    <row r="12" spans="1:2">
      <c r="A12" s="10">
        <v>3</v>
      </c>
      <c r="B12" s="442" t="s">
        <v>11</v>
      </c>
    </row>
    <row r="13" spans="1:2">
      <c r="A13" s="10">
        <v>4</v>
      </c>
      <c r="B13" s="440" t="s">
        <v>12</v>
      </c>
    </row>
    <row r="14" spans="1:2">
      <c r="A14" s="10">
        <v>5</v>
      </c>
      <c r="B14" s="440" t="s">
        <v>13</v>
      </c>
    </row>
    <row r="15" spans="1:2">
      <c r="A15" s="10">
        <v>6</v>
      </c>
      <c r="B15" s="440" t="s">
        <v>14</v>
      </c>
    </row>
    <row r="16" spans="1:2">
      <c r="A16" s="10">
        <v>7</v>
      </c>
      <c r="B16" s="440" t="s">
        <v>15</v>
      </c>
    </row>
    <row r="17" spans="1:2">
      <c r="A17" s="10">
        <v>8</v>
      </c>
      <c r="B17" s="440" t="s">
        <v>16</v>
      </c>
    </row>
    <row r="18" spans="1:2">
      <c r="A18" s="10">
        <v>9</v>
      </c>
      <c r="B18" s="440" t="s">
        <v>17</v>
      </c>
    </row>
    <row r="19" spans="1:2">
      <c r="A19" s="10"/>
      <c r="B19" s="440"/>
    </row>
    <row r="20" ht="20.25" spans="1:2">
      <c r="A20" s="438"/>
      <c r="B20" s="439" t="s">
        <v>18</v>
      </c>
    </row>
    <row r="21" spans="1:2">
      <c r="A21" s="10">
        <v>1</v>
      </c>
      <c r="B21" s="445" t="s">
        <v>19</v>
      </c>
    </row>
    <row r="22" spans="1:2">
      <c r="A22" s="10">
        <v>2</v>
      </c>
      <c r="B22" s="440" t="s">
        <v>20</v>
      </c>
    </row>
    <row r="23" spans="1:2">
      <c r="A23" s="10">
        <v>3</v>
      </c>
      <c r="B23" s="440" t="s">
        <v>21</v>
      </c>
    </row>
    <row r="24" spans="1:2">
      <c r="A24" s="10">
        <v>4</v>
      </c>
      <c r="B24" s="440" t="s">
        <v>22</v>
      </c>
    </row>
    <row r="25" spans="1:2">
      <c r="A25" s="10">
        <v>5</v>
      </c>
      <c r="B25" s="440" t="s">
        <v>23</v>
      </c>
    </row>
    <row r="26" spans="1:2">
      <c r="A26" s="10">
        <v>6</v>
      </c>
      <c r="B26" s="440" t="s">
        <v>24</v>
      </c>
    </row>
    <row r="27" spans="1:2">
      <c r="A27" s="10">
        <v>7</v>
      </c>
      <c r="B27" s="440" t="s">
        <v>25</v>
      </c>
    </row>
    <row r="28" spans="1:2">
      <c r="A28" s="10"/>
      <c r="B28" s="440"/>
    </row>
    <row r="29" ht="20.25" spans="1:2">
      <c r="A29" s="438"/>
      <c r="B29" s="439" t="s">
        <v>26</v>
      </c>
    </row>
    <row r="30" spans="1:2">
      <c r="A30" s="10">
        <v>1</v>
      </c>
      <c r="B30" s="445" t="s">
        <v>27</v>
      </c>
    </row>
    <row r="31" spans="1:2">
      <c r="A31" s="10">
        <v>2</v>
      </c>
      <c r="B31" s="440" t="s">
        <v>28</v>
      </c>
    </row>
    <row r="32" spans="1:2">
      <c r="A32" s="10">
        <v>3</v>
      </c>
      <c r="B32" s="440" t="s">
        <v>29</v>
      </c>
    </row>
    <row r="33" ht="28.5" spans="1:2">
      <c r="A33" s="10">
        <v>4</v>
      </c>
      <c r="B33" s="440" t="s">
        <v>30</v>
      </c>
    </row>
    <row r="34" spans="1:2">
      <c r="A34" s="10">
        <v>5</v>
      </c>
      <c r="B34" s="440" t="s">
        <v>31</v>
      </c>
    </row>
    <row r="35" spans="1:2">
      <c r="A35" s="10">
        <v>6</v>
      </c>
      <c r="B35" s="440" t="s">
        <v>32</v>
      </c>
    </row>
    <row r="36" spans="1:2">
      <c r="A36" s="10">
        <v>7</v>
      </c>
      <c r="B36" s="440" t="s">
        <v>33</v>
      </c>
    </row>
    <row r="37" spans="1:2">
      <c r="A37" s="10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9.2" customWidth="1"/>
    <col min="5" max="5" width="12.125" customWidth="1"/>
    <col min="6" max="6" width="23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313</v>
      </c>
      <c r="H2" s="4"/>
      <c r="I2" s="4" t="s">
        <v>314</v>
      </c>
      <c r="J2" s="4"/>
      <c r="K2" s="6" t="s">
        <v>315</v>
      </c>
      <c r="L2" s="60" t="s">
        <v>316</v>
      </c>
      <c r="M2" s="24" t="s">
        <v>317</v>
      </c>
    </row>
    <row r="3" s="1" customFormat="1" ht="16.5" spans="1:13">
      <c r="A3" s="4"/>
      <c r="B3" s="7"/>
      <c r="C3" s="7"/>
      <c r="D3" s="7"/>
      <c r="E3" s="7"/>
      <c r="F3" s="7"/>
      <c r="G3" s="4" t="s">
        <v>318</v>
      </c>
      <c r="H3" s="4" t="s">
        <v>319</v>
      </c>
      <c r="I3" s="4" t="s">
        <v>318</v>
      </c>
      <c r="J3" s="4" t="s">
        <v>319</v>
      </c>
      <c r="K3" s="8"/>
      <c r="L3" s="61"/>
      <c r="M3" s="25"/>
    </row>
    <row r="4" ht="22" customHeight="1" spans="1:13">
      <c r="A4" s="51">
        <v>1</v>
      </c>
      <c r="B4" s="12" t="s">
        <v>302</v>
      </c>
      <c r="C4" s="28" t="s">
        <v>299</v>
      </c>
      <c r="D4" s="28" t="s">
        <v>300</v>
      </c>
      <c r="E4" s="28" t="s">
        <v>120</v>
      </c>
      <c r="F4" s="29" t="s">
        <v>301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302</v>
      </c>
      <c r="C5" s="28" t="s">
        <v>304</v>
      </c>
      <c r="D5" s="28" t="s">
        <v>300</v>
      </c>
      <c r="E5" s="28" t="s">
        <v>119</v>
      </c>
      <c r="F5" s="29" t="s">
        <v>301</v>
      </c>
      <c r="G5" s="52">
        <v>-0.03</v>
      </c>
      <c r="H5" s="52" t="s">
        <v>320</v>
      </c>
      <c r="I5" s="52">
        <v>-0.04</v>
      </c>
      <c r="J5" s="52" t="s">
        <v>320</v>
      </c>
      <c r="K5" s="56"/>
      <c r="L5" s="9"/>
      <c r="M5" s="9"/>
    </row>
    <row r="6" ht="22" customHeight="1" spans="1:13">
      <c r="A6" s="51">
        <v>3</v>
      </c>
      <c r="B6" s="12" t="s">
        <v>302</v>
      </c>
      <c r="C6" s="28" t="s">
        <v>305</v>
      </c>
      <c r="D6" s="28" t="s">
        <v>300</v>
      </c>
      <c r="E6" s="28" t="s">
        <v>306</v>
      </c>
      <c r="F6" s="29" t="s">
        <v>301</v>
      </c>
      <c r="G6" s="52">
        <v>-0.01</v>
      </c>
      <c r="H6" s="52" t="s">
        <v>320</v>
      </c>
      <c r="I6" s="52">
        <v>-0.01</v>
      </c>
      <c r="J6" s="52" t="s">
        <v>320</v>
      </c>
      <c r="K6" s="56"/>
      <c r="L6" s="9"/>
      <c r="M6" s="9"/>
    </row>
    <row r="7" ht="22" customHeight="1" spans="1:13">
      <c r="A7" s="51">
        <v>4</v>
      </c>
      <c r="B7" s="12" t="s">
        <v>302</v>
      </c>
      <c r="C7" s="28" t="s">
        <v>307</v>
      </c>
      <c r="D7" s="28" t="s">
        <v>300</v>
      </c>
      <c r="E7" s="28" t="s">
        <v>308</v>
      </c>
      <c r="F7" s="29" t="s">
        <v>301</v>
      </c>
      <c r="G7" s="52">
        <v>-0.02</v>
      </c>
      <c r="H7" s="52" t="s">
        <v>320</v>
      </c>
      <c r="I7" s="52">
        <v>-0.03</v>
      </c>
      <c r="J7" s="52" t="s">
        <v>320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321</v>
      </c>
      <c r="B9" s="19"/>
      <c r="C9" s="19"/>
      <c r="D9" s="54"/>
      <c r="E9" s="20"/>
      <c r="F9" s="55"/>
      <c r="G9" s="30"/>
      <c r="H9" s="18" t="s">
        <v>310</v>
      </c>
      <c r="I9" s="19"/>
      <c r="J9" s="19"/>
      <c r="K9" s="20"/>
      <c r="L9" s="62"/>
      <c r="M9" s="26"/>
    </row>
    <row r="10" ht="84" customHeight="1" spans="1:13">
      <c r="A10" s="58" t="s">
        <v>322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7" t="s">
        <v>325</v>
      </c>
      <c r="H2" s="38"/>
      <c r="I2" s="47"/>
      <c r="J2" s="37" t="s">
        <v>326</v>
      </c>
      <c r="K2" s="38"/>
      <c r="L2" s="47"/>
      <c r="M2" s="37" t="s">
        <v>327</v>
      </c>
      <c r="N2" s="38"/>
      <c r="O2" s="47"/>
      <c r="P2" s="37" t="s">
        <v>328</v>
      </c>
      <c r="Q2" s="38"/>
      <c r="R2" s="47"/>
      <c r="S2" s="38" t="s">
        <v>329</v>
      </c>
      <c r="T2" s="38"/>
      <c r="U2" s="47"/>
      <c r="V2" s="33" t="s">
        <v>330</v>
      </c>
      <c r="W2" s="33" t="s">
        <v>298</v>
      </c>
    </row>
    <row r="3" s="1" customFormat="1" ht="16.5" spans="1:23">
      <c r="A3" s="7"/>
      <c r="B3" s="39"/>
      <c r="C3" s="39"/>
      <c r="D3" s="39"/>
      <c r="E3" s="39"/>
      <c r="F3" s="39"/>
      <c r="G3" s="4" t="s">
        <v>331</v>
      </c>
      <c r="H3" s="4" t="s">
        <v>67</v>
      </c>
      <c r="I3" s="4" t="s">
        <v>289</v>
      </c>
      <c r="J3" s="4" t="s">
        <v>331</v>
      </c>
      <c r="K3" s="4" t="s">
        <v>67</v>
      </c>
      <c r="L3" s="4" t="s">
        <v>289</v>
      </c>
      <c r="M3" s="4" t="s">
        <v>331</v>
      </c>
      <c r="N3" s="4" t="s">
        <v>67</v>
      </c>
      <c r="O3" s="4" t="s">
        <v>289</v>
      </c>
      <c r="P3" s="4" t="s">
        <v>331</v>
      </c>
      <c r="Q3" s="4" t="s">
        <v>67</v>
      </c>
      <c r="R3" s="4" t="s">
        <v>289</v>
      </c>
      <c r="S3" s="4" t="s">
        <v>331</v>
      </c>
      <c r="T3" s="4" t="s">
        <v>67</v>
      </c>
      <c r="U3" s="4" t="s">
        <v>289</v>
      </c>
      <c r="V3" s="50"/>
      <c r="W3" s="50"/>
    </row>
    <row r="4" ht="20" customHeight="1" spans="1:23">
      <c r="A4" s="27" t="s">
        <v>332</v>
      </c>
      <c r="B4" s="12" t="s">
        <v>302</v>
      </c>
      <c r="C4" s="28" t="s">
        <v>299</v>
      </c>
      <c r="D4" s="28" t="s">
        <v>300</v>
      </c>
      <c r="E4" s="28" t="s">
        <v>120</v>
      </c>
      <c r="F4" s="29" t="s">
        <v>301</v>
      </c>
      <c r="G4" s="11" t="s">
        <v>333</v>
      </c>
      <c r="H4" s="11"/>
      <c r="I4" s="11" t="s">
        <v>334</v>
      </c>
      <c r="J4" s="11" t="s">
        <v>335</v>
      </c>
      <c r="K4" s="48"/>
      <c r="L4" s="48" t="s">
        <v>336</v>
      </c>
      <c r="M4" s="9" t="s">
        <v>337</v>
      </c>
      <c r="N4" s="9"/>
      <c r="O4" s="9" t="s">
        <v>338</v>
      </c>
      <c r="P4" s="9"/>
      <c r="Q4" s="9"/>
      <c r="R4" s="9"/>
      <c r="S4" s="9"/>
      <c r="T4" s="9"/>
      <c r="U4" s="9"/>
      <c r="V4" s="9" t="s">
        <v>339</v>
      </c>
      <c r="W4" s="9"/>
    </row>
    <row r="5" ht="20" customHeight="1" spans="1:23">
      <c r="A5" s="27" t="s">
        <v>332</v>
      </c>
      <c r="B5" s="12" t="s">
        <v>302</v>
      </c>
      <c r="C5" s="28" t="s">
        <v>304</v>
      </c>
      <c r="D5" s="28" t="s">
        <v>300</v>
      </c>
      <c r="E5" s="28" t="s">
        <v>119</v>
      </c>
      <c r="F5" s="29" t="s">
        <v>301</v>
      </c>
      <c r="G5" s="40" t="s">
        <v>340</v>
      </c>
      <c r="H5" s="41"/>
      <c r="I5" s="49"/>
      <c r="J5" s="40" t="s">
        <v>341</v>
      </c>
      <c r="K5" s="41"/>
      <c r="L5" s="49"/>
      <c r="M5" s="37" t="s">
        <v>342</v>
      </c>
      <c r="N5" s="38"/>
      <c r="O5" s="47"/>
      <c r="P5" s="37" t="s">
        <v>343</v>
      </c>
      <c r="Q5" s="38"/>
      <c r="R5" s="47"/>
      <c r="S5" s="38" t="s">
        <v>344</v>
      </c>
      <c r="T5" s="38"/>
      <c r="U5" s="47"/>
      <c r="V5" s="9"/>
      <c r="W5" s="9"/>
    </row>
    <row r="6" ht="20" customHeight="1" spans="1:23">
      <c r="A6" s="27" t="s">
        <v>332</v>
      </c>
      <c r="B6" s="12" t="s">
        <v>302</v>
      </c>
      <c r="C6" s="28" t="s">
        <v>305</v>
      </c>
      <c r="D6" s="28" t="s">
        <v>300</v>
      </c>
      <c r="E6" s="28" t="s">
        <v>306</v>
      </c>
      <c r="F6" s="29" t="s">
        <v>301</v>
      </c>
      <c r="G6" s="42" t="s">
        <v>331</v>
      </c>
      <c r="H6" s="42" t="s">
        <v>67</v>
      </c>
      <c r="I6" s="42" t="s">
        <v>289</v>
      </c>
      <c r="J6" s="42" t="s">
        <v>331</v>
      </c>
      <c r="K6" s="42" t="s">
        <v>67</v>
      </c>
      <c r="L6" s="42" t="s">
        <v>289</v>
      </c>
      <c r="M6" s="4" t="s">
        <v>331</v>
      </c>
      <c r="N6" s="4" t="s">
        <v>67</v>
      </c>
      <c r="O6" s="4" t="s">
        <v>289</v>
      </c>
      <c r="P6" s="4" t="s">
        <v>331</v>
      </c>
      <c r="Q6" s="4" t="s">
        <v>67</v>
      </c>
      <c r="R6" s="4" t="s">
        <v>289</v>
      </c>
      <c r="S6" s="4" t="s">
        <v>331</v>
      </c>
      <c r="T6" s="4" t="s">
        <v>67</v>
      </c>
      <c r="U6" s="4" t="s">
        <v>289</v>
      </c>
      <c r="V6" s="9"/>
      <c r="W6" s="9"/>
    </row>
    <row r="7" ht="20" customHeight="1" spans="1:23">
      <c r="A7" s="27" t="s">
        <v>332</v>
      </c>
      <c r="B7" s="12" t="s">
        <v>302</v>
      </c>
      <c r="C7" s="28" t="s">
        <v>307</v>
      </c>
      <c r="D7" s="28" t="s">
        <v>300</v>
      </c>
      <c r="E7" s="28" t="s">
        <v>308</v>
      </c>
      <c r="F7" s="29" t="s">
        <v>301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321</v>
      </c>
      <c r="B10" s="19"/>
      <c r="C10" s="19"/>
      <c r="D10" s="19"/>
      <c r="E10" s="20"/>
      <c r="F10" s="21"/>
      <c r="G10" s="30"/>
      <c r="H10" s="36"/>
      <c r="I10" s="36"/>
      <c r="J10" s="18" t="s">
        <v>310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345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347</v>
      </c>
      <c r="B2" s="33" t="s">
        <v>285</v>
      </c>
      <c r="C2" s="33" t="s">
        <v>286</v>
      </c>
      <c r="D2" s="33" t="s">
        <v>287</v>
      </c>
      <c r="E2" s="33" t="s">
        <v>288</v>
      </c>
      <c r="F2" s="33" t="s">
        <v>289</v>
      </c>
      <c r="G2" s="32" t="s">
        <v>348</v>
      </c>
      <c r="H2" s="32" t="s">
        <v>349</v>
      </c>
      <c r="I2" s="32" t="s">
        <v>350</v>
      </c>
      <c r="J2" s="32" t="s">
        <v>349</v>
      </c>
      <c r="K2" s="32" t="s">
        <v>351</v>
      </c>
      <c r="L2" s="32" t="s">
        <v>349</v>
      </c>
      <c r="M2" s="33" t="s">
        <v>330</v>
      </c>
      <c r="N2" s="33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347</v>
      </c>
      <c r="B4" s="35" t="s">
        <v>352</v>
      </c>
      <c r="C4" s="35" t="s">
        <v>331</v>
      </c>
      <c r="D4" s="35" t="s">
        <v>287</v>
      </c>
      <c r="E4" s="33" t="s">
        <v>288</v>
      </c>
      <c r="F4" s="33" t="s">
        <v>289</v>
      </c>
      <c r="G4" s="32" t="s">
        <v>348</v>
      </c>
      <c r="H4" s="32" t="s">
        <v>349</v>
      </c>
      <c r="I4" s="32" t="s">
        <v>350</v>
      </c>
      <c r="J4" s="32" t="s">
        <v>349</v>
      </c>
      <c r="K4" s="32" t="s">
        <v>351</v>
      </c>
      <c r="L4" s="32" t="s">
        <v>349</v>
      </c>
      <c r="M4" s="33" t="s">
        <v>330</v>
      </c>
      <c r="N4" s="33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353</v>
      </c>
      <c r="B11" s="19"/>
      <c r="C11" s="19"/>
      <c r="D11" s="20"/>
      <c r="E11" s="21"/>
      <c r="F11" s="36"/>
      <c r="G11" s="30"/>
      <c r="H11" s="36"/>
      <c r="I11" s="18" t="s">
        <v>354</v>
      </c>
      <c r="J11" s="19"/>
      <c r="K11" s="19"/>
      <c r="L11" s="19"/>
      <c r="M11" s="19"/>
      <c r="N11" s="26"/>
    </row>
    <row r="12" ht="16.5" spans="1:14">
      <c r="A12" s="22" t="s">
        <v>355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330</v>
      </c>
      <c r="L2" s="5" t="s">
        <v>298</v>
      </c>
    </row>
    <row r="3" spans="1:12">
      <c r="A3" s="27" t="s">
        <v>332</v>
      </c>
      <c r="B3" s="12" t="s">
        <v>302</v>
      </c>
      <c r="C3" s="28" t="s">
        <v>299</v>
      </c>
      <c r="D3" s="28" t="s">
        <v>300</v>
      </c>
      <c r="E3" s="28" t="s">
        <v>120</v>
      </c>
      <c r="F3" s="29" t="s">
        <v>301</v>
      </c>
      <c r="G3" s="9" t="s">
        <v>361</v>
      </c>
      <c r="H3" s="9" t="s">
        <v>362</v>
      </c>
      <c r="I3" s="9"/>
      <c r="J3" s="9"/>
      <c r="K3" s="31" t="s">
        <v>363</v>
      </c>
      <c r="L3" s="9" t="s">
        <v>303</v>
      </c>
    </row>
    <row r="4" spans="1:12">
      <c r="A4" s="27" t="s">
        <v>332</v>
      </c>
      <c r="B4" s="12" t="s">
        <v>302</v>
      </c>
      <c r="C4" s="28" t="s">
        <v>304</v>
      </c>
      <c r="D4" s="28" t="s">
        <v>300</v>
      </c>
      <c r="E4" s="28" t="s">
        <v>119</v>
      </c>
      <c r="F4" s="29" t="s">
        <v>301</v>
      </c>
      <c r="G4" s="9" t="s">
        <v>361</v>
      </c>
      <c r="H4" s="9" t="s">
        <v>362</v>
      </c>
      <c r="I4" s="9"/>
      <c r="J4" s="9"/>
      <c r="K4" s="31" t="s">
        <v>363</v>
      </c>
      <c r="L4" s="9" t="s">
        <v>303</v>
      </c>
    </row>
    <row r="5" spans="1:12">
      <c r="A5" s="27" t="s">
        <v>332</v>
      </c>
      <c r="B5" s="12" t="s">
        <v>302</v>
      </c>
      <c r="C5" s="28" t="s">
        <v>305</v>
      </c>
      <c r="D5" s="28" t="s">
        <v>300</v>
      </c>
      <c r="E5" s="28" t="s">
        <v>306</v>
      </c>
      <c r="F5" s="29" t="s">
        <v>301</v>
      </c>
      <c r="G5" s="9" t="s">
        <v>361</v>
      </c>
      <c r="H5" s="9" t="s">
        <v>362</v>
      </c>
      <c r="I5" s="9"/>
      <c r="J5" s="9"/>
      <c r="K5" s="31" t="s">
        <v>363</v>
      </c>
      <c r="L5" s="9" t="s">
        <v>303</v>
      </c>
    </row>
    <row r="6" spans="1:12">
      <c r="A6" s="27" t="s">
        <v>332</v>
      </c>
      <c r="B6" s="12" t="s">
        <v>302</v>
      </c>
      <c r="C6" s="28" t="s">
        <v>307</v>
      </c>
      <c r="D6" s="28" t="s">
        <v>300</v>
      </c>
      <c r="E6" s="28" t="s">
        <v>308</v>
      </c>
      <c r="F6" s="29" t="s">
        <v>301</v>
      </c>
      <c r="G6" s="9"/>
      <c r="H6" s="9"/>
      <c r="I6" s="9"/>
      <c r="J6" s="9"/>
      <c r="K6" s="31" t="s">
        <v>363</v>
      </c>
      <c r="L6" s="9" t="s">
        <v>303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363</v>
      </c>
      <c r="L7" s="9" t="s">
        <v>303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363</v>
      </c>
      <c r="L8" s="9" t="s">
        <v>303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363</v>
      </c>
      <c r="L9" s="9" t="s">
        <v>303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364</v>
      </c>
      <c r="B11" s="19"/>
      <c r="C11" s="19"/>
      <c r="D11" s="19"/>
      <c r="E11" s="20"/>
      <c r="F11" s="21"/>
      <c r="G11" s="30"/>
      <c r="H11" s="18" t="s">
        <v>365</v>
      </c>
      <c r="I11" s="19"/>
      <c r="J11" s="19"/>
      <c r="K11" s="19"/>
      <c r="L11" s="26"/>
    </row>
    <row r="12" ht="16.5" spans="1:12">
      <c r="A12" s="22" t="s">
        <v>366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9.3" customWidth="1"/>
    <col min="4" max="4" width="12.125" customWidth="1"/>
    <col min="5" max="5" width="22.8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331</v>
      </c>
      <c r="D2" s="5" t="s">
        <v>287</v>
      </c>
      <c r="E2" s="5" t="s">
        <v>288</v>
      </c>
      <c r="F2" s="4" t="s">
        <v>368</v>
      </c>
      <c r="G2" s="4" t="s">
        <v>314</v>
      </c>
      <c r="H2" s="6" t="s">
        <v>315</v>
      </c>
      <c r="I2" s="24" t="s">
        <v>317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318</v>
      </c>
      <c r="H3" s="8"/>
      <c r="I3" s="25"/>
    </row>
    <row r="4" ht="20" customHeight="1" spans="1:9">
      <c r="A4" s="9">
        <v>1</v>
      </c>
      <c r="B4" s="10" t="s">
        <v>334</v>
      </c>
      <c r="C4" s="11" t="s">
        <v>333</v>
      </c>
      <c r="D4" s="12" t="s">
        <v>119</v>
      </c>
      <c r="E4" s="12" t="s">
        <v>370</v>
      </c>
      <c r="F4" s="13">
        <v>-0.005</v>
      </c>
      <c r="G4" s="13">
        <v>-0.03</v>
      </c>
      <c r="H4" s="9"/>
      <c r="I4" s="9" t="s">
        <v>303</v>
      </c>
    </row>
    <row r="5" ht="20" customHeight="1" spans="1:9">
      <c r="A5" s="9">
        <v>2</v>
      </c>
      <c r="B5" s="10" t="s">
        <v>334</v>
      </c>
      <c r="C5" s="11" t="s">
        <v>333</v>
      </c>
      <c r="D5" s="12" t="s">
        <v>120</v>
      </c>
      <c r="E5" s="12" t="s">
        <v>370</v>
      </c>
      <c r="F5" s="14">
        <v>-0.005</v>
      </c>
      <c r="G5" s="13">
        <v>-0.005</v>
      </c>
      <c r="H5" s="9"/>
      <c r="I5" s="9" t="s">
        <v>303</v>
      </c>
    </row>
    <row r="6" ht="20" customHeight="1" spans="1:9">
      <c r="A6" s="9">
        <v>3</v>
      </c>
      <c r="B6" s="10" t="s">
        <v>334</v>
      </c>
      <c r="C6" s="11" t="s">
        <v>333</v>
      </c>
      <c r="D6" s="12" t="s">
        <v>306</v>
      </c>
      <c r="E6" s="12" t="s">
        <v>370</v>
      </c>
      <c r="F6" s="14">
        <v>-0.007</v>
      </c>
      <c r="G6" s="13">
        <v>-0.003</v>
      </c>
      <c r="H6" s="9"/>
      <c r="I6" s="9" t="s">
        <v>303</v>
      </c>
    </row>
    <row r="7" ht="20" customHeight="1" spans="1:9">
      <c r="A7" s="9">
        <v>4</v>
      </c>
      <c r="B7" s="10" t="s">
        <v>334</v>
      </c>
      <c r="C7" s="11" t="s">
        <v>333</v>
      </c>
      <c r="D7" s="12" t="s">
        <v>308</v>
      </c>
      <c r="E7" s="12" t="s">
        <v>370</v>
      </c>
      <c r="F7" s="14">
        <v>-0.006</v>
      </c>
      <c r="G7" s="13">
        <v>-0.004</v>
      </c>
      <c r="H7" s="9"/>
      <c r="I7" s="9" t="s">
        <v>303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371</v>
      </c>
      <c r="B12" s="19"/>
      <c r="C12" s="19"/>
      <c r="D12" s="20"/>
      <c r="E12" s="21"/>
      <c r="F12" s="18" t="s">
        <v>372</v>
      </c>
      <c r="G12" s="19"/>
      <c r="H12" s="20"/>
      <c r="I12" s="26"/>
    </row>
    <row r="13" ht="16.5" spans="1:9">
      <c r="A13" s="22" t="s">
        <v>373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6" t="s">
        <v>35</v>
      </c>
      <c r="C2" s="417"/>
      <c r="D2" s="417"/>
      <c r="E2" s="417"/>
      <c r="F2" s="417"/>
      <c r="G2" s="417"/>
      <c r="H2" s="417"/>
      <c r="I2" s="431"/>
    </row>
    <row r="3" ht="27.95" customHeight="1" spans="2:9">
      <c r="B3" s="418"/>
      <c r="C3" s="419"/>
      <c r="D3" s="420" t="s">
        <v>36</v>
      </c>
      <c r="E3" s="421"/>
      <c r="F3" s="422" t="s">
        <v>37</v>
      </c>
      <c r="G3" s="423"/>
      <c r="H3" s="420" t="s">
        <v>38</v>
      </c>
      <c r="I3" s="432"/>
    </row>
    <row r="4" ht="27.95" customHeight="1" spans="2:9">
      <c r="B4" s="418" t="s">
        <v>39</v>
      </c>
      <c r="C4" s="419" t="s">
        <v>40</v>
      </c>
      <c r="D4" s="419" t="s">
        <v>41</v>
      </c>
      <c r="E4" s="419" t="s">
        <v>42</v>
      </c>
      <c r="F4" s="424" t="s">
        <v>41</v>
      </c>
      <c r="G4" s="424" t="s">
        <v>42</v>
      </c>
      <c r="H4" s="419" t="s">
        <v>41</v>
      </c>
      <c r="I4" s="433" t="s">
        <v>42</v>
      </c>
    </row>
    <row r="5" ht="27.95" customHeight="1" spans="2:9">
      <c r="B5" s="425" t="s">
        <v>43</v>
      </c>
      <c r="C5" s="10">
        <v>13</v>
      </c>
      <c r="D5" s="10">
        <v>0</v>
      </c>
      <c r="E5" s="10">
        <v>1</v>
      </c>
      <c r="F5" s="426">
        <v>0</v>
      </c>
      <c r="G5" s="426">
        <v>1</v>
      </c>
      <c r="H5" s="10">
        <v>1</v>
      </c>
      <c r="I5" s="434">
        <v>2</v>
      </c>
    </row>
    <row r="6" ht="27.95" customHeight="1" spans="2:9">
      <c r="B6" s="425" t="s">
        <v>44</v>
      </c>
      <c r="C6" s="10">
        <v>20</v>
      </c>
      <c r="D6" s="10">
        <v>0</v>
      </c>
      <c r="E6" s="10">
        <v>1</v>
      </c>
      <c r="F6" s="426">
        <v>1</v>
      </c>
      <c r="G6" s="426">
        <v>2</v>
      </c>
      <c r="H6" s="10">
        <v>2</v>
      </c>
      <c r="I6" s="434">
        <v>3</v>
      </c>
    </row>
    <row r="7" ht="27.95" customHeight="1" spans="2:9">
      <c r="B7" s="425" t="s">
        <v>45</v>
      </c>
      <c r="C7" s="10">
        <v>32</v>
      </c>
      <c r="D7" s="10">
        <v>0</v>
      </c>
      <c r="E7" s="10">
        <v>1</v>
      </c>
      <c r="F7" s="426">
        <v>2</v>
      </c>
      <c r="G7" s="426">
        <v>3</v>
      </c>
      <c r="H7" s="10">
        <v>3</v>
      </c>
      <c r="I7" s="434">
        <v>4</v>
      </c>
    </row>
    <row r="8" ht="27.95" customHeight="1" spans="2:9">
      <c r="B8" s="425" t="s">
        <v>46</v>
      </c>
      <c r="C8" s="10">
        <v>50</v>
      </c>
      <c r="D8" s="10">
        <v>1</v>
      </c>
      <c r="E8" s="10">
        <v>2</v>
      </c>
      <c r="F8" s="426">
        <v>3</v>
      </c>
      <c r="G8" s="426">
        <v>4</v>
      </c>
      <c r="H8" s="10">
        <v>5</v>
      </c>
      <c r="I8" s="434">
        <v>6</v>
      </c>
    </row>
    <row r="9" ht="27.95" customHeight="1" spans="2:9">
      <c r="B9" s="425" t="s">
        <v>47</v>
      </c>
      <c r="C9" s="10">
        <v>80</v>
      </c>
      <c r="D9" s="10">
        <v>2</v>
      </c>
      <c r="E9" s="10">
        <v>3</v>
      </c>
      <c r="F9" s="426">
        <v>5</v>
      </c>
      <c r="G9" s="426">
        <v>6</v>
      </c>
      <c r="H9" s="10">
        <v>7</v>
      </c>
      <c r="I9" s="434">
        <v>8</v>
      </c>
    </row>
    <row r="10" ht="27.95" customHeight="1" spans="2:9">
      <c r="B10" s="425" t="s">
        <v>48</v>
      </c>
      <c r="C10" s="10">
        <v>125</v>
      </c>
      <c r="D10" s="10">
        <v>3</v>
      </c>
      <c r="E10" s="10">
        <v>4</v>
      </c>
      <c r="F10" s="426">
        <v>7</v>
      </c>
      <c r="G10" s="426">
        <v>8</v>
      </c>
      <c r="H10" s="10">
        <v>10</v>
      </c>
      <c r="I10" s="434">
        <v>11</v>
      </c>
    </row>
    <row r="11" ht="27.95" customHeight="1" spans="2:9">
      <c r="B11" s="425" t="s">
        <v>49</v>
      </c>
      <c r="C11" s="10">
        <v>200</v>
      </c>
      <c r="D11" s="10">
        <v>5</v>
      </c>
      <c r="E11" s="10">
        <v>6</v>
      </c>
      <c r="F11" s="426">
        <v>10</v>
      </c>
      <c r="G11" s="426">
        <v>11</v>
      </c>
      <c r="H11" s="10">
        <v>14</v>
      </c>
      <c r="I11" s="434">
        <v>15</v>
      </c>
    </row>
    <row r="12" ht="27.95" customHeight="1" spans="2:9">
      <c r="B12" s="427" t="s">
        <v>50</v>
      </c>
      <c r="C12" s="428">
        <v>315</v>
      </c>
      <c r="D12" s="428">
        <v>7</v>
      </c>
      <c r="E12" s="428">
        <v>8</v>
      </c>
      <c r="F12" s="429">
        <v>14</v>
      </c>
      <c r="G12" s="429">
        <v>15</v>
      </c>
      <c r="H12" s="428">
        <v>21</v>
      </c>
      <c r="I12" s="435">
        <v>22</v>
      </c>
    </row>
    <row r="14" spans="2:4">
      <c r="B14" s="430" t="s">
        <v>51</v>
      </c>
      <c r="C14" s="430"/>
      <c r="D14" s="43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34" customWidth="1"/>
    <col min="2" max="9" width="10.375" style="234"/>
    <col min="10" max="10" width="8.875" style="234" customWidth="1"/>
    <col min="11" max="11" width="12" style="234" customWidth="1"/>
    <col min="12" max="16384" width="10.375" style="234"/>
  </cols>
  <sheetData>
    <row r="1" ht="21" spans="1:11">
      <c r="A1" s="353" t="s">
        <v>52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ht="15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3" t="s">
        <v>56</v>
      </c>
      <c r="J2" s="313"/>
      <c r="K2" s="314"/>
    </row>
    <row r="3" ht="14.25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ht="18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45950</v>
      </c>
      <c r="G4" s="250"/>
      <c r="H4" s="245" t="s">
        <v>64</v>
      </c>
      <c r="I4" s="248"/>
      <c r="J4" s="252" t="s">
        <v>65</v>
      </c>
      <c r="K4" s="253" t="s">
        <v>66</v>
      </c>
    </row>
    <row r="5" ht="14.25" spans="1:11">
      <c r="A5" s="251" t="s">
        <v>67</v>
      </c>
      <c r="B5" s="252" t="s">
        <v>68</v>
      </c>
      <c r="C5" s="253"/>
      <c r="D5" s="245" t="s">
        <v>69</v>
      </c>
      <c r="E5" s="248"/>
      <c r="F5" s="249">
        <v>45917</v>
      </c>
      <c r="G5" s="250"/>
      <c r="H5" s="245" t="s">
        <v>70</v>
      </c>
      <c r="I5" s="248"/>
      <c r="J5" s="252" t="s">
        <v>65</v>
      </c>
      <c r="K5" s="253" t="s">
        <v>66</v>
      </c>
    </row>
    <row r="6" ht="14.25" spans="1:11">
      <c r="A6" s="245" t="s">
        <v>71</v>
      </c>
      <c r="B6" s="254" t="s">
        <v>72</v>
      </c>
      <c r="C6" s="255">
        <v>6</v>
      </c>
      <c r="D6" s="251" t="s">
        <v>73</v>
      </c>
      <c r="E6" s="256"/>
      <c r="F6" s="249">
        <v>45945</v>
      </c>
      <c r="G6" s="250"/>
      <c r="H6" s="245" t="s">
        <v>74</v>
      </c>
      <c r="I6" s="248"/>
      <c r="J6" s="252" t="s">
        <v>65</v>
      </c>
      <c r="K6" s="253" t="s">
        <v>66</v>
      </c>
    </row>
    <row r="7" ht="14.25" spans="1:11">
      <c r="A7" s="245" t="s">
        <v>75</v>
      </c>
      <c r="B7" s="257">
        <v>1786</v>
      </c>
      <c r="C7" s="258"/>
      <c r="D7" s="251" t="s">
        <v>76</v>
      </c>
      <c r="E7" s="259"/>
      <c r="F7" s="249">
        <v>45947</v>
      </c>
      <c r="G7" s="250"/>
      <c r="H7" s="245" t="s">
        <v>77</v>
      </c>
      <c r="I7" s="248"/>
      <c r="J7" s="252" t="s">
        <v>65</v>
      </c>
      <c r="K7" s="253" t="s">
        <v>66</v>
      </c>
    </row>
    <row r="8" spans="1:11">
      <c r="A8" s="260" t="s">
        <v>78</v>
      </c>
      <c r="B8" s="261" t="s">
        <v>79</v>
      </c>
      <c r="C8" s="262"/>
      <c r="D8" s="263" t="s">
        <v>80</v>
      </c>
      <c r="E8" s="264"/>
      <c r="F8" s="265">
        <v>45950</v>
      </c>
      <c r="G8" s="266"/>
      <c r="H8" s="263" t="s">
        <v>81</v>
      </c>
      <c r="I8" s="264"/>
      <c r="J8" s="283" t="s">
        <v>65</v>
      </c>
      <c r="K8" s="315" t="s">
        <v>66</v>
      </c>
    </row>
    <row r="9" ht="15" spans="1:11">
      <c r="A9" s="354" t="s">
        <v>82</v>
      </c>
      <c r="B9" s="355"/>
      <c r="C9" s="355"/>
      <c r="D9" s="356"/>
      <c r="E9" s="356"/>
      <c r="F9" s="356"/>
      <c r="G9" s="356"/>
      <c r="H9" s="356"/>
      <c r="I9" s="356"/>
      <c r="J9" s="356"/>
      <c r="K9" s="399"/>
    </row>
    <row r="10" ht="15" spans="1:11">
      <c r="A10" s="357" t="s">
        <v>83</v>
      </c>
      <c r="B10" s="358"/>
      <c r="C10" s="358"/>
      <c r="D10" s="358"/>
      <c r="E10" s="358"/>
      <c r="F10" s="358"/>
      <c r="G10" s="358"/>
      <c r="H10" s="358"/>
      <c r="I10" s="358"/>
      <c r="J10" s="358"/>
      <c r="K10" s="400"/>
    </row>
    <row r="11" ht="14.25" spans="1:11">
      <c r="A11" s="359" t="s">
        <v>84</v>
      </c>
      <c r="B11" s="360" t="s">
        <v>85</v>
      </c>
      <c r="C11" s="361" t="s">
        <v>86</v>
      </c>
      <c r="D11" s="362"/>
      <c r="E11" s="363" t="s">
        <v>87</v>
      </c>
      <c r="F11" s="360" t="s">
        <v>85</v>
      </c>
      <c r="G11" s="361" t="s">
        <v>86</v>
      </c>
      <c r="H11" s="361" t="s">
        <v>88</v>
      </c>
      <c r="I11" s="363" t="s">
        <v>89</v>
      </c>
      <c r="J11" s="360" t="s">
        <v>85</v>
      </c>
      <c r="K11" s="401" t="s">
        <v>86</v>
      </c>
    </row>
    <row r="12" ht="14.25" spans="1:11">
      <c r="A12" s="251" t="s">
        <v>90</v>
      </c>
      <c r="B12" s="273" t="s">
        <v>85</v>
      </c>
      <c r="C12" s="252" t="s">
        <v>86</v>
      </c>
      <c r="D12" s="259"/>
      <c r="E12" s="256" t="s">
        <v>91</v>
      </c>
      <c r="F12" s="273" t="s">
        <v>85</v>
      </c>
      <c r="G12" s="252" t="s">
        <v>86</v>
      </c>
      <c r="H12" s="252" t="s">
        <v>88</v>
      </c>
      <c r="I12" s="256" t="s">
        <v>92</v>
      </c>
      <c r="J12" s="273" t="s">
        <v>85</v>
      </c>
      <c r="K12" s="253" t="s">
        <v>86</v>
      </c>
    </row>
    <row r="13" ht="14.25" spans="1:11">
      <c r="A13" s="251" t="s">
        <v>93</v>
      </c>
      <c r="B13" s="273" t="s">
        <v>85</v>
      </c>
      <c r="C13" s="252" t="s">
        <v>86</v>
      </c>
      <c r="D13" s="259"/>
      <c r="E13" s="256" t="s">
        <v>94</v>
      </c>
      <c r="F13" s="252" t="s">
        <v>95</v>
      </c>
      <c r="G13" s="252" t="s">
        <v>96</v>
      </c>
      <c r="H13" s="252" t="s">
        <v>88</v>
      </c>
      <c r="I13" s="256" t="s">
        <v>97</v>
      </c>
      <c r="J13" s="273" t="s">
        <v>85</v>
      </c>
      <c r="K13" s="253" t="s">
        <v>86</v>
      </c>
    </row>
    <row r="14" ht="15" spans="1:11">
      <c r="A14" s="263" t="s">
        <v>98</v>
      </c>
      <c r="B14" s="264"/>
      <c r="C14" s="264"/>
      <c r="D14" s="264"/>
      <c r="E14" s="264"/>
      <c r="F14" s="264"/>
      <c r="G14" s="264"/>
      <c r="H14" s="264"/>
      <c r="I14" s="264"/>
      <c r="J14" s="264"/>
      <c r="K14" s="317"/>
    </row>
    <row r="15" ht="15" spans="1:11">
      <c r="A15" s="357" t="s">
        <v>99</v>
      </c>
      <c r="B15" s="358"/>
      <c r="C15" s="358"/>
      <c r="D15" s="358"/>
      <c r="E15" s="358"/>
      <c r="F15" s="358"/>
      <c r="G15" s="358"/>
      <c r="H15" s="358"/>
      <c r="I15" s="358"/>
      <c r="J15" s="358"/>
      <c r="K15" s="400"/>
    </row>
    <row r="16" ht="14.25" spans="1:11">
      <c r="A16" s="364" t="s">
        <v>100</v>
      </c>
      <c r="B16" s="361" t="s">
        <v>95</v>
      </c>
      <c r="C16" s="361" t="s">
        <v>96</v>
      </c>
      <c r="D16" s="365"/>
      <c r="E16" s="366" t="s">
        <v>101</v>
      </c>
      <c r="F16" s="361" t="s">
        <v>95</v>
      </c>
      <c r="G16" s="361" t="s">
        <v>96</v>
      </c>
      <c r="H16" s="367"/>
      <c r="I16" s="366" t="s">
        <v>102</v>
      </c>
      <c r="J16" s="361" t="s">
        <v>95</v>
      </c>
      <c r="K16" s="401" t="s">
        <v>96</v>
      </c>
    </row>
    <row r="17" customHeight="1" spans="1:22">
      <c r="A17" s="290" t="s">
        <v>103</v>
      </c>
      <c r="B17" s="252" t="s">
        <v>95</v>
      </c>
      <c r="C17" s="252" t="s">
        <v>96</v>
      </c>
      <c r="D17" s="368"/>
      <c r="E17" s="291" t="s">
        <v>104</v>
      </c>
      <c r="F17" s="252" t="s">
        <v>95</v>
      </c>
      <c r="G17" s="252" t="s">
        <v>96</v>
      </c>
      <c r="H17" s="369"/>
      <c r="I17" s="291" t="s">
        <v>105</v>
      </c>
      <c r="J17" s="252" t="s">
        <v>95</v>
      </c>
      <c r="K17" s="253" t="s">
        <v>96</v>
      </c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</row>
    <row r="18" ht="18" customHeight="1" spans="1:11">
      <c r="A18" s="370" t="s">
        <v>106</v>
      </c>
      <c r="B18" s="371"/>
      <c r="C18" s="371"/>
      <c r="D18" s="371"/>
      <c r="E18" s="371"/>
      <c r="F18" s="371"/>
      <c r="G18" s="371"/>
      <c r="H18" s="371"/>
      <c r="I18" s="371"/>
      <c r="J18" s="371"/>
      <c r="K18" s="403"/>
    </row>
    <row r="19" s="352" customFormat="1" ht="18" customHeight="1" spans="1:11">
      <c r="A19" s="357" t="s">
        <v>107</v>
      </c>
      <c r="B19" s="358"/>
      <c r="C19" s="358"/>
      <c r="D19" s="358"/>
      <c r="E19" s="358"/>
      <c r="F19" s="358"/>
      <c r="G19" s="358"/>
      <c r="H19" s="358"/>
      <c r="I19" s="358"/>
      <c r="J19" s="358"/>
      <c r="K19" s="400"/>
    </row>
    <row r="20" customHeight="1" spans="1:11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404"/>
    </row>
    <row r="21" ht="21.75" customHeight="1" spans="1:11">
      <c r="A21" s="374" t="s">
        <v>109</v>
      </c>
      <c r="B21" s="375" t="s">
        <v>110</v>
      </c>
      <c r="C21" s="375" t="s">
        <v>111</v>
      </c>
      <c r="D21" s="375" t="s">
        <v>112</v>
      </c>
      <c r="E21" s="375" t="s">
        <v>113</v>
      </c>
      <c r="F21" s="375" t="s">
        <v>114</v>
      </c>
      <c r="G21" s="375" t="s">
        <v>115</v>
      </c>
      <c r="H21" s="375" t="s">
        <v>116</v>
      </c>
      <c r="I21" s="375" t="s">
        <v>117</v>
      </c>
      <c r="J21" s="291"/>
      <c r="K21" s="325" t="s">
        <v>118</v>
      </c>
    </row>
    <row r="22" ht="23" customHeight="1" spans="1:11">
      <c r="A22" s="376" t="s">
        <v>119</v>
      </c>
      <c r="B22" s="377"/>
      <c r="C22" s="377"/>
      <c r="D22" s="377"/>
      <c r="E22" s="377"/>
      <c r="F22" s="377"/>
      <c r="G22" s="377"/>
      <c r="H22" s="377"/>
      <c r="I22" s="377"/>
      <c r="J22" s="377"/>
      <c r="K22" s="405"/>
    </row>
    <row r="23" ht="23" customHeight="1" spans="1:11">
      <c r="A23" s="376" t="s">
        <v>120</v>
      </c>
      <c r="B23" s="377"/>
      <c r="C23" s="377"/>
      <c r="D23" s="377" t="s">
        <v>95</v>
      </c>
      <c r="E23" s="377" t="s">
        <v>95</v>
      </c>
      <c r="F23" s="377" t="s">
        <v>95</v>
      </c>
      <c r="G23" s="377" t="s">
        <v>95</v>
      </c>
      <c r="H23" s="377" t="s">
        <v>95</v>
      </c>
      <c r="I23" s="377"/>
      <c r="J23" s="377"/>
      <c r="K23" s="406"/>
    </row>
    <row r="24" ht="23" customHeight="1" spans="1:11">
      <c r="A24" s="376"/>
      <c r="B24" s="377"/>
      <c r="C24" s="377"/>
      <c r="D24" s="377"/>
      <c r="E24" s="377"/>
      <c r="F24" s="377"/>
      <c r="G24" s="377"/>
      <c r="H24" s="377"/>
      <c r="I24" s="377"/>
      <c r="J24" s="377"/>
      <c r="K24" s="406"/>
    </row>
    <row r="25" ht="23" customHeight="1" spans="1:11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406"/>
    </row>
    <row r="26" ht="23" customHeight="1" spans="1:11">
      <c r="A26" s="378"/>
      <c r="B26" s="377"/>
      <c r="C26" s="377"/>
      <c r="D26" s="377"/>
      <c r="E26" s="377"/>
      <c r="F26" s="377"/>
      <c r="G26" s="377"/>
      <c r="H26" s="377"/>
      <c r="I26" s="377"/>
      <c r="J26" s="377"/>
      <c r="K26" s="406"/>
    </row>
    <row r="27" ht="18" customHeight="1" spans="1:11">
      <c r="A27" s="379" t="s">
        <v>121</v>
      </c>
      <c r="B27" s="380"/>
      <c r="C27" s="380"/>
      <c r="D27" s="380"/>
      <c r="E27" s="380"/>
      <c r="F27" s="380"/>
      <c r="G27" s="380"/>
      <c r="H27" s="380"/>
      <c r="I27" s="380"/>
      <c r="J27" s="380"/>
      <c r="K27" s="407"/>
    </row>
    <row r="28" ht="18.75" customHeight="1" spans="1:11">
      <c r="A28" s="381"/>
      <c r="B28" s="382"/>
      <c r="C28" s="382"/>
      <c r="D28" s="382"/>
      <c r="E28" s="382"/>
      <c r="F28" s="382"/>
      <c r="G28" s="382"/>
      <c r="H28" s="382"/>
      <c r="I28" s="382"/>
      <c r="J28" s="382"/>
      <c r="K28" s="408"/>
    </row>
    <row r="29" ht="18.75" customHeight="1" spans="1:11">
      <c r="A29" s="383"/>
      <c r="B29" s="384"/>
      <c r="C29" s="384"/>
      <c r="D29" s="384"/>
      <c r="E29" s="384"/>
      <c r="F29" s="384"/>
      <c r="G29" s="384"/>
      <c r="H29" s="384"/>
      <c r="I29" s="384"/>
      <c r="J29" s="384"/>
      <c r="K29" s="409"/>
    </row>
    <row r="30" ht="18" customHeight="1" spans="1:11">
      <c r="A30" s="379" t="s">
        <v>122</v>
      </c>
      <c r="B30" s="380"/>
      <c r="C30" s="380"/>
      <c r="D30" s="380"/>
      <c r="E30" s="380"/>
      <c r="F30" s="380"/>
      <c r="G30" s="380"/>
      <c r="H30" s="380"/>
      <c r="I30" s="380"/>
      <c r="J30" s="380"/>
      <c r="K30" s="407"/>
    </row>
    <row r="31" ht="14.25" spans="1:11">
      <c r="A31" s="385" t="s">
        <v>123</v>
      </c>
      <c r="B31" s="386"/>
      <c r="C31" s="386"/>
      <c r="D31" s="386"/>
      <c r="E31" s="386"/>
      <c r="F31" s="386"/>
      <c r="G31" s="386"/>
      <c r="H31" s="386"/>
      <c r="I31" s="386"/>
      <c r="J31" s="386"/>
      <c r="K31" s="410"/>
    </row>
    <row r="32" ht="15" spans="1:11">
      <c r="A32" s="159" t="s">
        <v>124</v>
      </c>
      <c r="B32" s="160"/>
      <c r="C32" s="252" t="s">
        <v>65</v>
      </c>
      <c r="D32" s="252" t="s">
        <v>66</v>
      </c>
      <c r="E32" s="387" t="s">
        <v>125</v>
      </c>
      <c r="F32" s="388"/>
      <c r="G32" s="388"/>
      <c r="H32" s="388"/>
      <c r="I32" s="388"/>
      <c r="J32" s="388"/>
      <c r="K32" s="411"/>
    </row>
    <row r="33" ht="15" spans="1:11">
      <c r="A33" s="389" t="s">
        <v>126</v>
      </c>
      <c r="B33" s="389"/>
      <c r="C33" s="389"/>
      <c r="D33" s="389"/>
      <c r="E33" s="389"/>
      <c r="F33" s="389"/>
      <c r="G33" s="389"/>
      <c r="H33" s="389"/>
      <c r="I33" s="389"/>
      <c r="J33" s="389"/>
      <c r="K33" s="389"/>
    </row>
    <row r="34" ht="21" customHeight="1" spans="1:11">
      <c r="A34" s="296" t="s">
        <v>127</v>
      </c>
      <c r="B34" s="297"/>
      <c r="C34" s="297"/>
      <c r="D34" s="297"/>
      <c r="E34" s="297"/>
      <c r="F34" s="297"/>
      <c r="G34" s="297"/>
      <c r="H34" s="297"/>
      <c r="I34" s="297"/>
      <c r="J34" s="297"/>
      <c r="K34" s="327"/>
    </row>
    <row r="35" ht="21" customHeight="1" spans="1:11">
      <c r="A35" s="298" t="s">
        <v>128</v>
      </c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 t="s">
        <v>129</v>
      </c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15" spans="1:11">
      <c r="A41" s="293" t="s">
        <v>130</v>
      </c>
      <c r="B41" s="294"/>
      <c r="C41" s="294"/>
      <c r="D41" s="294"/>
      <c r="E41" s="294"/>
      <c r="F41" s="294"/>
      <c r="G41" s="294"/>
      <c r="H41" s="294"/>
      <c r="I41" s="294"/>
      <c r="J41" s="294"/>
      <c r="K41" s="326"/>
    </row>
    <row r="42" ht="15" spans="1:11">
      <c r="A42" s="357" t="s">
        <v>131</v>
      </c>
      <c r="B42" s="358"/>
      <c r="C42" s="358"/>
      <c r="D42" s="358"/>
      <c r="E42" s="358"/>
      <c r="F42" s="358"/>
      <c r="G42" s="358"/>
      <c r="H42" s="358"/>
      <c r="I42" s="358"/>
      <c r="J42" s="358"/>
      <c r="K42" s="400"/>
    </row>
    <row r="43" ht="14.25" spans="1:11">
      <c r="A43" s="364" t="s">
        <v>132</v>
      </c>
      <c r="B43" s="361" t="s">
        <v>95</v>
      </c>
      <c r="C43" s="361" t="s">
        <v>96</v>
      </c>
      <c r="D43" s="361" t="s">
        <v>88</v>
      </c>
      <c r="E43" s="366" t="s">
        <v>133</v>
      </c>
      <c r="F43" s="361" t="s">
        <v>95</v>
      </c>
      <c r="G43" s="361" t="s">
        <v>96</v>
      </c>
      <c r="H43" s="361" t="s">
        <v>88</v>
      </c>
      <c r="I43" s="366" t="s">
        <v>134</v>
      </c>
      <c r="J43" s="361" t="s">
        <v>95</v>
      </c>
      <c r="K43" s="401" t="s">
        <v>96</v>
      </c>
    </row>
    <row r="44" ht="14.25" spans="1:11">
      <c r="A44" s="290" t="s">
        <v>87</v>
      </c>
      <c r="B44" s="252" t="s">
        <v>95</v>
      </c>
      <c r="C44" s="252" t="s">
        <v>96</v>
      </c>
      <c r="D44" s="252" t="s">
        <v>88</v>
      </c>
      <c r="E44" s="291" t="s">
        <v>94</v>
      </c>
      <c r="F44" s="252" t="s">
        <v>95</v>
      </c>
      <c r="G44" s="252" t="s">
        <v>96</v>
      </c>
      <c r="H44" s="252" t="s">
        <v>88</v>
      </c>
      <c r="I44" s="291" t="s">
        <v>105</v>
      </c>
      <c r="J44" s="252" t="s">
        <v>95</v>
      </c>
      <c r="K44" s="253" t="s">
        <v>96</v>
      </c>
    </row>
    <row r="45" ht="15" spans="1:11">
      <c r="A45" s="263" t="s">
        <v>98</v>
      </c>
      <c r="B45" s="264"/>
      <c r="C45" s="264"/>
      <c r="D45" s="264"/>
      <c r="E45" s="264"/>
      <c r="F45" s="264"/>
      <c r="G45" s="264"/>
      <c r="H45" s="264"/>
      <c r="I45" s="264"/>
      <c r="J45" s="264"/>
      <c r="K45" s="317"/>
    </row>
    <row r="46" ht="15" spans="1:11">
      <c r="A46" s="389" t="s">
        <v>135</v>
      </c>
      <c r="B46" s="389"/>
      <c r="C46" s="389"/>
      <c r="D46" s="389"/>
      <c r="E46" s="389"/>
      <c r="F46" s="389"/>
      <c r="G46" s="389"/>
      <c r="H46" s="389"/>
      <c r="I46" s="389"/>
      <c r="J46" s="389"/>
      <c r="K46" s="389"/>
    </row>
    <row r="47" ht="15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27"/>
    </row>
    <row r="48" ht="15" spans="1:11">
      <c r="A48" s="390" t="s">
        <v>136</v>
      </c>
      <c r="B48" s="391" t="s">
        <v>137</v>
      </c>
      <c r="C48" s="391"/>
      <c r="D48" s="392" t="s">
        <v>138</v>
      </c>
      <c r="E48" s="393" t="s">
        <v>139</v>
      </c>
      <c r="F48" s="394" t="s">
        <v>140</v>
      </c>
      <c r="G48" s="395">
        <v>45917</v>
      </c>
      <c r="H48" s="396" t="s">
        <v>141</v>
      </c>
      <c r="I48" s="412"/>
      <c r="J48" s="413" t="s">
        <v>142</v>
      </c>
      <c r="K48" s="414"/>
    </row>
    <row r="49" ht="15" spans="1:11">
      <c r="A49" s="389" t="s">
        <v>143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89"/>
    </row>
    <row r="50" ht="15" spans="1:11">
      <c r="A50" s="397" t="s">
        <v>144</v>
      </c>
      <c r="B50" s="398"/>
      <c r="C50" s="398"/>
      <c r="D50" s="398"/>
      <c r="E50" s="398"/>
      <c r="F50" s="398"/>
      <c r="G50" s="398"/>
      <c r="H50" s="398"/>
      <c r="I50" s="398"/>
      <c r="J50" s="398"/>
      <c r="K50" s="415"/>
    </row>
    <row r="51" ht="15" spans="1:11">
      <c r="A51" s="390" t="s">
        <v>136</v>
      </c>
      <c r="B51" s="391" t="s">
        <v>137</v>
      </c>
      <c r="C51" s="391"/>
      <c r="D51" s="392" t="s">
        <v>138</v>
      </c>
      <c r="E51" s="393" t="s">
        <v>139</v>
      </c>
      <c r="F51" s="394" t="s">
        <v>140</v>
      </c>
      <c r="G51" s="395">
        <v>45917</v>
      </c>
      <c r="H51" s="396" t="s">
        <v>141</v>
      </c>
      <c r="I51" s="412"/>
      <c r="J51" s="413" t="s">
        <v>142</v>
      </c>
      <c r="K51" s="41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H14" sqref="H13:I14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140" customWidth="1"/>
    <col min="18" max="255" width="9" style="75"/>
    <col min="256" max="16384" width="9" style="78"/>
  </cols>
  <sheetData>
    <row r="1" s="75" customFormat="1" ht="29" customHeight="1" spans="1:258">
      <c r="A1" s="79" t="s">
        <v>145</v>
      </c>
      <c r="B1" s="79"/>
      <c r="C1" s="8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47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7"/>
      <c r="I2" s="87"/>
      <c r="J2" s="117"/>
      <c r="K2" s="118" t="s">
        <v>57</v>
      </c>
      <c r="L2" s="119" t="s">
        <v>56</v>
      </c>
      <c r="M2" s="119"/>
      <c r="N2" s="119"/>
      <c r="O2" s="119"/>
      <c r="P2" s="339"/>
      <c r="Q2" s="34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21"/>
      <c r="K3" s="340"/>
      <c r="L3" s="340"/>
      <c r="M3" s="340"/>
      <c r="N3" s="340"/>
      <c r="O3" s="340"/>
      <c r="P3" s="341"/>
      <c r="Q3" s="349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/>
      <c r="I4" s="124" t="s">
        <v>149</v>
      </c>
      <c r="J4" s="121"/>
      <c r="K4" s="342"/>
      <c r="L4" s="343"/>
      <c r="M4" s="344" t="s">
        <v>120</v>
      </c>
      <c r="N4" s="344" t="s">
        <v>120</v>
      </c>
      <c r="O4" s="344"/>
      <c r="P4" s="344"/>
      <c r="Q4" s="350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8"/>
      <c r="B5" s="91" t="s">
        <v>150</v>
      </c>
      <c r="C5" s="92" t="s">
        <v>151</v>
      </c>
      <c r="D5" s="93" t="s">
        <v>152</v>
      </c>
      <c r="E5" s="92" t="s">
        <v>153</v>
      </c>
      <c r="F5" s="92" t="s">
        <v>154</v>
      </c>
      <c r="G5" s="92" t="s">
        <v>155</v>
      </c>
      <c r="H5" s="92"/>
      <c r="I5" s="124"/>
      <c r="J5" s="126"/>
      <c r="K5" s="122"/>
      <c r="L5" s="345"/>
      <c r="M5" s="346" t="s">
        <v>156</v>
      </c>
      <c r="N5" s="346" t="s">
        <v>157</v>
      </c>
      <c r="O5" s="346"/>
      <c r="P5" s="346"/>
      <c r="Q5" s="351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228" t="s">
        <v>158</v>
      </c>
      <c r="B6" s="95">
        <f>C6-2</f>
        <v>57.5</v>
      </c>
      <c r="C6" s="96">
        <v>59.5</v>
      </c>
      <c r="D6" s="95">
        <f>C6+2</f>
        <v>61.5</v>
      </c>
      <c r="E6" s="95">
        <f>D6+2</f>
        <v>63.5</v>
      </c>
      <c r="F6" s="95">
        <f>E6+1</f>
        <v>64.5</v>
      </c>
      <c r="G6" s="95">
        <f>F6+1</f>
        <v>65.5</v>
      </c>
      <c r="H6" s="97"/>
      <c r="I6" s="128" t="s">
        <v>159</v>
      </c>
      <c r="J6" s="126"/>
      <c r="K6" s="122"/>
      <c r="L6" s="122"/>
      <c r="M6" s="122" t="s">
        <v>160</v>
      </c>
      <c r="N6" s="122" t="s">
        <v>160</v>
      </c>
      <c r="O6" s="122"/>
      <c r="P6" s="122"/>
      <c r="Q6" s="129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229" t="s">
        <v>161</v>
      </c>
      <c r="B7" s="99">
        <f t="shared" ref="B7:B9" si="0">C7-4</f>
        <v>86</v>
      </c>
      <c r="C7" s="100">
        <v>90</v>
      </c>
      <c r="D7" s="99">
        <f t="shared" ref="D7:D9" si="1">C7+4</f>
        <v>94</v>
      </c>
      <c r="E7" s="99">
        <f>D7+4</f>
        <v>98</v>
      </c>
      <c r="F7" s="99">
        <f t="shared" ref="F7:F9" si="2">E7+6</f>
        <v>104</v>
      </c>
      <c r="G7" s="99">
        <f t="shared" ref="G7:G9" si="3">F7+6</f>
        <v>110</v>
      </c>
      <c r="H7" s="101"/>
      <c r="I7" s="128" t="s">
        <v>159</v>
      </c>
      <c r="J7" s="126"/>
      <c r="K7" s="122"/>
      <c r="L7" s="122"/>
      <c r="M7" s="122" t="s">
        <v>162</v>
      </c>
      <c r="N7" s="122" t="s">
        <v>162</v>
      </c>
      <c r="O7" s="122"/>
      <c r="P7" s="122"/>
      <c r="Q7" s="129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229" t="s">
        <v>163</v>
      </c>
      <c r="B8" s="99">
        <f t="shared" si="0"/>
        <v>82</v>
      </c>
      <c r="C8" s="100">
        <v>86</v>
      </c>
      <c r="D8" s="99">
        <f t="shared" si="1"/>
        <v>90</v>
      </c>
      <c r="E8" s="99">
        <f>D8+5</f>
        <v>95</v>
      </c>
      <c r="F8" s="99">
        <f t="shared" si="2"/>
        <v>101</v>
      </c>
      <c r="G8" s="99">
        <f t="shared" si="3"/>
        <v>107</v>
      </c>
      <c r="H8" s="101"/>
      <c r="I8" s="128" t="s">
        <v>159</v>
      </c>
      <c r="J8" s="126"/>
      <c r="K8" s="122"/>
      <c r="L8" s="122"/>
      <c r="M8" s="122" t="s">
        <v>160</v>
      </c>
      <c r="N8" s="122" t="s">
        <v>160</v>
      </c>
      <c r="O8" s="122"/>
      <c r="P8" s="122"/>
      <c r="Q8" s="129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229" t="s">
        <v>164</v>
      </c>
      <c r="B9" s="99">
        <f t="shared" si="0"/>
        <v>88</v>
      </c>
      <c r="C9" s="100">
        <v>92</v>
      </c>
      <c r="D9" s="99">
        <f t="shared" si="1"/>
        <v>96</v>
      </c>
      <c r="E9" s="99">
        <f>D9+5</f>
        <v>101</v>
      </c>
      <c r="F9" s="99">
        <f t="shared" si="2"/>
        <v>107</v>
      </c>
      <c r="G9" s="99">
        <f t="shared" si="3"/>
        <v>113</v>
      </c>
      <c r="H9" s="101"/>
      <c r="I9" s="128" t="s">
        <v>165</v>
      </c>
      <c r="J9" s="126"/>
      <c r="K9" s="122"/>
      <c r="L9" s="122"/>
      <c r="M9" s="122" t="s">
        <v>166</v>
      </c>
      <c r="N9" s="122" t="s">
        <v>160</v>
      </c>
      <c r="O9" s="122"/>
      <c r="P9" s="122"/>
      <c r="Q9" s="129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229" t="s">
        <v>167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101"/>
      <c r="I10" s="128" t="s">
        <v>165</v>
      </c>
      <c r="J10" s="126"/>
      <c r="K10" s="122"/>
      <c r="L10" s="122"/>
      <c r="M10" s="122" t="s">
        <v>160</v>
      </c>
      <c r="N10" s="122" t="s">
        <v>160</v>
      </c>
      <c r="O10" s="122"/>
      <c r="P10" s="122"/>
      <c r="Q10" s="129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229" t="s">
        <v>168</v>
      </c>
      <c r="B11" s="99">
        <f>C11-0.5</f>
        <v>16.5</v>
      </c>
      <c r="C11" s="100">
        <v>17</v>
      </c>
      <c r="D11" s="99">
        <f t="shared" ref="D11:G11" si="4">C11+0.5</f>
        <v>17.5</v>
      </c>
      <c r="E11" s="99">
        <f t="shared" si="4"/>
        <v>18</v>
      </c>
      <c r="F11" s="99">
        <f t="shared" si="4"/>
        <v>18.5</v>
      </c>
      <c r="G11" s="99">
        <f t="shared" si="4"/>
        <v>19</v>
      </c>
      <c r="H11" s="101"/>
      <c r="I11" s="128" t="s">
        <v>169</v>
      </c>
      <c r="J11" s="126"/>
      <c r="K11" s="122"/>
      <c r="L11" s="122"/>
      <c r="M11" s="122" t="s">
        <v>170</v>
      </c>
      <c r="N11" s="122" t="s">
        <v>171</v>
      </c>
      <c r="O11" s="122"/>
      <c r="P11" s="122"/>
      <c r="Q11" s="129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229" t="s">
        <v>172</v>
      </c>
      <c r="B12" s="99">
        <f>C12-0.7</f>
        <v>15.3</v>
      </c>
      <c r="C12" s="100">
        <v>16</v>
      </c>
      <c r="D12" s="99">
        <f>C12+0.7</f>
        <v>16.7</v>
      </c>
      <c r="E12" s="99">
        <f>D12+0.7</f>
        <v>17.4</v>
      </c>
      <c r="F12" s="99">
        <f>E12+0.95</f>
        <v>18.35</v>
      </c>
      <c r="G12" s="99">
        <f>F12+0.95</f>
        <v>19.3</v>
      </c>
      <c r="H12" s="102"/>
      <c r="I12" s="128" t="s">
        <v>165</v>
      </c>
      <c r="J12" s="126"/>
      <c r="K12" s="122"/>
      <c r="L12" s="122"/>
      <c r="M12" s="122" t="s">
        <v>166</v>
      </c>
      <c r="N12" s="122" t="s">
        <v>173</v>
      </c>
      <c r="O12" s="122"/>
      <c r="P12" s="122"/>
      <c r="Q12" s="129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229" t="s">
        <v>174</v>
      </c>
      <c r="B13" s="99">
        <f>C13-0.7</f>
        <v>14.8</v>
      </c>
      <c r="C13" s="103">
        <v>15.5</v>
      </c>
      <c r="D13" s="99">
        <f>C13+0.7</f>
        <v>16.2</v>
      </c>
      <c r="E13" s="99">
        <f>D13+0.7</f>
        <v>16.9</v>
      </c>
      <c r="F13" s="99">
        <f>E13+0.95</f>
        <v>17.85</v>
      </c>
      <c r="G13" s="99">
        <f>F13+0.95</f>
        <v>18.8</v>
      </c>
      <c r="H13" s="101"/>
      <c r="I13" s="128">
        <v>0</v>
      </c>
      <c r="J13" s="126"/>
      <c r="K13" s="122"/>
      <c r="L13" s="122"/>
      <c r="M13" s="122" t="s">
        <v>160</v>
      </c>
      <c r="N13" s="122" t="s">
        <v>162</v>
      </c>
      <c r="O13" s="122"/>
      <c r="P13" s="122"/>
      <c r="Q13" s="129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229" t="s">
        <v>175</v>
      </c>
      <c r="B14" s="99">
        <f>C14-1</f>
        <v>38</v>
      </c>
      <c r="C14" s="100">
        <v>39</v>
      </c>
      <c r="D14" s="99">
        <f>C14+1</f>
        <v>40</v>
      </c>
      <c r="E14" s="99">
        <f>D14+1</f>
        <v>41</v>
      </c>
      <c r="F14" s="99">
        <f>E14+1.5</f>
        <v>42.5</v>
      </c>
      <c r="G14" s="99">
        <f>F14+1.5</f>
        <v>44</v>
      </c>
      <c r="H14" s="101"/>
      <c r="I14" s="130"/>
      <c r="J14" s="126"/>
      <c r="K14" s="122"/>
      <c r="L14" s="122"/>
      <c r="M14" s="122" t="s">
        <v>160</v>
      </c>
      <c r="N14" s="122" t="s">
        <v>160</v>
      </c>
      <c r="O14" s="122"/>
      <c r="P14" s="122"/>
      <c r="Q14" s="129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228" t="s">
        <v>176</v>
      </c>
      <c r="B15" s="104">
        <v>12</v>
      </c>
      <c r="C15" s="96">
        <v>13</v>
      </c>
      <c r="D15" s="104">
        <v>13</v>
      </c>
      <c r="E15" s="104">
        <f>C15+2</f>
        <v>15</v>
      </c>
      <c r="F15" s="104">
        <v>15</v>
      </c>
      <c r="G15" s="104">
        <f>F15+1</f>
        <v>16</v>
      </c>
      <c r="H15" s="101"/>
      <c r="I15" s="130"/>
      <c r="J15" s="126"/>
      <c r="K15" s="122"/>
      <c r="L15" s="122"/>
      <c r="M15" s="122" t="s">
        <v>160</v>
      </c>
      <c r="N15" s="122" t="s">
        <v>160</v>
      </c>
      <c r="O15" s="122"/>
      <c r="P15" s="122"/>
      <c r="Q15" s="129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229" t="s">
        <v>177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01"/>
      <c r="I16" s="130"/>
      <c r="J16" s="126"/>
      <c r="K16" s="122"/>
      <c r="L16" s="122"/>
      <c r="M16" s="122" t="s">
        <v>160</v>
      </c>
      <c r="N16" s="122" t="s">
        <v>160</v>
      </c>
      <c r="O16" s="122"/>
      <c r="P16" s="122"/>
      <c r="Q16" s="129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107"/>
      <c r="B17" s="108"/>
      <c r="C17" s="108"/>
      <c r="D17" s="109"/>
      <c r="E17" s="108"/>
      <c r="F17" s="108"/>
      <c r="G17" s="108"/>
      <c r="H17" s="101"/>
      <c r="I17" s="131"/>
      <c r="J17" s="126"/>
      <c r="K17" s="122"/>
      <c r="L17" s="122"/>
      <c r="M17" s="122"/>
      <c r="N17" s="122"/>
      <c r="O17" s="122"/>
      <c r="P17" s="122"/>
      <c r="Q17" s="129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110"/>
      <c r="B18" s="111"/>
      <c r="C18" s="111"/>
      <c r="D18" s="112"/>
      <c r="E18" s="111"/>
      <c r="F18" s="111"/>
      <c r="G18" s="111"/>
      <c r="H18" s="113"/>
      <c r="I18" s="230"/>
      <c r="J18" s="126"/>
      <c r="K18" s="122"/>
      <c r="L18" s="122"/>
      <c r="M18" s="122"/>
      <c r="N18" s="122"/>
      <c r="O18" s="122"/>
      <c r="P18" s="122"/>
      <c r="Q18" s="129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16.5" spans="1:258">
      <c r="A19" s="334"/>
      <c r="B19" s="334"/>
      <c r="C19" s="335"/>
      <c r="D19" s="335"/>
      <c r="E19" s="336"/>
      <c r="F19" s="335"/>
      <c r="G19" s="335"/>
      <c r="H19" s="335"/>
      <c r="I19" s="335"/>
      <c r="Q19" s="347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spans="1:258">
      <c r="A20" s="337" t="s">
        <v>178</v>
      </c>
      <c r="B20" s="337"/>
      <c r="C20" s="338"/>
      <c r="D20" s="338"/>
      <c r="Q20" s="347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3:258">
      <c r="C21" s="76"/>
      <c r="D21" s="76"/>
      <c r="K21" s="114" t="s">
        <v>179</v>
      </c>
      <c r="L21" s="138">
        <v>45917</v>
      </c>
      <c r="M21" s="114" t="s">
        <v>180</v>
      </c>
      <c r="N21" s="114" t="s">
        <v>139</v>
      </c>
      <c r="O21" s="114" t="s">
        <v>181</v>
      </c>
      <c r="P21" s="75" t="s">
        <v>142</v>
      </c>
      <c r="Q21" s="347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43" sqref="A43:K43"/>
    </sheetView>
  </sheetViews>
  <sheetFormatPr defaultColWidth="10" defaultRowHeight="16.5" customHeight="1"/>
  <cols>
    <col min="1" max="1" width="10.875" style="234" customWidth="1"/>
    <col min="2" max="16384" width="10" style="234"/>
  </cols>
  <sheetData>
    <row r="1" ht="22.5" customHeight="1" spans="1:11">
      <c r="A1" s="144" t="s">
        <v>182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7.25" customHeight="1" spans="1:11">
      <c r="A2" s="235" t="s">
        <v>53</v>
      </c>
      <c r="B2" s="236" t="s">
        <v>54</v>
      </c>
      <c r="C2" s="236"/>
      <c r="D2" s="237" t="s">
        <v>55</v>
      </c>
      <c r="E2" s="237"/>
      <c r="F2" s="236" t="s">
        <v>56</v>
      </c>
      <c r="G2" s="236"/>
      <c r="H2" s="238" t="s">
        <v>57</v>
      </c>
      <c r="I2" s="313" t="s">
        <v>56</v>
      </c>
      <c r="J2" s="313"/>
      <c r="K2" s="314"/>
    </row>
    <row r="3" customHeight="1" spans="1:11">
      <c r="A3" s="239" t="s">
        <v>58</v>
      </c>
      <c r="B3" s="240"/>
      <c r="C3" s="241"/>
      <c r="D3" s="242" t="s">
        <v>59</v>
      </c>
      <c r="E3" s="243"/>
      <c r="F3" s="243"/>
      <c r="G3" s="244"/>
      <c r="H3" s="242" t="s">
        <v>60</v>
      </c>
      <c r="I3" s="243"/>
      <c r="J3" s="243"/>
      <c r="K3" s="244"/>
    </row>
    <row r="4" customHeight="1" spans="1:11">
      <c r="A4" s="245" t="s">
        <v>61</v>
      </c>
      <c r="B4" s="246" t="s">
        <v>62</v>
      </c>
      <c r="C4" s="247"/>
      <c r="D4" s="245" t="s">
        <v>63</v>
      </c>
      <c r="E4" s="248"/>
      <c r="F4" s="249">
        <v>45915</v>
      </c>
      <c r="G4" s="250"/>
      <c r="H4" s="245" t="s">
        <v>64</v>
      </c>
      <c r="I4" s="248"/>
      <c r="J4" s="252" t="s">
        <v>65</v>
      </c>
      <c r="K4" s="253" t="s">
        <v>66</v>
      </c>
    </row>
    <row r="5" customHeight="1" spans="1:11">
      <c r="A5" s="251" t="s">
        <v>67</v>
      </c>
      <c r="B5" s="252" t="s">
        <v>68</v>
      </c>
      <c r="C5" s="253"/>
      <c r="D5" s="245" t="s">
        <v>69</v>
      </c>
      <c r="E5" s="248"/>
      <c r="F5" s="249">
        <v>45901</v>
      </c>
      <c r="G5" s="250"/>
      <c r="H5" s="245" t="s">
        <v>70</v>
      </c>
      <c r="I5" s="248"/>
      <c r="J5" s="252" t="s">
        <v>65</v>
      </c>
      <c r="K5" s="253" t="s">
        <v>66</v>
      </c>
    </row>
    <row r="6" customHeight="1" spans="1:11">
      <c r="A6" s="245" t="s">
        <v>71</v>
      </c>
      <c r="B6" s="254" t="s">
        <v>183</v>
      </c>
      <c r="C6" s="255">
        <v>8</v>
      </c>
      <c r="D6" s="251" t="s">
        <v>73</v>
      </c>
      <c r="E6" s="256"/>
      <c r="F6" s="249">
        <v>45910</v>
      </c>
      <c r="G6" s="250"/>
      <c r="H6" s="245" t="s">
        <v>74</v>
      </c>
      <c r="I6" s="248"/>
      <c r="J6" s="252" t="s">
        <v>65</v>
      </c>
      <c r="K6" s="253" t="s">
        <v>66</v>
      </c>
    </row>
    <row r="7" customHeight="1" spans="1:11">
      <c r="A7" s="245" t="s">
        <v>75</v>
      </c>
      <c r="B7" s="257">
        <v>2334</v>
      </c>
      <c r="C7" s="258"/>
      <c r="D7" s="251" t="s">
        <v>76</v>
      </c>
      <c r="E7" s="259"/>
      <c r="F7" s="249">
        <v>45911</v>
      </c>
      <c r="G7" s="250"/>
      <c r="H7" s="245" t="s">
        <v>77</v>
      </c>
      <c r="I7" s="248"/>
      <c r="J7" s="252" t="s">
        <v>65</v>
      </c>
      <c r="K7" s="253" t="s">
        <v>66</v>
      </c>
    </row>
    <row r="8" customHeight="1" spans="1:16">
      <c r="A8" s="260" t="s">
        <v>78</v>
      </c>
      <c r="B8" s="261"/>
      <c r="C8" s="262"/>
      <c r="D8" s="263" t="s">
        <v>80</v>
      </c>
      <c r="E8" s="264"/>
      <c r="F8" s="265">
        <v>45912</v>
      </c>
      <c r="G8" s="266"/>
      <c r="H8" s="263" t="s">
        <v>81</v>
      </c>
      <c r="I8" s="264"/>
      <c r="J8" s="283" t="s">
        <v>65</v>
      </c>
      <c r="K8" s="315" t="s">
        <v>66</v>
      </c>
      <c r="P8" s="209" t="s">
        <v>184</v>
      </c>
    </row>
    <row r="9" customHeight="1" spans="1:11">
      <c r="A9" s="267" t="s">
        <v>185</v>
      </c>
      <c r="B9" s="267"/>
      <c r="C9" s="267"/>
      <c r="D9" s="267"/>
      <c r="E9" s="267"/>
      <c r="F9" s="267"/>
      <c r="G9" s="267"/>
      <c r="H9" s="267"/>
      <c r="I9" s="267"/>
      <c r="J9" s="267"/>
      <c r="K9" s="267"/>
    </row>
    <row r="10" customHeight="1" spans="1:11">
      <c r="A10" s="268" t="s">
        <v>84</v>
      </c>
      <c r="B10" s="269" t="s">
        <v>85</v>
      </c>
      <c r="C10" s="270" t="s">
        <v>86</v>
      </c>
      <c r="D10" s="271"/>
      <c r="E10" s="272" t="s">
        <v>89</v>
      </c>
      <c r="F10" s="269" t="s">
        <v>85</v>
      </c>
      <c r="G10" s="270" t="s">
        <v>86</v>
      </c>
      <c r="H10" s="269"/>
      <c r="I10" s="272" t="s">
        <v>87</v>
      </c>
      <c r="J10" s="269" t="s">
        <v>85</v>
      </c>
      <c r="K10" s="316" t="s">
        <v>86</v>
      </c>
    </row>
    <row r="11" customHeight="1" spans="1:11">
      <c r="A11" s="251" t="s">
        <v>90</v>
      </c>
      <c r="B11" s="273" t="s">
        <v>85</v>
      </c>
      <c r="C11" s="252" t="s">
        <v>86</v>
      </c>
      <c r="D11" s="259"/>
      <c r="E11" s="256" t="s">
        <v>92</v>
      </c>
      <c r="F11" s="273" t="s">
        <v>85</v>
      </c>
      <c r="G11" s="252" t="s">
        <v>86</v>
      </c>
      <c r="H11" s="273"/>
      <c r="I11" s="256" t="s">
        <v>97</v>
      </c>
      <c r="J11" s="273" t="s">
        <v>85</v>
      </c>
      <c r="K11" s="253" t="s">
        <v>86</v>
      </c>
    </row>
    <row r="12" customHeight="1" spans="1:11">
      <c r="A12" s="263" t="s">
        <v>125</v>
      </c>
      <c r="B12" s="264"/>
      <c r="C12" s="264"/>
      <c r="D12" s="264"/>
      <c r="E12" s="264"/>
      <c r="F12" s="264"/>
      <c r="G12" s="264"/>
      <c r="H12" s="264"/>
      <c r="I12" s="264"/>
      <c r="J12" s="264"/>
      <c r="K12" s="317"/>
    </row>
    <row r="13" customHeight="1" spans="1:11">
      <c r="A13" s="274" t="s">
        <v>186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</row>
    <row r="14" customHeight="1" spans="1:11">
      <c r="A14" s="275" t="s">
        <v>187</v>
      </c>
      <c r="B14" s="276"/>
      <c r="C14" s="276"/>
      <c r="D14" s="276"/>
      <c r="E14" s="276"/>
      <c r="F14" s="276"/>
      <c r="G14" s="276"/>
      <c r="H14" s="277"/>
      <c r="I14" s="318"/>
      <c r="J14" s="318"/>
      <c r="K14" s="319"/>
    </row>
    <row r="15" customHeight="1" spans="1:11">
      <c r="A15" s="278"/>
      <c r="B15" s="279"/>
      <c r="C15" s="279"/>
      <c r="D15" s="280"/>
      <c r="E15" s="281"/>
      <c r="F15" s="279"/>
      <c r="G15" s="279"/>
      <c r="H15" s="280"/>
      <c r="I15" s="320"/>
      <c r="J15" s="321"/>
      <c r="K15" s="322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315"/>
    </row>
    <row r="17" customHeight="1" spans="1:11">
      <c r="A17" s="274" t="s">
        <v>188</v>
      </c>
      <c r="B17" s="274"/>
      <c r="C17" s="274"/>
      <c r="D17" s="274"/>
      <c r="E17" s="274"/>
      <c r="F17" s="274"/>
      <c r="G17" s="274"/>
      <c r="H17" s="274"/>
      <c r="I17" s="274"/>
      <c r="J17" s="274"/>
      <c r="K17" s="274"/>
    </row>
    <row r="18" customHeight="1" spans="1:11">
      <c r="A18" s="284" t="s">
        <v>189</v>
      </c>
      <c r="B18" s="285"/>
      <c r="C18" s="285"/>
      <c r="D18" s="285"/>
      <c r="E18" s="285"/>
      <c r="F18" s="285"/>
      <c r="G18" s="285"/>
      <c r="H18" s="285"/>
      <c r="I18" s="318"/>
      <c r="J18" s="318"/>
      <c r="K18" s="319"/>
    </row>
    <row r="19" customHeight="1" spans="1:11">
      <c r="A19" s="278"/>
      <c r="B19" s="279"/>
      <c r="C19" s="279"/>
      <c r="D19" s="280"/>
      <c r="E19" s="281"/>
      <c r="F19" s="279"/>
      <c r="G19" s="279"/>
      <c r="H19" s="280"/>
      <c r="I19" s="320"/>
      <c r="J19" s="321"/>
      <c r="K19" s="322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315"/>
    </row>
    <row r="21" customHeight="1" spans="1:11">
      <c r="A21" s="286" t="s">
        <v>122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46" t="s">
        <v>123</v>
      </c>
      <c r="B22" s="182"/>
      <c r="C22" s="182"/>
      <c r="D22" s="182"/>
      <c r="E22" s="182"/>
      <c r="F22" s="182"/>
      <c r="G22" s="182"/>
      <c r="H22" s="182"/>
      <c r="I22" s="182"/>
      <c r="J22" s="182"/>
      <c r="K22" s="213"/>
    </row>
    <row r="23" customHeight="1" spans="1:11">
      <c r="A23" s="159" t="s">
        <v>124</v>
      </c>
      <c r="B23" s="160"/>
      <c r="C23" s="252" t="s">
        <v>65</v>
      </c>
      <c r="D23" s="252" t="s">
        <v>66</v>
      </c>
      <c r="E23" s="188"/>
      <c r="F23" s="188"/>
      <c r="G23" s="188"/>
      <c r="H23" s="188"/>
      <c r="I23" s="188"/>
      <c r="J23" s="188"/>
      <c r="K23" s="205"/>
    </row>
    <row r="24" customHeight="1" spans="1:11">
      <c r="A24" s="287" t="s">
        <v>190</v>
      </c>
      <c r="B24" s="153"/>
      <c r="C24" s="153"/>
      <c r="D24" s="153"/>
      <c r="E24" s="153"/>
      <c r="F24" s="153"/>
      <c r="G24" s="153"/>
      <c r="H24" s="153"/>
      <c r="I24" s="153"/>
      <c r="J24" s="153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67" t="s">
        <v>131</v>
      </c>
      <c r="B26" s="267"/>
      <c r="C26" s="267"/>
      <c r="D26" s="267"/>
      <c r="E26" s="267"/>
      <c r="F26" s="267"/>
      <c r="G26" s="267"/>
      <c r="H26" s="267"/>
      <c r="I26" s="267"/>
      <c r="J26" s="267"/>
      <c r="K26" s="267"/>
    </row>
    <row r="27" customHeight="1" spans="1:11">
      <c r="A27" s="239" t="s">
        <v>132</v>
      </c>
      <c r="B27" s="270" t="s">
        <v>95</v>
      </c>
      <c r="C27" s="270" t="s">
        <v>96</v>
      </c>
      <c r="D27" s="270" t="s">
        <v>88</v>
      </c>
      <c r="E27" s="240" t="s">
        <v>133</v>
      </c>
      <c r="F27" s="270" t="s">
        <v>95</v>
      </c>
      <c r="G27" s="270" t="s">
        <v>96</v>
      </c>
      <c r="H27" s="270" t="s">
        <v>88</v>
      </c>
      <c r="I27" s="240" t="s">
        <v>134</v>
      </c>
      <c r="J27" s="270" t="s">
        <v>95</v>
      </c>
      <c r="K27" s="316" t="s">
        <v>96</v>
      </c>
    </row>
    <row r="28" customHeight="1" spans="1:11">
      <c r="A28" s="290" t="s">
        <v>87</v>
      </c>
      <c r="B28" s="252" t="s">
        <v>95</v>
      </c>
      <c r="C28" s="252" t="s">
        <v>96</v>
      </c>
      <c r="D28" s="252" t="s">
        <v>88</v>
      </c>
      <c r="E28" s="291" t="s">
        <v>94</v>
      </c>
      <c r="F28" s="252" t="s">
        <v>95</v>
      </c>
      <c r="G28" s="252" t="s">
        <v>96</v>
      </c>
      <c r="H28" s="252" t="s">
        <v>88</v>
      </c>
      <c r="I28" s="291" t="s">
        <v>105</v>
      </c>
      <c r="J28" s="252" t="s">
        <v>95</v>
      </c>
      <c r="K28" s="253" t="s">
        <v>96</v>
      </c>
    </row>
    <row r="29" customHeight="1" spans="1:11">
      <c r="A29" s="245" t="s">
        <v>98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customHeight="1" spans="1:11">
      <c r="A30" s="293"/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customHeight="1" spans="1:11">
      <c r="A31" s="295" t="s">
        <v>191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ht="21" customHeight="1" spans="1:11">
      <c r="A32" s="296" t="s">
        <v>192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7"/>
    </row>
    <row r="33" ht="21" customHeight="1" spans="1:11">
      <c r="A33" s="298" t="s">
        <v>128</v>
      </c>
      <c r="B33" s="299"/>
      <c r="C33" s="299"/>
      <c r="D33" s="299"/>
      <c r="E33" s="299"/>
      <c r="F33" s="299"/>
      <c r="G33" s="299"/>
      <c r="H33" s="299"/>
      <c r="I33" s="299"/>
      <c r="J33" s="299"/>
      <c r="K33" s="328"/>
    </row>
    <row r="34" ht="21" customHeight="1" spans="1:11">
      <c r="A34" s="298" t="s">
        <v>129</v>
      </c>
      <c r="B34" s="299"/>
      <c r="C34" s="299"/>
      <c r="D34" s="299"/>
      <c r="E34" s="299"/>
      <c r="F34" s="299"/>
      <c r="G34" s="299"/>
      <c r="H34" s="299"/>
      <c r="I34" s="299"/>
      <c r="J34" s="299"/>
      <c r="K34" s="328"/>
    </row>
    <row r="35" ht="21" customHeight="1" spans="1:11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328"/>
    </row>
    <row r="36" ht="21" customHeight="1" spans="1:11">
      <c r="A36" s="298"/>
      <c r="B36" s="299"/>
      <c r="C36" s="299"/>
      <c r="D36" s="299"/>
      <c r="E36" s="299"/>
      <c r="F36" s="299"/>
      <c r="G36" s="299"/>
      <c r="H36" s="299"/>
      <c r="I36" s="299"/>
      <c r="J36" s="299"/>
      <c r="K36" s="328"/>
    </row>
    <row r="37" ht="21" customHeight="1" spans="1:11">
      <c r="A37" s="298"/>
      <c r="B37" s="299"/>
      <c r="C37" s="299"/>
      <c r="D37" s="299"/>
      <c r="E37" s="299"/>
      <c r="F37" s="299"/>
      <c r="G37" s="299"/>
      <c r="H37" s="299"/>
      <c r="I37" s="299"/>
      <c r="J37" s="299"/>
      <c r="K37" s="328"/>
    </row>
    <row r="38" ht="21" customHeight="1" spans="1:11">
      <c r="A38" s="298"/>
      <c r="B38" s="299"/>
      <c r="C38" s="299"/>
      <c r="D38" s="299"/>
      <c r="E38" s="299"/>
      <c r="F38" s="299"/>
      <c r="G38" s="299"/>
      <c r="H38" s="299"/>
      <c r="I38" s="299"/>
      <c r="J38" s="299"/>
      <c r="K38" s="328"/>
    </row>
    <row r="39" ht="21" customHeight="1" spans="1:11">
      <c r="A39" s="298"/>
      <c r="B39" s="299"/>
      <c r="C39" s="299"/>
      <c r="D39" s="299"/>
      <c r="E39" s="299"/>
      <c r="F39" s="299"/>
      <c r="G39" s="299"/>
      <c r="H39" s="299"/>
      <c r="I39" s="299"/>
      <c r="J39" s="299"/>
      <c r="K39" s="328"/>
    </row>
    <row r="40" ht="21" customHeight="1" spans="1:11">
      <c r="A40" s="298"/>
      <c r="B40" s="299"/>
      <c r="C40" s="299"/>
      <c r="D40" s="299"/>
      <c r="E40" s="299"/>
      <c r="F40" s="299"/>
      <c r="G40" s="299"/>
      <c r="H40" s="299"/>
      <c r="I40" s="299"/>
      <c r="J40" s="299"/>
      <c r="K40" s="328"/>
    </row>
    <row r="41" ht="21" customHeight="1" spans="1:1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328"/>
    </row>
    <row r="42" ht="21" customHeight="1" spans="1:11">
      <c r="A42" s="298"/>
      <c r="B42" s="299"/>
      <c r="C42" s="299"/>
      <c r="D42" s="299"/>
      <c r="E42" s="299"/>
      <c r="F42" s="299"/>
      <c r="G42" s="299"/>
      <c r="H42" s="299"/>
      <c r="I42" s="299"/>
      <c r="J42" s="299"/>
      <c r="K42" s="328"/>
    </row>
    <row r="43" ht="17.25" customHeight="1" spans="1:11">
      <c r="A43" s="293" t="s">
        <v>130</v>
      </c>
      <c r="B43" s="294"/>
      <c r="C43" s="294"/>
      <c r="D43" s="294"/>
      <c r="E43" s="294"/>
      <c r="F43" s="294"/>
      <c r="G43" s="294"/>
      <c r="H43" s="294"/>
      <c r="I43" s="294"/>
      <c r="J43" s="294"/>
      <c r="K43" s="326"/>
    </row>
    <row r="44" customHeight="1" spans="1:11">
      <c r="A44" s="295" t="s">
        <v>193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ht="18" customHeight="1" spans="1:11">
      <c r="A45" s="300" t="s">
        <v>125</v>
      </c>
      <c r="B45" s="301"/>
      <c r="C45" s="301"/>
      <c r="D45" s="301"/>
      <c r="E45" s="301"/>
      <c r="F45" s="301"/>
      <c r="G45" s="301"/>
      <c r="H45" s="301"/>
      <c r="I45" s="301"/>
      <c r="J45" s="301"/>
      <c r="K45" s="329"/>
    </row>
    <row r="46" ht="18" customHeight="1" spans="1:11">
      <c r="A46" s="300" t="s">
        <v>194</v>
      </c>
      <c r="B46" s="301"/>
      <c r="C46" s="301"/>
      <c r="D46" s="301"/>
      <c r="E46" s="301"/>
      <c r="F46" s="301"/>
      <c r="G46" s="301"/>
      <c r="H46" s="301"/>
      <c r="I46" s="301"/>
      <c r="J46" s="301"/>
      <c r="K46" s="329"/>
    </row>
    <row r="47" ht="18" customHeight="1" spans="1:11">
      <c r="A47" s="288"/>
      <c r="B47" s="289"/>
      <c r="C47" s="289"/>
      <c r="D47" s="289"/>
      <c r="E47" s="289"/>
      <c r="F47" s="289"/>
      <c r="G47" s="289"/>
      <c r="H47" s="289"/>
      <c r="I47" s="289"/>
      <c r="J47" s="289"/>
      <c r="K47" s="324"/>
    </row>
    <row r="48" ht="21" customHeight="1" spans="1:11">
      <c r="A48" s="302" t="s">
        <v>136</v>
      </c>
      <c r="B48" s="303" t="s">
        <v>137</v>
      </c>
      <c r="C48" s="303"/>
      <c r="D48" s="304" t="s">
        <v>138</v>
      </c>
      <c r="E48" s="304" t="s">
        <v>139</v>
      </c>
      <c r="F48" s="304" t="s">
        <v>140</v>
      </c>
      <c r="G48" s="305">
        <v>45905</v>
      </c>
      <c r="H48" s="306" t="s">
        <v>141</v>
      </c>
      <c r="I48" s="306"/>
      <c r="J48" s="303" t="s">
        <v>142</v>
      </c>
      <c r="K48" s="330"/>
    </row>
    <row r="49" customHeight="1" spans="1:11">
      <c r="A49" s="307" t="s">
        <v>143</v>
      </c>
      <c r="B49" s="308"/>
      <c r="C49" s="308"/>
      <c r="D49" s="308"/>
      <c r="E49" s="308"/>
      <c r="F49" s="308"/>
      <c r="G49" s="308"/>
      <c r="H49" s="308"/>
      <c r="I49" s="308"/>
      <c r="J49" s="308"/>
      <c r="K49" s="331"/>
    </row>
    <row r="50" customHeight="1" spans="1:11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32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33"/>
    </row>
    <row r="52" ht="21" customHeight="1" spans="1:11">
      <c r="A52" s="302" t="s">
        <v>136</v>
      </c>
      <c r="B52" s="303" t="s">
        <v>137</v>
      </c>
      <c r="C52" s="303"/>
      <c r="D52" s="304" t="s">
        <v>138</v>
      </c>
      <c r="E52" s="304" t="s">
        <v>139</v>
      </c>
      <c r="F52" s="304" t="s">
        <v>140</v>
      </c>
      <c r="G52" s="305">
        <v>45905</v>
      </c>
      <c r="H52" s="306" t="s">
        <v>141</v>
      </c>
      <c r="I52" s="306"/>
      <c r="J52" s="303" t="s">
        <v>142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K25" sqref="K25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77" customWidth="1"/>
    <col min="17" max="247" width="9" style="75"/>
    <col min="248" max="16384" width="9" style="78"/>
  </cols>
  <sheetData>
    <row r="1" s="75" customFormat="1" ht="29" customHeight="1" spans="1:250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16"/>
      <c r="O1" s="116"/>
      <c r="P1" s="116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7"/>
      <c r="I2" s="87"/>
      <c r="J2" s="117"/>
      <c r="K2" s="118" t="s">
        <v>57</v>
      </c>
      <c r="L2" s="119" t="s">
        <v>56</v>
      </c>
      <c r="M2" s="119"/>
      <c r="N2" s="119"/>
      <c r="O2" s="119"/>
      <c r="P2" s="120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21"/>
      <c r="K3" s="122"/>
      <c r="L3" s="122"/>
      <c r="M3" s="122"/>
      <c r="N3" s="122"/>
      <c r="O3" s="122"/>
      <c r="P3" s="123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/>
      <c r="I4" s="124" t="s">
        <v>149</v>
      </c>
      <c r="J4" s="121"/>
      <c r="K4" s="91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92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8"/>
      <c r="B5" s="91" t="s">
        <v>150</v>
      </c>
      <c r="C5" s="92" t="s">
        <v>151</v>
      </c>
      <c r="D5" s="93" t="s">
        <v>152</v>
      </c>
      <c r="E5" s="92" t="s">
        <v>153</v>
      </c>
      <c r="F5" s="92" t="s">
        <v>154</v>
      </c>
      <c r="G5" s="92" t="s">
        <v>155</v>
      </c>
      <c r="H5" s="92"/>
      <c r="I5" s="124"/>
      <c r="J5" s="126"/>
      <c r="K5" s="122"/>
      <c r="L5" s="122" t="s">
        <v>120</v>
      </c>
      <c r="M5" s="122" t="s">
        <v>195</v>
      </c>
      <c r="N5" s="122"/>
      <c r="O5" s="122"/>
      <c r="P5" s="129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228" t="s">
        <v>158</v>
      </c>
      <c r="B6" s="95">
        <f>C6-2</f>
        <v>57.5</v>
      </c>
      <c r="C6" s="96">
        <v>59.5</v>
      </c>
      <c r="D6" s="95">
        <f>C6+2</f>
        <v>61.5</v>
      </c>
      <c r="E6" s="95">
        <f>D6+2</f>
        <v>63.5</v>
      </c>
      <c r="F6" s="95">
        <f>E6+1</f>
        <v>64.5</v>
      </c>
      <c r="G6" s="95">
        <f>F6+1</f>
        <v>65.5</v>
      </c>
      <c r="H6" s="97"/>
      <c r="I6" s="128" t="s">
        <v>159</v>
      </c>
      <c r="J6" s="126"/>
      <c r="K6" s="122"/>
      <c r="L6" s="122" t="s">
        <v>196</v>
      </c>
      <c r="M6" s="122" t="s">
        <v>197</v>
      </c>
      <c r="N6" s="122"/>
      <c r="O6" s="122"/>
      <c r="P6" s="129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229" t="s">
        <v>161</v>
      </c>
      <c r="B7" s="99">
        <f t="shared" ref="B7:B9" si="0">C7-4</f>
        <v>86</v>
      </c>
      <c r="C7" s="100">
        <v>90</v>
      </c>
      <c r="D7" s="99">
        <f t="shared" ref="D7:D9" si="1">C7+4</f>
        <v>94</v>
      </c>
      <c r="E7" s="99">
        <f>D7+4</f>
        <v>98</v>
      </c>
      <c r="F7" s="99">
        <f t="shared" ref="F7:F9" si="2">E7+6</f>
        <v>104</v>
      </c>
      <c r="G7" s="99">
        <f t="shared" ref="G7:G9" si="3">F7+6</f>
        <v>110</v>
      </c>
      <c r="H7" s="101"/>
      <c r="I7" s="128" t="s">
        <v>159</v>
      </c>
      <c r="J7" s="126"/>
      <c r="K7" s="122"/>
      <c r="L7" s="122" t="s">
        <v>198</v>
      </c>
      <c r="M7" s="122" t="s">
        <v>199</v>
      </c>
      <c r="N7" s="122"/>
      <c r="O7" s="122"/>
      <c r="P7" s="129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229" t="s">
        <v>163</v>
      </c>
      <c r="B8" s="99">
        <f t="shared" si="0"/>
        <v>82</v>
      </c>
      <c r="C8" s="100">
        <v>86</v>
      </c>
      <c r="D8" s="99">
        <f t="shared" si="1"/>
        <v>90</v>
      </c>
      <c r="E8" s="99">
        <f>D8+5</f>
        <v>95</v>
      </c>
      <c r="F8" s="99">
        <f t="shared" si="2"/>
        <v>101</v>
      </c>
      <c r="G8" s="99">
        <f t="shared" si="3"/>
        <v>107</v>
      </c>
      <c r="H8" s="101"/>
      <c r="I8" s="128" t="s">
        <v>159</v>
      </c>
      <c r="J8" s="126"/>
      <c r="K8" s="122"/>
      <c r="L8" s="122" t="s">
        <v>200</v>
      </c>
      <c r="M8" s="122" t="s">
        <v>198</v>
      </c>
      <c r="N8" s="122"/>
      <c r="O8" s="122"/>
      <c r="P8" s="129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229" t="s">
        <v>164</v>
      </c>
      <c r="B9" s="99">
        <f t="shared" si="0"/>
        <v>88</v>
      </c>
      <c r="C9" s="100">
        <v>92</v>
      </c>
      <c r="D9" s="99">
        <f t="shared" si="1"/>
        <v>96</v>
      </c>
      <c r="E9" s="99">
        <f>D9+5</f>
        <v>101</v>
      </c>
      <c r="F9" s="99">
        <f t="shared" si="2"/>
        <v>107</v>
      </c>
      <c r="G9" s="99">
        <f t="shared" si="3"/>
        <v>113</v>
      </c>
      <c r="H9" s="101"/>
      <c r="I9" s="128" t="s">
        <v>165</v>
      </c>
      <c r="J9" s="126"/>
      <c r="K9" s="122"/>
      <c r="L9" s="122" t="s">
        <v>198</v>
      </c>
      <c r="M9" s="122" t="s">
        <v>198</v>
      </c>
      <c r="N9" s="122"/>
      <c r="O9" s="122"/>
      <c r="P9" s="129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229" t="s">
        <v>167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101"/>
      <c r="I10" s="128" t="s">
        <v>165</v>
      </c>
      <c r="J10" s="126"/>
      <c r="K10" s="122"/>
      <c r="L10" s="122" t="s">
        <v>198</v>
      </c>
      <c r="M10" s="122" t="s">
        <v>200</v>
      </c>
      <c r="N10" s="122"/>
      <c r="O10" s="122"/>
      <c r="P10" s="129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229" t="s">
        <v>168</v>
      </c>
      <c r="B11" s="99">
        <f>C11-0.5</f>
        <v>16.5</v>
      </c>
      <c r="C11" s="100">
        <v>17</v>
      </c>
      <c r="D11" s="99">
        <f t="shared" ref="D11:G11" si="4">C11+0.5</f>
        <v>17.5</v>
      </c>
      <c r="E11" s="99">
        <f t="shared" si="4"/>
        <v>18</v>
      </c>
      <c r="F11" s="99">
        <f t="shared" si="4"/>
        <v>18.5</v>
      </c>
      <c r="G11" s="99">
        <f t="shared" si="4"/>
        <v>19</v>
      </c>
      <c r="H11" s="101"/>
      <c r="I11" s="128" t="s">
        <v>169</v>
      </c>
      <c r="J11" s="126"/>
      <c r="K11" s="122"/>
      <c r="L11" s="122" t="s">
        <v>201</v>
      </c>
      <c r="M11" s="122" t="s">
        <v>202</v>
      </c>
      <c r="N11" s="122"/>
      <c r="O11" s="122"/>
      <c r="P11" s="129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229" t="s">
        <v>172</v>
      </c>
      <c r="B12" s="99">
        <f>C12-0.7</f>
        <v>15.3</v>
      </c>
      <c r="C12" s="100">
        <v>16</v>
      </c>
      <c r="D12" s="99">
        <f>C12+0.7</f>
        <v>16.7</v>
      </c>
      <c r="E12" s="99">
        <f>D12+0.7</f>
        <v>17.4</v>
      </c>
      <c r="F12" s="99">
        <f>E12+0.95</f>
        <v>18.35</v>
      </c>
      <c r="G12" s="99">
        <f>F12+0.95</f>
        <v>19.3</v>
      </c>
      <c r="H12" s="102"/>
      <c r="I12" s="128" t="s">
        <v>165</v>
      </c>
      <c r="J12" s="126"/>
      <c r="K12" s="122"/>
      <c r="L12" s="122" t="s">
        <v>203</v>
      </c>
      <c r="M12" s="122" t="s">
        <v>204</v>
      </c>
      <c r="N12" s="122"/>
      <c r="O12" s="122"/>
      <c r="P12" s="129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229" t="s">
        <v>174</v>
      </c>
      <c r="B13" s="99">
        <f>C13-0.7</f>
        <v>14.8</v>
      </c>
      <c r="C13" s="103">
        <v>15.5</v>
      </c>
      <c r="D13" s="99">
        <f>C13+0.7</f>
        <v>16.2</v>
      </c>
      <c r="E13" s="99">
        <f>D13+0.7</f>
        <v>16.9</v>
      </c>
      <c r="F13" s="99">
        <f>E13+0.95</f>
        <v>17.85</v>
      </c>
      <c r="G13" s="99">
        <f>F13+0.95</f>
        <v>18.8</v>
      </c>
      <c r="H13" s="101"/>
      <c r="I13" s="128">
        <v>0</v>
      </c>
      <c r="J13" s="126"/>
      <c r="K13" s="122"/>
      <c r="L13" s="122" t="s">
        <v>205</v>
      </c>
      <c r="M13" s="122" t="s">
        <v>206</v>
      </c>
      <c r="N13" s="122"/>
      <c r="O13" s="122"/>
      <c r="P13" s="129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229" t="s">
        <v>175</v>
      </c>
      <c r="B14" s="99">
        <f>C14-1</f>
        <v>38</v>
      </c>
      <c r="C14" s="100">
        <v>39</v>
      </c>
      <c r="D14" s="99">
        <f>C14+1</f>
        <v>40</v>
      </c>
      <c r="E14" s="99">
        <f>D14+1</f>
        <v>41</v>
      </c>
      <c r="F14" s="99">
        <f>E14+1.5</f>
        <v>42.5</v>
      </c>
      <c r="G14" s="99">
        <f>F14+1.5</f>
        <v>44</v>
      </c>
      <c r="H14" s="101"/>
      <c r="I14" s="130"/>
      <c r="J14" s="126"/>
      <c r="K14" s="122"/>
      <c r="L14" s="122"/>
      <c r="M14" s="122"/>
      <c r="N14" s="122"/>
      <c r="O14" s="122"/>
      <c r="P14" s="129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228" t="s">
        <v>176</v>
      </c>
      <c r="B15" s="104">
        <v>12</v>
      </c>
      <c r="C15" s="96">
        <v>13</v>
      </c>
      <c r="D15" s="104">
        <v>13</v>
      </c>
      <c r="E15" s="104">
        <f>C15+2</f>
        <v>15</v>
      </c>
      <c r="F15" s="104">
        <v>15</v>
      </c>
      <c r="G15" s="104">
        <f>F15+1</f>
        <v>16</v>
      </c>
      <c r="H15" s="101"/>
      <c r="I15" s="130"/>
      <c r="J15" s="126"/>
      <c r="K15" s="122"/>
      <c r="L15" s="122"/>
      <c r="M15" s="122"/>
      <c r="N15" s="122"/>
      <c r="O15" s="122"/>
      <c r="P15" s="129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229" t="s">
        <v>177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01"/>
      <c r="I16" s="130"/>
      <c r="J16" s="126"/>
      <c r="K16" s="122"/>
      <c r="L16" s="122"/>
      <c r="M16" s="122"/>
      <c r="N16" s="122"/>
      <c r="O16" s="122"/>
      <c r="P16" s="129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7"/>
      <c r="B17" s="108"/>
      <c r="C17" s="108"/>
      <c r="D17" s="109"/>
      <c r="E17" s="108"/>
      <c r="F17" s="108"/>
      <c r="G17" s="108"/>
      <c r="H17" s="101"/>
      <c r="I17" s="131"/>
      <c r="J17" s="126"/>
      <c r="K17" s="122"/>
      <c r="L17" s="122"/>
      <c r="M17" s="122"/>
      <c r="N17" s="122"/>
      <c r="O17" s="122"/>
      <c r="P17" s="129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10"/>
      <c r="B18" s="111"/>
      <c r="C18" s="111"/>
      <c r="D18" s="112"/>
      <c r="E18" s="111"/>
      <c r="F18" s="111"/>
      <c r="G18" s="111"/>
      <c r="H18" s="113"/>
      <c r="I18" s="230"/>
      <c r="J18" s="134"/>
      <c r="K18" s="231"/>
      <c r="L18" s="231"/>
      <c r="M18" s="232"/>
      <c r="N18" s="231"/>
      <c r="O18" s="231"/>
      <c r="P18" s="233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14"/>
      <c r="K19" s="138"/>
      <c r="L19" s="114"/>
      <c r="M19" s="114"/>
      <c r="O19" s="114"/>
      <c r="P19" s="139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14" t="s">
        <v>179</v>
      </c>
      <c r="H20" s="115">
        <v>45905</v>
      </c>
      <c r="K20" s="114" t="s">
        <v>180</v>
      </c>
      <c r="L20" s="75" t="s">
        <v>139</v>
      </c>
      <c r="O20" s="114" t="s">
        <v>181</v>
      </c>
      <c r="P20" s="140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3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3.25" spans="1:11">
      <c r="A1" s="144" t="s">
        <v>207</v>
      </c>
      <c r="B1" s="144"/>
      <c r="C1" s="144"/>
      <c r="D1" s="144"/>
      <c r="E1" s="144"/>
      <c r="F1" s="144"/>
      <c r="G1" s="145"/>
      <c r="H1" s="145"/>
      <c r="I1" s="144"/>
      <c r="J1" s="144"/>
      <c r="K1" s="144"/>
    </row>
    <row r="2" ht="39" customHeight="1" spans="1:11">
      <c r="A2" s="146" t="s">
        <v>53</v>
      </c>
      <c r="B2" s="147" t="s">
        <v>54</v>
      </c>
      <c r="C2" s="147"/>
      <c r="D2" s="148" t="s">
        <v>61</v>
      </c>
      <c r="E2" s="149" t="str">
        <f>首期!B4</f>
        <v>TAJJCN82968</v>
      </c>
      <c r="F2" s="150" t="s">
        <v>208</v>
      </c>
      <c r="G2" s="151" t="s">
        <v>68</v>
      </c>
      <c r="H2" s="151"/>
      <c r="I2" s="202" t="s">
        <v>57</v>
      </c>
      <c r="J2" s="203" t="s">
        <v>56</v>
      </c>
      <c r="K2" s="204"/>
    </row>
    <row r="3" ht="18" customHeight="1" spans="1:11">
      <c r="A3" s="152" t="s">
        <v>75</v>
      </c>
      <c r="B3" s="153">
        <v>1786</v>
      </c>
      <c r="C3" s="153"/>
      <c r="D3" s="154" t="s">
        <v>209</v>
      </c>
      <c r="E3" s="155">
        <v>45920</v>
      </c>
      <c r="F3" s="156"/>
      <c r="G3" s="157"/>
      <c r="H3" s="158" t="s">
        <v>210</v>
      </c>
      <c r="I3" s="188"/>
      <c r="J3" s="188"/>
      <c r="K3" s="205"/>
    </row>
    <row r="4" ht="18" customHeight="1" spans="1:11">
      <c r="A4" s="159" t="s">
        <v>71</v>
      </c>
      <c r="B4" s="153">
        <v>2</v>
      </c>
      <c r="C4" s="153">
        <v>6</v>
      </c>
      <c r="D4" s="160" t="s">
        <v>211</v>
      </c>
      <c r="E4" s="156" t="s">
        <v>212</v>
      </c>
      <c r="F4" s="156"/>
      <c r="G4" s="156"/>
      <c r="H4" s="160" t="s">
        <v>213</v>
      </c>
      <c r="I4" s="160"/>
      <c r="J4" s="173" t="s">
        <v>65</v>
      </c>
      <c r="K4" s="206" t="s">
        <v>66</v>
      </c>
    </row>
    <row r="5" ht="18" customHeight="1" spans="1:11">
      <c r="A5" s="159" t="s">
        <v>214</v>
      </c>
      <c r="B5" s="153">
        <v>1</v>
      </c>
      <c r="C5" s="153"/>
      <c r="D5" s="154" t="s">
        <v>215</v>
      </c>
      <c r="E5" s="154"/>
      <c r="G5" s="154"/>
      <c r="H5" s="160" t="s">
        <v>216</v>
      </c>
      <c r="I5" s="160"/>
      <c r="J5" s="173" t="s">
        <v>65</v>
      </c>
      <c r="K5" s="206" t="s">
        <v>66</v>
      </c>
    </row>
    <row r="6" ht="18" customHeight="1" spans="1:13">
      <c r="A6" s="161" t="s">
        <v>217</v>
      </c>
      <c r="B6" s="162">
        <v>20</v>
      </c>
      <c r="C6" s="162"/>
      <c r="D6" s="163" t="s">
        <v>218</v>
      </c>
      <c r="E6" s="164">
        <v>36</v>
      </c>
      <c r="F6" s="164"/>
      <c r="G6" s="163"/>
      <c r="H6" s="165" t="s">
        <v>219</v>
      </c>
      <c r="I6" s="165"/>
      <c r="J6" s="179" t="s">
        <v>65</v>
      </c>
      <c r="K6" s="207" t="s">
        <v>66</v>
      </c>
      <c r="L6" s="208" t="s">
        <v>220</v>
      </c>
      <c r="M6" s="209"/>
    </row>
    <row r="7" ht="18" customHeight="1" spans="1:11">
      <c r="A7" s="166"/>
      <c r="B7" s="167"/>
      <c r="C7" s="167"/>
      <c r="D7" s="166"/>
      <c r="E7" s="167"/>
      <c r="F7" s="168"/>
      <c r="G7" s="166"/>
      <c r="H7" s="168"/>
      <c r="I7" s="167"/>
      <c r="J7" s="167"/>
      <c r="K7" s="167"/>
    </row>
    <row r="8" ht="18" customHeight="1" spans="1:11">
      <c r="A8" s="169" t="s">
        <v>221</v>
      </c>
      <c r="B8" s="170" t="s">
        <v>222</v>
      </c>
      <c r="C8" s="170" t="s">
        <v>223</v>
      </c>
      <c r="D8" s="170" t="s">
        <v>224</v>
      </c>
      <c r="E8" s="170" t="s">
        <v>225</v>
      </c>
      <c r="F8" s="170" t="s">
        <v>226</v>
      </c>
      <c r="G8" s="171" t="s">
        <v>227</v>
      </c>
      <c r="H8" s="172"/>
      <c r="I8" s="172"/>
      <c r="J8" s="172"/>
      <c r="K8" s="210"/>
    </row>
    <row r="9" ht="18" customHeight="1" spans="1:11">
      <c r="A9" s="159" t="s">
        <v>228</v>
      </c>
      <c r="B9" s="160"/>
      <c r="C9" s="173" t="s">
        <v>65</v>
      </c>
      <c r="D9" s="173" t="s">
        <v>66</v>
      </c>
      <c r="E9" s="154" t="s">
        <v>229</v>
      </c>
      <c r="F9" s="174" t="s">
        <v>230</v>
      </c>
      <c r="G9" s="175"/>
      <c r="H9" s="176"/>
      <c r="I9" s="176"/>
      <c r="J9" s="176"/>
      <c r="K9" s="211"/>
    </row>
    <row r="10" ht="18" customHeight="1" spans="1:11">
      <c r="A10" s="159" t="s">
        <v>231</v>
      </c>
      <c r="B10" s="160"/>
      <c r="C10" s="173" t="s">
        <v>65</v>
      </c>
      <c r="D10" s="173" t="s">
        <v>66</v>
      </c>
      <c r="E10" s="154" t="s">
        <v>232</v>
      </c>
      <c r="F10" s="174" t="s">
        <v>233</v>
      </c>
      <c r="G10" s="175" t="s">
        <v>234</v>
      </c>
      <c r="H10" s="176"/>
      <c r="I10" s="176"/>
      <c r="J10" s="176"/>
      <c r="K10" s="211"/>
    </row>
    <row r="11" ht="18" customHeight="1" spans="1:11">
      <c r="A11" s="177" t="s">
        <v>185</v>
      </c>
      <c r="B11" s="178"/>
      <c r="C11" s="178"/>
      <c r="D11" s="178"/>
      <c r="E11" s="178"/>
      <c r="F11" s="178"/>
      <c r="G11" s="178"/>
      <c r="H11" s="178"/>
      <c r="I11" s="178"/>
      <c r="J11" s="178"/>
      <c r="K11" s="212"/>
    </row>
    <row r="12" ht="18" customHeight="1" spans="1:11">
      <c r="A12" s="152" t="s">
        <v>89</v>
      </c>
      <c r="B12" s="173" t="s">
        <v>85</v>
      </c>
      <c r="C12" s="173" t="s">
        <v>86</v>
      </c>
      <c r="D12" s="174"/>
      <c r="E12" s="154" t="s">
        <v>87</v>
      </c>
      <c r="F12" s="173" t="s">
        <v>85</v>
      </c>
      <c r="G12" s="173" t="s">
        <v>86</v>
      </c>
      <c r="H12" s="173"/>
      <c r="I12" s="154" t="s">
        <v>235</v>
      </c>
      <c r="J12" s="173" t="s">
        <v>85</v>
      </c>
      <c r="K12" s="206" t="s">
        <v>86</v>
      </c>
    </row>
    <row r="13" ht="18" customHeight="1" spans="1:11">
      <c r="A13" s="152" t="s">
        <v>92</v>
      </c>
      <c r="B13" s="173" t="s">
        <v>85</v>
      </c>
      <c r="C13" s="173" t="s">
        <v>86</v>
      </c>
      <c r="D13" s="174"/>
      <c r="E13" s="154" t="s">
        <v>97</v>
      </c>
      <c r="F13" s="173" t="s">
        <v>85</v>
      </c>
      <c r="G13" s="173" t="s">
        <v>86</v>
      </c>
      <c r="H13" s="173"/>
      <c r="I13" s="154" t="s">
        <v>236</v>
      </c>
      <c r="J13" s="173" t="s">
        <v>85</v>
      </c>
      <c r="K13" s="206" t="s">
        <v>86</v>
      </c>
    </row>
    <row r="14" ht="18" customHeight="1" spans="1:11">
      <c r="A14" s="161" t="s">
        <v>237</v>
      </c>
      <c r="B14" s="179" t="s">
        <v>85</v>
      </c>
      <c r="C14" s="179" t="s">
        <v>86</v>
      </c>
      <c r="D14" s="180"/>
      <c r="E14" s="163" t="s">
        <v>238</v>
      </c>
      <c r="F14" s="179" t="s">
        <v>85</v>
      </c>
      <c r="G14" s="179" t="s">
        <v>86</v>
      </c>
      <c r="H14" s="179"/>
      <c r="I14" s="163" t="s">
        <v>239</v>
      </c>
      <c r="J14" s="179" t="s">
        <v>85</v>
      </c>
      <c r="K14" s="207" t="s">
        <v>86</v>
      </c>
    </row>
    <row r="15" ht="18" customHeight="1" spans="1:11">
      <c r="A15" s="166"/>
      <c r="B15" s="181"/>
      <c r="C15" s="181"/>
      <c r="D15" s="167"/>
      <c r="E15" s="166"/>
      <c r="F15" s="181"/>
      <c r="G15" s="181"/>
      <c r="H15" s="181"/>
      <c r="I15" s="166"/>
      <c r="J15" s="181"/>
      <c r="K15" s="181"/>
    </row>
    <row r="16" s="141" customFormat="1" ht="18" customHeight="1" spans="1:11">
      <c r="A16" s="146" t="s">
        <v>240</v>
      </c>
      <c r="B16" s="182"/>
      <c r="C16" s="182"/>
      <c r="D16" s="182"/>
      <c r="E16" s="182"/>
      <c r="F16" s="182"/>
      <c r="G16" s="182"/>
      <c r="H16" s="182"/>
      <c r="I16" s="182"/>
      <c r="J16" s="182"/>
      <c r="K16" s="213"/>
    </row>
    <row r="17" ht="18" customHeight="1" spans="1:11">
      <c r="A17" s="159" t="s">
        <v>241</v>
      </c>
      <c r="B17" s="160"/>
      <c r="C17" s="160"/>
      <c r="D17" s="160"/>
      <c r="E17" s="160"/>
      <c r="F17" s="160"/>
      <c r="G17" s="160"/>
      <c r="H17" s="160"/>
      <c r="I17" s="160"/>
      <c r="J17" s="160"/>
      <c r="K17" s="214"/>
    </row>
    <row r="18" ht="18" customHeight="1" spans="1:11">
      <c r="A18" s="159" t="s">
        <v>242</v>
      </c>
      <c r="B18" s="160"/>
      <c r="C18" s="160"/>
      <c r="D18" s="160"/>
      <c r="E18" s="160"/>
      <c r="F18" s="160"/>
      <c r="G18" s="160"/>
      <c r="H18" s="160"/>
      <c r="I18" s="160"/>
      <c r="J18" s="160"/>
      <c r="K18" s="214"/>
    </row>
    <row r="19" ht="22" customHeight="1" spans="1:11">
      <c r="A19" s="183"/>
      <c r="B19" s="173"/>
      <c r="C19" s="173"/>
      <c r="D19" s="173"/>
      <c r="E19" s="173"/>
      <c r="F19" s="173"/>
      <c r="G19" s="173"/>
      <c r="H19" s="173"/>
      <c r="I19" s="173"/>
      <c r="J19" s="173"/>
      <c r="K19" s="206"/>
    </row>
    <row r="20" ht="22" customHeight="1" spans="1:11">
      <c r="A20" s="184"/>
      <c r="B20" s="185"/>
      <c r="C20" s="185"/>
      <c r="D20" s="185"/>
      <c r="E20" s="185"/>
      <c r="F20" s="185"/>
      <c r="G20" s="185"/>
      <c r="H20" s="185"/>
      <c r="I20" s="185"/>
      <c r="J20" s="185"/>
      <c r="K20" s="215"/>
    </row>
    <row r="21" ht="22" customHeight="1" spans="1:11">
      <c r="A21" s="184"/>
      <c r="B21" s="185"/>
      <c r="C21" s="185"/>
      <c r="D21" s="185"/>
      <c r="E21" s="185"/>
      <c r="F21" s="185"/>
      <c r="G21" s="185"/>
      <c r="H21" s="185"/>
      <c r="I21" s="185"/>
      <c r="J21" s="185"/>
      <c r="K21" s="215"/>
    </row>
    <row r="22" ht="22" customHeight="1" spans="1:11">
      <c r="A22" s="184"/>
      <c r="B22" s="185"/>
      <c r="C22" s="185"/>
      <c r="D22" s="185"/>
      <c r="E22" s="185"/>
      <c r="F22" s="185"/>
      <c r="G22" s="185"/>
      <c r="H22" s="185"/>
      <c r="I22" s="185"/>
      <c r="J22" s="185"/>
      <c r="K22" s="215"/>
    </row>
    <row r="23" ht="22" customHeight="1" spans="1:11">
      <c r="A23" s="186"/>
      <c r="B23" s="187"/>
      <c r="C23" s="187"/>
      <c r="D23" s="187"/>
      <c r="E23" s="187"/>
      <c r="F23" s="187"/>
      <c r="G23" s="187"/>
      <c r="H23" s="187"/>
      <c r="I23" s="187"/>
      <c r="J23" s="187"/>
      <c r="K23" s="216"/>
    </row>
    <row r="24" ht="18" customHeight="1" spans="1:11">
      <c r="A24" s="159" t="s">
        <v>124</v>
      </c>
      <c r="B24" s="160"/>
      <c r="C24" s="173" t="s">
        <v>65</v>
      </c>
      <c r="D24" s="173" t="s">
        <v>66</v>
      </c>
      <c r="E24" s="188"/>
      <c r="F24" s="188"/>
      <c r="G24" s="188"/>
      <c r="H24" s="188"/>
      <c r="I24" s="188"/>
      <c r="J24" s="188"/>
      <c r="K24" s="205"/>
    </row>
    <row r="25" ht="18" customHeight="1" spans="1:11">
      <c r="A25" s="189" t="s">
        <v>243</v>
      </c>
      <c r="B25" s="190"/>
      <c r="C25" s="190"/>
      <c r="D25" s="190"/>
      <c r="E25" s="190"/>
      <c r="F25" s="190"/>
      <c r="G25" s="190"/>
      <c r="H25" s="190"/>
      <c r="I25" s="190"/>
      <c r="J25" s="190"/>
      <c r="K25" s="217"/>
    </row>
    <row r="26" ht="15" spans="1:11">
      <c r="A26" s="191"/>
      <c r="B26" s="191"/>
      <c r="C26" s="191"/>
      <c r="D26" s="191"/>
      <c r="E26" s="191"/>
      <c r="F26" s="191"/>
      <c r="G26" s="191"/>
      <c r="H26" s="191"/>
      <c r="I26" s="191"/>
      <c r="J26" s="191"/>
      <c r="K26" s="191"/>
    </row>
    <row r="27" ht="20" customHeight="1" spans="1:11">
      <c r="A27" s="192" t="s">
        <v>244</v>
      </c>
      <c r="B27" s="172"/>
      <c r="C27" s="172"/>
      <c r="D27" s="172"/>
      <c r="E27" s="172"/>
      <c r="F27" s="172"/>
      <c r="G27" s="172"/>
      <c r="H27" s="172"/>
      <c r="I27" s="172"/>
      <c r="J27" s="172"/>
      <c r="K27" s="218" t="s">
        <v>245</v>
      </c>
    </row>
    <row r="28" ht="23" customHeight="1" spans="1:11">
      <c r="A28" s="184" t="s">
        <v>246</v>
      </c>
      <c r="B28" s="185"/>
      <c r="C28" s="185"/>
      <c r="D28" s="185"/>
      <c r="E28" s="185"/>
      <c r="F28" s="185"/>
      <c r="G28" s="185"/>
      <c r="H28" s="185"/>
      <c r="I28" s="185"/>
      <c r="J28" s="219"/>
      <c r="K28" s="220">
        <v>1</v>
      </c>
    </row>
    <row r="29" ht="23" customHeight="1" spans="1:11">
      <c r="A29" s="184"/>
      <c r="B29" s="185"/>
      <c r="C29" s="185"/>
      <c r="D29" s="185"/>
      <c r="E29" s="185"/>
      <c r="F29" s="185"/>
      <c r="G29" s="185"/>
      <c r="H29" s="185"/>
      <c r="I29" s="185"/>
      <c r="J29" s="219"/>
      <c r="K29" s="211"/>
    </row>
    <row r="30" ht="23" customHeight="1" spans="1:11">
      <c r="A30" s="184"/>
      <c r="B30" s="185"/>
      <c r="C30" s="185"/>
      <c r="D30" s="185"/>
      <c r="E30" s="185"/>
      <c r="F30" s="185"/>
      <c r="G30" s="185"/>
      <c r="H30" s="185"/>
      <c r="I30" s="185"/>
      <c r="J30" s="219"/>
      <c r="K30" s="211"/>
    </row>
    <row r="31" ht="23" customHeight="1" spans="1:11">
      <c r="A31" s="184"/>
      <c r="B31" s="185"/>
      <c r="C31" s="185"/>
      <c r="D31" s="185"/>
      <c r="E31" s="185"/>
      <c r="F31" s="185"/>
      <c r="G31" s="185"/>
      <c r="H31" s="185"/>
      <c r="I31" s="185"/>
      <c r="J31" s="219"/>
      <c r="K31" s="211"/>
    </row>
    <row r="32" ht="23" customHeight="1" spans="1:11">
      <c r="A32" s="184"/>
      <c r="B32" s="185"/>
      <c r="C32" s="185"/>
      <c r="D32" s="185"/>
      <c r="E32" s="185"/>
      <c r="F32" s="185"/>
      <c r="G32" s="185"/>
      <c r="H32" s="185"/>
      <c r="I32" s="185"/>
      <c r="J32" s="219"/>
      <c r="K32" s="221"/>
    </row>
    <row r="33" ht="23" customHeight="1" spans="1:11">
      <c r="A33" s="184"/>
      <c r="B33" s="185"/>
      <c r="C33" s="185"/>
      <c r="D33" s="185"/>
      <c r="E33" s="185"/>
      <c r="F33" s="185"/>
      <c r="G33" s="185"/>
      <c r="H33" s="185"/>
      <c r="I33" s="185"/>
      <c r="J33" s="219"/>
      <c r="K33" s="222"/>
    </row>
    <row r="34" ht="23" customHeight="1" spans="1:11">
      <c r="A34" s="184"/>
      <c r="B34" s="185"/>
      <c r="C34" s="185"/>
      <c r="D34" s="185"/>
      <c r="E34" s="185"/>
      <c r="F34" s="185"/>
      <c r="G34" s="185"/>
      <c r="H34" s="185"/>
      <c r="I34" s="185"/>
      <c r="J34" s="219"/>
      <c r="K34" s="211"/>
    </row>
    <row r="35" ht="23" customHeight="1" spans="1:11">
      <c r="A35" s="184"/>
      <c r="B35" s="185"/>
      <c r="C35" s="185"/>
      <c r="D35" s="185"/>
      <c r="E35" s="185"/>
      <c r="F35" s="185"/>
      <c r="G35" s="185"/>
      <c r="H35" s="185"/>
      <c r="I35" s="185"/>
      <c r="J35" s="219"/>
      <c r="K35" s="223"/>
    </row>
    <row r="36" ht="23" customHeight="1" spans="1:11">
      <c r="A36" s="193" t="s">
        <v>247</v>
      </c>
      <c r="B36" s="194"/>
      <c r="C36" s="194"/>
      <c r="D36" s="194"/>
      <c r="E36" s="194"/>
      <c r="F36" s="194"/>
      <c r="G36" s="194"/>
      <c r="H36" s="194"/>
      <c r="I36" s="194"/>
      <c r="J36" s="224"/>
      <c r="K36" s="225">
        <f>SUM(K28:K35)</f>
        <v>1</v>
      </c>
    </row>
    <row r="37" ht="18.75" customHeight="1" spans="1:11">
      <c r="A37" s="195" t="s">
        <v>248</v>
      </c>
      <c r="B37" s="196"/>
      <c r="C37" s="196"/>
      <c r="D37" s="196"/>
      <c r="E37" s="196"/>
      <c r="F37" s="196"/>
      <c r="G37" s="196"/>
      <c r="H37" s="196"/>
      <c r="I37" s="196"/>
      <c r="J37" s="196"/>
      <c r="K37" s="226"/>
    </row>
    <row r="38" s="142" customFormat="1" ht="18.75" customHeight="1" spans="1:11">
      <c r="A38" s="159" t="s">
        <v>249</v>
      </c>
      <c r="B38" s="160"/>
      <c r="C38" s="160"/>
      <c r="D38" s="188" t="s">
        <v>250</v>
      </c>
      <c r="E38" s="188"/>
      <c r="F38" s="197" t="s">
        <v>251</v>
      </c>
      <c r="G38" s="198"/>
      <c r="H38" s="160" t="s">
        <v>252</v>
      </c>
      <c r="I38" s="160"/>
      <c r="J38" s="160" t="s">
        <v>253</v>
      </c>
      <c r="K38" s="214"/>
    </row>
    <row r="39" ht="18.75" customHeight="1" spans="1:11">
      <c r="A39" s="159" t="s">
        <v>125</v>
      </c>
      <c r="B39" s="160" t="s">
        <v>254</v>
      </c>
      <c r="C39" s="160"/>
      <c r="D39" s="160"/>
      <c r="E39" s="160"/>
      <c r="F39" s="160"/>
      <c r="G39" s="160"/>
      <c r="H39" s="160"/>
      <c r="I39" s="160"/>
      <c r="J39" s="160"/>
      <c r="K39" s="214"/>
    </row>
    <row r="40" ht="24" customHeight="1" spans="1:11">
      <c r="A40" s="159"/>
      <c r="B40" s="160"/>
      <c r="C40" s="160"/>
      <c r="D40" s="160"/>
      <c r="E40" s="160"/>
      <c r="F40" s="160"/>
      <c r="G40" s="160"/>
      <c r="H40" s="160"/>
      <c r="I40" s="160"/>
      <c r="J40" s="160"/>
      <c r="K40" s="214"/>
    </row>
    <row r="41" ht="24" customHeight="1" spans="1:11">
      <c r="A41" s="159"/>
      <c r="B41" s="160"/>
      <c r="C41" s="160"/>
      <c r="D41" s="160"/>
      <c r="E41" s="160"/>
      <c r="F41" s="160"/>
      <c r="G41" s="160"/>
      <c r="H41" s="160"/>
      <c r="I41" s="160"/>
      <c r="J41" s="160"/>
      <c r="K41" s="214"/>
    </row>
    <row r="42" ht="32.1" customHeight="1" spans="1:11">
      <c r="A42" s="161" t="s">
        <v>136</v>
      </c>
      <c r="B42" s="199" t="s">
        <v>255</v>
      </c>
      <c r="C42" s="199"/>
      <c r="D42" s="163" t="s">
        <v>256</v>
      </c>
      <c r="E42" s="180" t="s">
        <v>139</v>
      </c>
      <c r="F42" s="163" t="s">
        <v>140</v>
      </c>
      <c r="G42" s="200">
        <v>45919</v>
      </c>
      <c r="H42" s="201" t="s">
        <v>141</v>
      </c>
      <c r="I42" s="201"/>
      <c r="J42" s="199" t="s">
        <v>142</v>
      </c>
      <c r="K42" s="22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0"/>
  <sheetViews>
    <sheetView workbookViewId="0">
      <selection activeCell="N24" sqref="N24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77" customWidth="1"/>
    <col min="17" max="247" width="9" style="75"/>
    <col min="248" max="16384" width="9" style="78"/>
  </cols>
  <sheetData>
    <row r="1" s="75" customFormat="1" ht="29" customHeight="1" spans="1:250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16"/>
      <c r="O1" s="116"/>
      <c r="P1" s="116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2" t="s">
        <v>61</v>
      </c>
      <c r="B2" s="83" t="str">
        <f>首期!B4</f>
        <v>TAJJCN82968</v>
      </c>
      <c r="C2" s="84"/>
      <c r="D2" s="85"/>
      <c r="E2" s="86" t="s">
        <v>67</v>
      </c>
      <c r="F2" s="87" t="str">
        <f>首期!B5</f>
        <v>女式POLO短袖T恤</v>
      </c>
      <c r="G2" s="87"/>
      <c r="H2" s="87"/>
      <c r="I2" s="87"/>
      <c r="J2" s="117"/>
      <c r="K2" s="118" t="s">
        <v>57</v>
      </c>
      <c r="L2" s="119" t="s">
        <v>56</v>
      </c>
      <c r="M2" s="119"/>
      <c r="N2" s="119"/>
      <c r="O2" s="119"/>
      <c r="P2" s="120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ht="16.5" spans="1:250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21"/>
      <c r="K3" s="122"/>
      <c r="L3" s="122"/>
      <c r="M3" s="122"/>
      <c r="N3" s="122"/>
      <c r="O3" s="122"/>
      <c r="P3" s="123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/>
      <c r="I4" s="124" t="s">
        <v>149</v>
      </c>
      <c r="J4" s="121"/>
      <c r="K4" s="91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125" t="s">
        <v>148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8"/>
      <c r="B5" s="91" t="s">
        <v>150</v>
      </c>
      <c r="C5" s="92" t="s">
        <v>151</v>
      </c>
      <c r="D5" s="93" t="s">
        <v>152</v>
      </c>
      <c r="E5" s="92" t="s">
        <v>153</v>
      </c>
      <c r="F5" s="92" t="s">
        <v>154</v>
      </c>
      <c r="G5" s="92" t="s">
        <v>155</v>
      </c>
      <c r="H5" s="92"/>
      <c r="I5" s="124"/>
      <c r="J5" s="126"/>
      <c r="K5" s="127"/>
      <c r="L5" s="127" t="s">
        <v>120</v>
      </c>
      <c r="M5" s="127" t="s">
        <v>120</v>
      </c>
      <c r="N5" s="127" t="s">
        <v>120</v>
      </c>
      <c r="O5" s="127" t="s">
        <v>120</v>
      </c>
      <c r="P5" s="127" t="s">
        <v>120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5" customHeight="1" spans="1:250">
      <c r="A6" s="94" t="s">
        <v>158</v>
      </c>
      <c r="B6" s="95">
        <f>C6-2</f>
        <v>57.5</v>
      </c>
      <c r="C6" s="96">
        <v>59.5</v>
      </c>
      <c r="D6" s="95">
        <f>C6+2</f>
        <v>61.5</v>
      </c>
      <c r="E6" s="95">
        <f>D6+2</f>
        <v>63.5</v>
      </c>
      <c r="F6" s="95">
        <f>E6+1</f>
        <v>64.5</v>
      </c>
      <c r="G6" s="95">
        <f>F6+1</f>
        <v>65.5</v>
      </c>
      <c r="H6" s="97"/>
      <c r="I6" s="128" t="s">
        <v>159</v>
      </c>
      <c r="J6" s="126"/>
      <c r="K6" s="127"/>
      <c r="L6" s="122" t="s">
        <v>257</v>
      </c>
      <c r="M6" s="122" t="s">
        <v>258</v>
      </c>
      <c r="N6" s="122" t="s">
        <v>259</v>
      </c>
      <c r="O6" s="122" t="s">
        <v>260</v>
      </c>
      <c r="P6" s="129" t="s">
        <v>261</v>
      </c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5" customHeight="1" spans="1:250">
      <c r="A7" s="98" t="s">
        <v>161</v>
      </c>
      <c r="B7" s="99">
        <f t="shared" ref="B7:B9" si="0">C7-4</f>
        <v>86</v>
      </c>
      <c r="C7" s="100">
        <v>90</v>
      </c>
      <c r="D7" s="99">
        <f t="shared" ref="D7:D9" si="1">C7+4</f>
        <v>94</v>
      </c>
      <c r="E7" s="99">
        <f>D7+4</f>
        <v>98</v>
      </c>
      <c r="F7" s="99">
        <f t="shared" ref="F7:F9" si="2">E7+6</f>
        <v>104</v>
      </c>
      <c r="G7" s="99">
        <f t="shared" ref="G7:G9" si="3">F7+6</f>
        <v>110</v>
      </c>
      <c r="H7" s="101"/>
      <c r="I7" s="128" t="s">
        <v>159</v>
      </c>
      <c r="J7" s="126"/>
      <c r="K7" s="127"/>
      <c r="L7" s="122" t="s">
        <v>262</v>
      </c>
      <c r="M7" s="122" t="s">
        <v>263</v>
      </c>
      <c r="N7" s="122" t="s">
        <v>264</v>
      </c>
      <c r="O7" s="122" t="s">
        <v>265</v>
      </c>
      <c r="P7" s="129" t="s">
        <v>266</v>
      </c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5" customHeight="1" spans="1:250">
      <c r="A8" s="98" t="s">
        <v>163</v>
      </c>
      <c r="B8" s="99">
        <f t="shared" si="0"/>
        <v>82</v>
      </c>
      <c r="C8" s="100">
        <v>86</v>
      </c>
      <c r="D8" s="99">
        <f t="shared" si="1"/>
        <v>90</v>
      </c>
      <c r="E8" s="99">
        <f>D8+5</f>
        <v>95</v>
      </c>
      <c r="F8" s="99">
        <f t="shared" si="2"/>
        <v>101</v>
      </c>
      <c r="G8" s="99">
        <f t="shared" si="3"/>
        <v>107</v>
      </c>
      <c r="H8" s="101"/>
      <c r="I8" s="128" t="s">
        <v>159</v>
      </c>
      <c r="J8" s="126"/>
      <c r="K8" s="127"/>
      <c r="L8" s="122" t="s">
        <v>263</v>
      </c>
      <c r="M8" s="122" t="s">
        <v>263</v>
      </c>
      <c r="N8" s="122" t="s">
        <v>267</v>
      </c>
      <c r="O8" s="122" t="s">
        <v>264</v>
      </c>
      <c r="P8" s="129" t="s">
        <v>268</v>
      </c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5" customHeight="1" spans="1:250">
      <c r="A9" s="98" t="s">
        <v>164</v>
      </c>
      <c r="B9" s="99">
        <f t="shared" si="0"/>
        <v>88</v>
      </c>
      <c r="C9" s="100">
        <v>92</v>
      </c>
      <c r="D9" s="99">
        <f t="shared" si="1"/>
        <v>96</v>
      </c>
      <c r="E9" s="99">
        <f>D9+5</f>
        <v>101</v>
      </c>
      <c r="F9" s="99">
        <f t="shared" si="2"/>
        <v>107</v>
      </c>
      <c r="G9" s="99">
        <f t="shared" si="3"/>
        <v>113</v>
      </c>
      <c r="H9" s="101"/>
      <c r="I9" s="128" t="s">
        <v>165</v>
      </c>
      <c r="J9" s="126"/>
      <c r="K9" s="127"/>
      <c r="L9" s="122" t="s">
        <v>263</v>
      </c>
      <c r="M9" s="122" t="s">
        <v>269</v>
      </c>
      <c r="N9" s="122" t="s">
        <v>263</v>
      </c>
      <c r="O9" s="122" t="s">
        <v>263</v>
      </c>
      <c r="P9" s="129" t="s">
        <v>263</v>
      </c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5" customHeight="1" spans="1:250">
      <c r="A10" s="98" t="s">
        <v>167</v>
      </c>
      <c r="B10" s="99">
        <f>C10-1</f>
        <v>37</v>
      </c>
      <c r="C10" s="100">
        <v>38</v>
      </c>
      <c r="D10" s="99">
        <f>C10+1</f>
        <v>39</v>
      </c>
      <c r="E10" s="99">
        <f>D10+1</f>
        <v>40</v>
      </c>
      <c r="F10" s="99">
        <f>E10+1.2</f>
        <v>41.2</v>
      </c>
      <c r="G10" s="99">
        <f>F10+1.2</f>
        <v>42.4</v>
      </c>
      <c r="H10" s="101"/>
      <c r="I10" s="128" t="s">
        <v>165</v>
      </c>
      <c r="J10" s="126"/>
      <c r="K10" s="127"/>
      <c r="L10" s="122" t="s">
        <v>261</v>
      </c>
      <c r="M10" s="122" t="s">
        <v>270</v>
      </c>
      <c r="N10" s="122" t="s">
        <v>271</v>
      </c>
      <c r="O10" s="122" t="s">
        <v>272</v>
      </c>
      <c r="P10" s="129" t="s">
        <v>273</v>
      </c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5" customHeight="1" spans="1:250">
      <c r="A11" s="98" t="s">
        <v>168</v>
      </c>
      <c r="B11" s="99">
        <f>C11-0.5</f>
        <v>16.5</v>
      </c>
      <c r="C11" s="100">
        <v>17</v>
      </c>
      <c r="D11" s="99">
        <f t="shared" ref="D11:G11" si="4">C11+0.5</f>
        <v>17.5</v>
      </c>
      <c r="E11" s="99">
        <f t="shared" si="4"/>
        <v>18</v>
      </c>
      <c r="F11" s="99">
        <f t="shared" si="4"/>
        <v>18.5</v>
      </c>
      <c r="G11" s="99">
        <f t="shared" si="4"/>
        <v>19</v>
      </c>
      <c r="H11" s="101"/>
      <c r="I11" s="128" t="s">
        <v>169</v>
      </c>
      <c r="J11" s="126"/>
      <c r="K11" s="127"/>
      <c r="L11" s="122" t="s">
        <v>274</v>
      </c>
      <c r="M11" s="122" t="s">
        <v>258</v>
      </c>
      <c r="N11" s="122" t="s">
        <v>275</v>
      </c>
      <c r="O11" s="122" t="s">
        <v>258</v>
      </c>
      <c r="P11" s="129" t="s">
        <v>276</v>
      </c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5" customHeight="1" spans="1:250">
      <c r="A12" s="98" t="s">
        <v>172</v>
      </c>
      <c r="B12" s="99">
        <f>C12-0.7</f>
        <v>15.3</v>
      </c>
      <c r="C12" s="100">
        <v>16</v>
      </c>
      <c r="D12" s="99">
        <f>C12+0.7</f>
        <v>16.7</v>
      </c>
      <c r="E12" s="99">
        <f>D12+0.7</f>
        <v>17.4</v>
      </c>
      <c r="F12" s="99">
        <f>E12+0.95</f>
        <v>18.35</v>
      </c>
      <c r="G12" s="99">
        <f>F12+0.95</f>
        <v>19.3</v>
      </c>
      <c r="H12" s="102"/>
      <c r="I12" s="128" t="s">
        <v>165</v>
      </c>
      <c r="J12" s="126"/>
      <c r="K12" s="127"/>
      <c r="L12" s="122" t="s">
        <v>272</v>
      </c>
      <c r="M12" s="122" t="s">
        <v>277</v>
      </c>
      <c r="N12" s="122" t="s">
        <v>276</v>
      </c>
      <c r="O12" s="122" t="s">
        <v>278</v>
      </c>
      <c r="P12" s="129" t="s">
        <v>279</v>
      </c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5" customHeight="1" spans="1:250">
      <c r="A13" s="98" t="s">
        <v>174</v>
      </c>
      <c r="B13" s="99">
        <f>C13-0.7</f>
        <v>14.8</v>
      </c>
      <c r="C13" s="103">
        <v>15.5</v>
      </c>
      <c r="D13" s="99">
        <f>C13+0.7</f>
        <v>16.2</v>
      </c>
      <c r="E13" s="99">
        <f>D13+0.7</f>
        <v>16.9</v>
      </c>
      <c r="F13" s="99">
        <f>E13+0.95</f>
        <v>17.85</v>
      </c>
      <c r="G13" s="99">
        <f>F13+0.95</f>
        <v>18.8</v>
      </c>
      <c r="H13" s="101"/>
      <c r="I13" s="128">
        <v>0</v>
      </c>
      <c r="J13" s="126"/>
      <c r="K13" s="127"/>
      <c r="L13" s="122" t="s">
        <v>280</v>
      </c>
      <c r="M13" s="122" t="s">
        <v>281</v>
      </c>
      <c r="N13" s="122" t="s">
        <v>282</v>
      </c>
      <c r="O13" s="122" t="s">
        <v>278</v>
      </c>
      <c r="P13" s="129" t="s">
        <v>274</v>
      </c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5" customHeight="1" spans="1:250">
      <c r="A14" s="98" t="s">
        <v>175</v>
      </c>
      <c r="B14" s="99">
        <f>C14-1</f>
        <v>38</v>
      </c>
      <c r="C14" s="100">
        <v>39</v>
      </c>
      <c r="D14" s="99">
        <f>C14+1</f>
        <v>40</v>
      </c>
      <c r="E14" s="99">
        <f>D14+1</f>
        <v>41</v>
      </c>
      <c r="F14" s="99">
        <f>E14+1.5</f>
        <v>42.5</v>
      </c>
      <c r="G14" s="99">
        <f>F14+1.5</f>
        <v>44</v>
      </c>
      <c r="H14" s="101"/>
      <c r="I14" s="130"/>
      <c r="J14" s="126"/>
      <c r="K14" s="127"/>
      <c r="L14" s="122" t="s">
        <v>258</v>
      </c>
      <c r="M14" s="122" t="s">
        <v>258</v>
      </c>
      <c r="N14" s="122" t="s">
        <v>258</v>
      </c>
      <c r="O14" s="122" t="s">
        <v>258</v>
      </c>
      <c r="P14" s="129" t="s">
        <v>258</v>
      </c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5" customHeight="1" spans="1:250">
      <c r="A15" s="94" t="s">
        <v>176</v>
      </c>
      <c r="B15" s="104">
        <v>12</v>
      </c>
      <c r="C15" s="96">
        <v>13</v>
      </c>
      <c r="D15" s="104">
        <v>13</v>
      </c>
      <c r="E15" s="104">
        <f>C15+2</f>
        <v>15</v>
      </c>
      <c r="F15" s="104">
        <v>15</v>
      </c>
      <c r="G15" s="104">
        <f>F15+1</f>
        <v>16</v>
      </c>
      <c r="H15" s="101"/>
      <c r="I15" s="130"/>
      <c r="J15" s="126"/>
      <c r="K15" s="127"/>
      <c r="L15" s="122" t="s">
        <v>258</v>
      </c>
      <c r="M15" s="122" t="s">
        <v>258</v>
      </c>
      <c r="N15" s="122" t="s">
        <v>258</v>
      </c>
      <c r="O15" s="122" t="s">
        <v>258</v>
      </c>
      <c r="P15" s="129" t="s">
        <v>258</v>
      </c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5" customHeight="1" spans="1:250">
      <c r="A16" s="98" t="s">
        <v>177</v>
      </c>
      <c r="B16" s="105">
        <f>C16</f>
        <v>4.5</v>
      </c>
      <c r="C16" s="106">
        <v>4.5</v>
      </c>
      <c r="D16" s="105">
        <f t="shared" ref="D16:G16" si="5">C16</f>
        <v>4.5</v>
      </c>
      <c r="E16" s="105">
        <f t="shared" si="5"/>
        <v>4.5</v>
      </c>
      <c r="F16" s="105">
        <f t="shared" si="5"/>
        <v>4.5</v>
      </c>
      <c r="G16" s="105">
        <f t="shared" si="5"/>
        <v>4.5</v>
      </c>
      <c r="H16" s="101"/>
      <c r="I16" s="130"/>
      <c r="J16" s="126"/>
      <c r="K16" s="127"/>
      <c r="L16" s="122" t="s">
        <v>258</v>
      </c>
      <c r="M16" s="122" t="s">
        <v>258</v>
      </c>
      <c r="N16" s="122" t="s">
        <v>258</v>
      </c>
      <c r="O16" s="122" t="s">
        <v>258</v>
      </c>
      <c r="P16" s="129" t="s">
        <v>258</v>
      </c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5" customHeight="1" spans="1:250">
      <c r="A17" s="107"/>
      <c r="B17" s="108"/>
      <c r="C17" s="108"/>
      <c r="D17" s="109"/>
      <c r="E17" s="108"/>
      <c r="F17" s="108"/>
      <c r="G17" s="108"/>
      <c r="H17" s="101"/>
      <c r="I17" s="131"/>
      <c r="J17" s="126"/>
      <c r="K17" s="127"/>
      <c r="L17" s="127"/>
      <c r="M17" s="127"/>
      <c r="N17" s="127"/>
      <c r="O17" s="127"/>
      <c r="P17" s="132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25" customHeight="1" spans="1:250">
      <c r="A18" s="110"/>
      <c r="B18" s="111"/>
      <c r="C18" s="111"/>
      <c r="D18" s="112"/>
      <c r="E18" s="111"/>
      <c r="F18" s="111"/>
      <c r="G18" s="111"/>
      <c r="H18" s="113"/>
      <c r="I18" s="133"/>
      <c r="J18" s="134"/>
      <c r="K18" s="135"/>
      <c r="L18" s="135"/>
      <c r="M18" s="136"/>
      <c r="N18" s="135"/>
      <c r="O18" s="135"/>
      <c r="P18" s="137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spans="3:250">
      <c r="C19" s="76"/>
      <c r="J19" s="114"/>
      <c r="K19" s="138"/>
      <c r="L19" s="114"/>
      <c r="M19" s="114"/>
      <c r="O19" s="114"/>
      <c r="P19" s="139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pans="7:16">
      <c r="G20" s="114" t="s">
        <v>179</v>
      </c>
      <c r="H20" s="115">
        <v>45919</v>
      </c>
      <c r="K20" s="114" t="s">
        <v>180</v>
      </c>
      <c r="L20" s="75" t="s">
        <v>139</v>
      </c>
      <c r="O20" s="114" t="s">
        <v>181</v>
      </c>
      <c r="P20" s="140" t="s">
        <v>142</v>
      </c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8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2" sqref="A2:O10"/>
    </sheetView>
  </sheetViews>
  <sheetFormatPr defaultColWidth="9" defaultRowHeight="14.25"/>
  <cols>
    <col min="1" max="1" width="7" customWidth="1"/>
    <col min="2" max="2" width="14.5" customWidth="1"/>
    <col min="3" max="3" width="20.1" style="64" customWidth="1"/>
    <col min="4" max="4" width="7.7" customWidth="1"/>
    <col min="5" max="5" width="22.5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65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245</v>
      </c>
      <c r="J3" s="4" t="s">
        <v>245</v>
      </c>
      <c r="K3" s="4" t="s">
        <v>245</v>
      </c>
      <c r="L3" s="4" t="s">
        <v>245</v>
      </c>
      <c r="M3" s="4" t="s">
        <v>245</v>
      </c>
      <c r="N3" s="7"/>
      <c r="O3" s="7"/>
    </row>
    <row r="4" ht="20" customHeight="1" spans="1:15">
      <c r="A4" s="67">
        <v>1</v>
      </c>
      <c r="B4" s="28" t="s">
        <v>299</v>
      </c>
      <c r="C4" s="28" t="s">
        <v>300</v>
      </c>
      <c r="D4" s="28" t="s">
        <v>120</v>
      </c>
      <c r="E4" s="29" t="s">
        <v>301</v>
      </c>
      <c r="F4" s="12" t="s">
        <v>302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303</v>
      </c>
    </row>
    <row r="5" ht="20" customHeight="1" spans="1:15">
      <c r="A5" s="67">
        <v>2</v>
      </c>
      <c r="B5" s="28" t="s">
        <v>304</v>
      </c>
      <c r="C5" s="28" t="s">
        <v>300</v>
      </c>
      <c r="D5" s="28" t="s">
        <v>119</v>
      </c>
      <c r="E5" s="29" t="s">
        <v>301</v>
      </c>
      <c r="F5" s="12" t="s">
        <v>302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303</v>
      </c>
    </row>
    <row r="6" ht="20" customHeight="1" spans="1:15">
      <c r="A6" s="67">
        <v>3</v>
      </c>
      <c r="B6" s="28" t="s">
        <v>305</v>
      </c>
      <c r="C6" s="28" t="s">
        <v>300</v>
      </c>
      <c r="D6" s="28" t="s">
        <v>306</v>
      </c>
      <c r="E6" s="29" t="s">
        <v>301</v>
      </c>
      <c r="F6" s="12" t="s">
        <v>302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303</v>
      </c>
    </row>
    <row r="7" ht="20" customHeight="1" spans="1:15">
      <c r="A7" s="67">
        <v>4</v>
      </c>
      <c r="B7" s="28" t="s">
        <v>307</v>
      </c>
      <c r="C7" s="28" t="s">
        <v>300</v>
      </c>
      <c r="D7" s="28" t="s">
        <v>308</v>
      </c>
      <c r="E7" s="29" t="s">
        <v>301</v>
      </c>
      <c r="F7" s="12" t="s">
        <v>302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303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309</v>
      </c>
      <c r="B9" s="19"/>
      <c r="C9" s="54"/>
      <c r="D9" s="20"/>
      <c r="E9" s="21"/>
      <c r="F9" s="54"/>
      <c r="G9" s="9"/>
      <c r="H9" s="36"/>
      <c r="I9" s="30"/>
      <c r="J9" s="18" t="s">
        <v>310</v>
      </c>
      <c r="K9" s="19"/>
      <c r="L9" s="19"/>
      <c r="M9" s="20"/>
      <c r="N9" s="19"/>
      <c r="O9" s="26"/>
    </row>
    <row r="10" ht="61" customHeight="1" spans="1:15">
      <c r="A10" s="70" t="s">
        <v>311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(先走36件)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2025-09-19T08:33:51Z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