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<sst xmlns="http://schemas.openxmlformats.org/spreadsheetml/2006/main" count="254" uniqueCount="124">
  <si>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</si>
  <si>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</si>
  <si>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</si>
  <si>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</si>
  <si>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</si>
  <si>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</si>
  <si>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</si>
  <si>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</si>
  <si>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</si>
  <si>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</si>
  <si>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</si>
  <si>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</si>
  <si>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</si>
  <si>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</si>
  <si>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</si>
  <si>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</si>
  <si>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</si>
  <si>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</si>
  <si>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</si>
  <si>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TAEEBN91818</t>
  </si>
  <si>
    <t>品名</t>
  </si>
  <si>
    <t>男式软壳外套</t>
  </si>
  <si>
    <t>生产工厂</t>
  </si>
  <si>
    <t>信和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</si>
  <si>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</si>
  <si>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</si>
  <si>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</si>
  <si>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</si>
  <si>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</si>
  <si>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</si>
  <si>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</si>
  <si>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</si>
  <si>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</si>
  <si>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</si>
  <si>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</si>
  <si>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</si>
  <si>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</si>
  <si>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</si>
  <si>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</si>
  <si>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</si>
  <si>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</si>
  <si>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</si>
  <si>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</si>
  <si>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后中长（后中量）</t>
  </si>
  <si>
    <t>-0.5</t>
  </si>
  <si>
    <t>-1</t>
  </si>
  <si>
    <t>前中拉链长</t>
  </si>
  <si>
    <t>0</t>
  </si>
  <si>
    <t>胸围（L后中向下30cm）</t>
  </si>
  <si>
    <t>腰围（L后中向下45cm）</t>
  </si>
  <si>
    <t>-0.8</t>
  </si>
  <si>
    <t>摆围（下摆后点到前点直量）</t>
  </si>
  <si>
    <t>肩宽（颈后中到肩点）</t>
  </si>
  <si>
    <t>0.5</t>
  </si>
  <si>
    <t>肩点袖长（肩点到袖口）</t>
  </si>
  <si>
    <t>-0.4</t>
  </si>
  <si>
    <t>袖肥/2（参考值见注解）
（L肩点至14.5cm处）</t>
  </si>
  <si>
    <t>袖肘围/2（L肩点至31cm处）</t>
  </si>
  <si>
    <t>0.6</t>
  </si>
  <si>
    <t>袖口围/2（平量）</t>
  </si>
  <si>
    <t>0.3</t>
  </si>
  <si>
    <t>领围（领下口一圈平量）</t>
  </si>
  <si>
    <t>1</t>
  </si>
  <si>
    <t>问题点：</t>
  </si>
  <si>
    <t>1，前后袖笼拼缝左右不对称，大货不能接受。</t>
  </si>
  <si>
    <t>9，注意各对称部位必须左右一致，高低一致。</t>
  </si>
  <si>
    <t>2，各拼缝吃纵不匀，褶皱，大货不能接受。</t>
  </si>
  <si>
    <t>10，规格要保证洗前洗后在误差范围内。</t>
  </si>
  <si>
    <t>3，帽檐双面胶部位褶皱，大货不能接受。</t>
  </si>
  <si>
    <t>11，请干净内外线毛，脏污，油渍，溢胶印，画粉印。</t>
  </si>
  <si>
    <t>4，注意帽里中贴条，要保证牢固，不欠胶，不溢胶，不能隔痕，否则大货不能接受。</t>
  </si>
  <si>
    <t>12，大货不接受拆改针眼，熨烫激光死折。</t>
  </si>
  <si>
    <t>5，袖口内贴条，压胶要平复，不能出现死折，透胶的现象，否则大货不能接受。</t>
  </si>
  <si>
    <t>13，内里有熨烫倒毛光亮痕迹要处理外观一致。</t>
  </si>
  <si>
    <t>6，门禁拉链要平复，两侧吃纵要均匀，明线宽窄要一致，下口不要出尖，否则大货不能接受。</t>
  </si>
  <si>
    <t>14，大货不接受色差，面料疵点，粗纱，色点，勾丝情况。</t>
  </si>
  <si>
    <t>7，各拼缝明线必须宽窄一致，针码一致不能大小不等，否则大货不能接受。</t>
  </si>
  <si>
    <t>8，下摆贴条要拼缝，不能斜绺，熨烫平整，不能出死折，隔痕，大货不能接受。</t>
  </si>
  <si>
    <t>备注：</t>
  </si>
  <si>
    <t xml:space="preserve">     初期请洗测2-3件，有问题的另加测量数量。</t>
  </si>
  <si>
    <t>验货时间：</t>
  </si>
  <si>
    <t>跟单QC:周苑</t>
  </si>
  <si>
    <t>工厂负责人：李秀颖</t>
  </si>
  <si>
    <t>S浅灰绿</t>
  </si>
  <si>
    <t>M赤茶橘</t>
  </si>
  <si>
    <t>L蓝黑</t>
  </si>
  <si>
    <t>XL蓝黑</t>
  </si>
  <si>
    <t>XXL浅灰绿</t>
  </si>
  <si>
    <t>XXXL黑色</t>
  </si>
  <si>
    <t>洗前/洗后</t>
  </si>
  <si>
    <t>0/-1</t>
  </si>
  <si>
    <t>-0.4/-0.5</t>
  </si>
  <si>
    <t>-1/-1.5</t>
  </si>
  <si>
    <t>-0.5/-1</t>
  </si>
  <si>
    <t>-0.3/-1</t>
  </si>
  <si>
    <t>-0.5//-0.5</t>
  </si>
  <si>
    <t>-0.8/0</t>
  </si>
  <si>
    <t>0/0</t>
  </si>
  <si>
    <t>-0.5/-0.5</t>
  </si>
  <si>
    <t>0/-0.5</t>
  </si>
  <si>
    <t>-1/-1</t>
  </si>
  <si>
    <t>0/2</t>
  </si>
  <si>
    <t>1/1</t>
  </si>
  <si>
    <t>1/0</t>
  </si>
  <si>
    <t>0/ 0</t>
  </si>
  <si>
    <t>-0.2/-0.7</t>
  </si>
  <si>
    <t>0.2/0</t>
  </si>
  <si>
    <t>-0.6/-0.3</t>
  </si>
  <si>
    <t>-0.2/-0.3</t>
  </si>
  <si>
    <t>0.5/0</t>
  </si>
  <si>
    <t>0.5/-0.5</t>
  </si>
  <si>
    <t>0.5/0.5</t>
  </si>
  <si>
    <t>0.3/0</t>
  </si>
  <si>
    <t xml:space="preserve">0.5/0 </t>
  </si>
  <si>
    <t>0.5/0.3</t>
  </si>
  <si>
    <t>3，帽檐双面胶部位褶皱起泡，大货不能接受。</t>
  </si>
  <si>
    <t>5，袖口内贴条，压胶要平复，不能出现死折，透胶的现象，缝头不能褶皱起泡大货不能接受。</t>
  </si>
  <si>
    <t>6，门禁拉链要平复，两侧吃纵要均匀，明线宽窄要一致，下口不要出尖套结位置左右不对称大货不能接受。</t>
  </si>
  <si>
    <t>7，各拼缝明线必须宽窄一致，针码一致不能大小不等，有跳线大货不能接受。</t>
  </si>
  <si>
    <t xml:space="preserve">     中期请洗测齐色各2件，有问题的另加测量数量。</t>
  </si>
  <si>
    <t>4XL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</si>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</sst>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25" fillId="8" borderId="22" applyNumberFormat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</cellStyleXfs>
  <cellXfs count="94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10" fillId="0" borderId="9" xfId="53" applyFont="1" applyFill="1" applyBorder="1" applyAlignment="1">
      <alignment horizontal="left"/>
    </xf>
    <xf numFmtId="0" fontId="10" fillId="0" borderId="10" xfId="53" applyFont="1" applyFill="1" applyBorder="1" applyAlignment="1">
      <alignment horizontal="left"/>
    </xf>
    <xf numFmtId="0" fontId="10" fillId="0" borderId="11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/>
    </xf>
    <xf numFmtId="0" fontId="11" fillId="0" borderId="10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 wrapText="1"/>
    </xf>
    <xf numFmtId="0" fontId="11" fillId="0" borderId="10" xfId="53" applyFont="1" applyFill="1" applyBorder="1" applyAlignment="1">
      <alignment horizontal="left" wrapText="1"/>
    </xf>
    <xf numFmtId="0" fontId="11" fillId="0" borderId="11" xfId="53" applyFont="1" applyFill="1" applyBorder="1" applyAlignment="1">
      <alignment horizontal="left" wrapText="1"/>
    </xf>
    <xf numFmtId="0" fontId="10" fillId="0" borderId="12" xfId="53" applyFont="1" applyFill="1" applyBorder="1" applyAlignment="1">
      <alignment horizontal="left"/>
    </xf>
    <xf numFmtId="0" fontId="10" fillId="0" borderId="13" xfId="53" applyFont="1" applyFill="1" applyBorder="1" applyAlignment="1">
      <alignment horizontal="left"/>
    </xf>
    <xf numFmtId="0" fontId="10" fillId="0" borderId="14" xfId="53" applyFont="1" applyFill="1" applyBorder="1" applyAlignment="1">
      <alignment horizontal="left"/>
    </xf>
    <xf numFmtId="49" fontId="12" fillId="2" borderId="4" xfId="53" applyNumberFormat="1" applyFont="1" applyFill="1" applyBorder="1" applyAlignment="1">
      <alignment horizontal="center" vertical="center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0" fontId="9" fillId="3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3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.png"/><Relationship Id="rId8" Type="http://schemas.openxmlformats.org/officeDocument/2006/relationships/image" Target="../media/image16.png"/><Relationship Id="rId7" Type="http://schemas.openxmlformats.org/officeDocument/2006/relationships/image" Target="../media/image15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0" Type="http://schemas.openxmlformats.org/officeDocument/2006/relationships/image" Target="../media/image18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803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2956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5336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8036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803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8803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82956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75336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8036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8803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8036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9560" y="487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753360" y="487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8036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88036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81915</xdr:colOff>
      <xdr:row>28</xdr:row>
      <xdr:rowOff>174625</xdr:rowOff>
    </xdr:from>
    <xdr:to>
      <xdr:col>0</xdr:col>
      <xdr:colOff>975995</xdr:colOff>
      <xdr:row>33</xdr:row>
      <xdr:rowOff>109855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915" y="5854700"/>
          <a:ext cx="894080" cy="158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1313180</xdr:colOff>
      <xdr:row>28</xdr:row>
      <xdr:rowOff>189230</xdr:rowOff>
    </xdr:from>
    <xdr:to>
      <xdr:col>1</xdr:col>
      <xdr:colOff>558165</xdr:colOff>
      <xdr:row>33</xdr:row>
      <xdr:rowOff>179705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180" y="5869305"/>
          <a:ext cx="931545" cy="164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28</xdr:row>
      <xdr:rowOff>184150</xdr:rowOff>
    </xdr:from>
    <xdr:to>
      <xdr:col>3</xdr:col>
      <xdr:colOff>455295</xdr:colOff>
      <xdr:row>33</xdr:row>
      <xdr:rowOff>269875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77465" y="5864225"/>
          <a:ext cx="986790" cy="173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108585</xdr:colOff>
      <xdr:row>28</xdr:row>
      <xdr:rowOff>207645</xdr:rowOff>
    </xdr:from>
    <xdr:to>
      <xdr:col>5</xdr:col>
      <xdr:colOff>392430</xdr:colOff>
      <xdr:row>33</xdr:row>
      <xdr:rowOff>320040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28745" y="5887720"/>
          <a:ext cx="995045" cy="176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</xdr:colOff>
      <xdr:row>28</xdr:row>
      <xdr:rowOff>227965</xdr:rowOff>
    </xdr:from>
    <xdr:to>
      <xdr:col>7</xdr:col>
      <xdr:colOff>323215</xdr:colOff>
      <xdr:row>34</xdr:row>
      <xdr:rowOff>51435</xdr:rowOff>
    </xdr:to>
    <xdr:pic>
      <xdr:nvPicPr>
        <xdr:cNvPr id="21" name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57800" y="5908040"/>
          <a:ext cx="101917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700405</xdr:colOff>
      <xdr:row>28</xdr:row>
      <xdr:rowOff>262255</xdr:rowOff>
    </xdr:from>
    <xdr:to>
      <xdr:col>10</xdr:col>
      <xdr:colOff>143510</xdr:colOff>
      <xdr:row>34</xdr:row>
      <xdr:rowOff>81280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54165" y="5942330"/>
          <a:ext cx="1017905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528955</xdr:colOff>
      <xdr:row>28</xdr:row>
      <xdr:rowOff>254635</xdr:rowOff>
    </xdr:from>
    <xdr:to>
      <xdr:col>11</xdr:col>
      <xdr:colOff>749935</xdr:colOff>
      <xdr:row>34</xdr:row>
      <xdr:rowOff>104140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57515" y="5934710"/>
          <a:ext cx="103378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210185</xdr:colOff>
      <xdr:row>28</xdr:row>
      <xdr:rowOff>285115</xdr:rowOff>
    </xdr:from>
    <xdr:to>
      <xdr:col>15</xdr:col>
      <xdr:colOff>513080</xdr:colOff>
      <xdr:row>34</xdr:row>
      <xdr:rowOff>62230</xdr:rowOff>
    </xdr:to>
    <xdr:pic>
      <xdr:nvPicPr>
        <xdr:cNvPr id="24" name="图片 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383395" y="5965190"/>
          <a:ext cx="2684145" cy="1758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97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435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705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7197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6435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705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7197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6435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705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770505" y="488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719705" y="4889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643505" y="4889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770505" y="488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770505" y="488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7197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6435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7705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71970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64350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77050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770505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770505" y="488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719705" y="4889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643505" y="4889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770505" y="488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770505" y="488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67310</xdr:colOff>
      <xdr:row>28</xdr:row>
      <xdr:rowOff>52070</xdr:rowOff>
    </xdr:from>
    <xdr:to>
      <xdr:col>0</xdr:col>
      <xdr:colOff>1351280</xdr:colOff>
      <xdr:row>35</xdr:row>
      <xdr:rowOff>12700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6075045"/>
          <a:ext cx="1283970" cy="227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1537970</xdr:colOff>
      <xdr:row>28</xdr:row>
      <xdr:rowOff>76200</xdr:rowOff>
    </xdr:from>
    <xdr:to>
      <xdr:col>2</xdr:col>
      <xdr:colOff>551180</xdr:colOff>
      <xdr:row>35</xdr:row>
      <xdr:rowOff>78740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7970" y="6099175"/>
          <a:ext cx="1301115" cy="231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708025</xdr:colOff>
      <xdr:row>28</xdr:row>
      <xdr:rowOff>109220</xdr:rowOff>
    </xdr:from>
    <xdr:to>
      <xdr:col>4</xdr:col>
      <xdr:colOff>558165</xdr:colOff>
      <xdr:row>35</xdr:row>
      <xdr:rowOff>60325</xdr:rowOff>
    </xdr:to>
    <xdr:pic>
      <xdr:nvPicPr>
        <xdr:cNvPr id="39" name="图片 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95930" y="6132195"/>
          <a:ext cx="1272540" cy="226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2540</xdr:colOff>
      <xdr:row>28</xdr:row>
      <xdr:rowOff>118110</xdr:rowOff>
    </xdr:from>
    <xdr:to>
      <xdr:col>6</xdr:col>
      <xdr:colOff>582930</xdr:colOff>
      <xdr:row>35</xdr:row>
      <xdr:rowOff>100965</xdr:rowOff>
    </xdr:to>
    <xdr:pic>
      <xdr:nvPicPr>
        <xdr:cNvPr id="40" name="图片 3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24045" y="6141085"/>
          <a:ext cx="1291590" cy="229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</xdr:colOff>
      <xdr:row>28</xdr:row>
      <xdr:rowOff>81915</xdr:rowOff>
    </xdr:from>
    <xdr:to>
      <xdr:col>9</xdr:col>
      <xdr:colOff>523240</xdr:colOff>
      <xdr:row>35</xdr:row>
      <xdr:rowOff>138430</xdr:rowOff>
    </xdr:to>
    <xdr:pic>
      <xdr:nvPicPr>
        <xdr:cNvPr id="41" name="图片 4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49620" y="6104890"/>
          <a:ext cx="1330325" cy="236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670560</xdr:colOff>
      <xdr:row>28</xdr:row>
      <xdr:rowOff>98425</xdr:rowOff>
    </xdr:from>
    <xdr:to>
      <xdr:col>11</xdr:col>
      <xdr:colOff>306705</xdr:colOff>
      <xdr:row>35</xdr:row>
      <xdr:rowOff>120015</xdr:rowOff>
    </xdr:to>
    <xdr:pic>
      <xdr:nvPicPr>
        <xdr:cNvPr id="42" name="图片 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327265" y="6121400"/>
          <a:ext cx="1312545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445135</xdr:colOff>
      <xdr:row>28</xdr:row>
      <xdr:rowOff>100965</xdr:rowOff>
    </xdr:from>
    <xdr:to>
      <xdr:col>13</xdr:col>
      <xdr:colOff>80010</xdr:colOff>
      <xdr:row>35</xdr:row>
      <xdr:rowOff>170180</xdr:rowOff>
    </xdr:to>
    <xdr:pic>
      <xdr:nvPicPr>
        <xdr:cNvPr id="43" name="图片 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78240" y="6123940"/>
          <a:ext cx="1336675" cy="2380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254635</xdr:colOff>
      <xdr:row>28</xdr:row>
      <xdr:rowOff>92075</xdr:rowOff>
    </xdr:from>
    <xdr:to>
      <xdr:col>14</xdr:col>
      <xdr:colOff>779145</xdr:colOff>
      <xdr:row>35</xdr:row>
      <xdr:rowOff>143510</xdr:rowOff>
    </xdr:to>
    <xdr:pic>
      <xdr:nvPicPr>
        <xdr:cNvPr id="44" name="图片 4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289540" y="6115050"/>
          <a:ext cx="1337310" cy="236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74930</xdr:colOff>
      <xdr:row>28</xdr:row>
      <xdr:rowOff>95885</xdr:rowOff>
    </xdr:from>
    <xdr:to>
      <xdr:col>17</xdr:col>
      <xdr:colOff>12700</xdr:colOff>
      <xdr:row>35</xdr:row>
      <xdr:rowOff>127635</xdr:rowOff>
    </xdr:to>
    <xdr:pic>
      <xdr:nvPicPr>
        <xdr:cNvPr id="45" name="图片 4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67185" y="6118860"/>
          <a:ext cx="1309370" cy="234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36</xdr:row>
      <xdr:rowOff>19685</xdr:rowOff>
    </xdr:from>
    <xdr:to>
      <xdr:col>5</xdr:col>
      <xdr:colOff>28575</xdr:colOff>
      <xdr:row>42</xdr:row>
      <xdr:rowOff>66040</xdr:rowOff>
    </xdr:to>
    <xdr:pic>
      <xdr:nvPicPr>
        <xdr:cNvPr id="46" name="图片 4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680" y="8684260"/>
          <a:ext cx="4343400" cy="2027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73" t="s">
        <v>0</v>
      </c>
      <c r="C2" s="74"/>
      <c r="D2" s="74"/>
      <c r="E2" s="74"/>
      <c r="F2" s="74"/>
      <c r="G2" s="74"/>
      <c r="H2" s="74"/>
      <c r="I2" s="89"/>
    </row>
    <row r="3" ht="28" customHeight="1" spans="2:9">
      <c r="B3" s="75"/>
      <c r="C3" s="76"/>
      <c r="D3" s="77" t="s">
        <v>1</v>
      </c>
      <c r="E3" s="78"/>
      <c r="F3" s="79" t="s">
        <v>2</v>
      </c>
      <c r="G3" s="80"/>
      <c r="H3" s="77" t="s">
        <v>3</v>
      </c>
      <c r="I3" s="90"/>
    </row>
    <row r="4" ht="28" customHeight="1" spans="2:9">
      <c r="B4" s="75" t="s">
        <v>4</v>
      </c>
      <c r="C4" s="76" t="s">
        <v>5</v>
      </c>
      <c r="D4" s="76" t="s">
        <v>6</v>
      </c>
      <c r="E4" s="76" t="s">
        <v>7</v>
      </c>
      <c r="F4" s="81" t="s">
        <v>6</v>
      </c>
      <c r="G4" s="81" t="s">
        <v>7</v>
      </c>
      <c r="H4" s="76" t="s">
        <v>6</v>
      </c>
      <c r="I4" s="91" t="s">
        <v>7</v>
      </c>
    </row>
    <row r="5" ht="28" customHeight="1" spans="2:9">
      <c r="B5" s="82" t="s">
        <v>8</v>
      </c>
      <c r="C5" s="83">
        <v>13</v>
      </c>
      <c r="D5" s="83">
        <v>0</v>
      </c>
      <c r="E5" s="83">
        <v>1</v>
      </c>
      <c r="F5" s="84">
        <v>0</v>
      </c>
      <c r="G5" s="84">
        <v>1</v>
      </c>
      <c r="H5" s="83">
        <v>1</v>
      </c>
      <c r="I5" s="92">
        <v>2</v>
      </c>
    </row>
    <row r="6" ht="28" customHeight="1" spans="2:9">
      <c r="B6" s="82" t="s">
        <v>9</v>
      </c>
      <c r="C6" s="83">
        <v>20</v>
      </c>
      <c r="D6" s="83">
        <v>0</v>
      </c>
      <c r="E6" s="83">
        <v>1</v>
      </c>
      <c r="F6" s="84">
        <v>1</v>
      </c>
      <c r="G6" s="84">
        <v>2</v>
      </c>
      <c r="H6" s="83">
        <v>2</v>
      </c>
      <c r="I6" s="92">
        <v>3</v>
      </c>
    </row>
    <row r="7" ht="28" customHeight="1" spans="2:9">
      <c r="B7" s="82" t="s">
        <v>10</v>
      </c>
      <c r="C7" s="83">
        <v>32</v>
      </c>
      <c r="D7" s="83">
        <v>0</v>
      </c>
      <c r="E7" s="83">
        <v>1</v>
      </c>
      <c r="F7" s="84">
        <v>2</v>
      </c>
      <c r="G7" s="84">
        <v>3</v>
      </c>
      <c r="H7" s="83">
        <v>3</v>
      </c>
      <c r="I7" s="92">
        <v>4</v>
      </c>
    </row>
    <row r="8" ht="28" customHeight="1" spans="2:9">
      <c r="B8" s="82" t="s">
        <v>11</v>
      </c>
      <c r="C8" s="83">
        <v>50</v>
      </c>
      <c r="D8" s="83">
        <v>1</v>
      </c>
      <c r="E8" s="83">
        <v>2</v>
      </c>
      <c r="F8" s="84">
        <v>3</v>
      </c>
      <c r="G8" s="84">
        <v>4</v>
      </c>
      <c r="H8" s="83">
        <v>5</v>
      </c>
      <c r="I8" s="92">
        <v>6</v>
      </c>
    </row>
    <row r="9" ht="28" customHeight="1" spans="2:9">
      <c r="B9" s="82" t="s">
        <v>12</v>
      </c>
      <c r="C9" s="83">
        <v>80</v>
      </c>
      <c r="D9" s="83">
        <v>2</v>
      </c>
      <c r="E9" s="83">
        <v>3</v>
      </c>
      <c r="F9" s="84">
        <v>5</v>
      </c>
      <c r="G9" s="84">
        <v>6</v>
      </c>
      <c r="H9" s="83">
        <v>7</v>
      </c>
      <c r="I9" s="92">
        <v>8</v>
      </c>
    </row>
    <row r="10" ht="28" customHeight="1" spans="2:9">
      <c r="B10" s="82" t="s">
        <v>13</v>
      </c>
      <c r="C10" s="83">
        <v>125</v>
      </c>
      <c r="D10" s="83">
        <v>3</v>
      </c>
      <c r="E10" s="83">
        <v>4</v>
      </c>
      <c r="F10" s="84">
        <v>7</v>
      </c>
      <c r="G10" s="84">
        <v>8</v>
      </c>
      <c r="H10" s="83">
        <v>10</v>
      </c>
      <c r="I10" s="92">
        <v>11</v>
      </c>
    </row>
    <row r="11" ht="28" customHeight="1" spans="2:9">
      <c r="B11" s="82" t="s">
        <v>14</v>
      </c>
      <c r="C11" s="83">
        <v>200</v>
      </c>
      <c r="D11" s="83">
        <v>5</v>
      </c>
      <c r="E11" s="83">
        <v>6</v>
      </c>
      <c r="F11" s="84">
        <v>10</v>
      </c>
      <c r="G11" s="84">
        <v>11</v>
      </c>
      <c r="H11" s="83">
        <v>14</v>
      </c>
      <c r="I11" s="92">
        <v>15</v>
      </c>
    </row>
    <row r="12" ht="28" customHeight="1" spans="2:9">
      <c r="B12" s="85" t="s">
        <v>15</v>
      </c>
      <c r="C12" s="86">
        <v>315</v>
      </c>
      <c r="D12" s="86">
        <v>7</v>
      </c>
      <c r="E12" s="86">
        <v>8</v>
      </c>
      <c r="F12" s="87">
        <v>14</v>
      </c>
      <c r="G12" s="87">
        <v>15</v>
      </c>
      <c r="H12" s="86">
        <v>21</v>
      </c>
      <c r="I12" s="93">
        <v>22</v>
      </c>
    </row>
    <row r="14" spans="2:4">
      <c r="B14" s="88" t="s">
        <v>16</v>
      </c>
      <c r="C14" s="88"/>
      <c r="D14" s="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Q19" sqref="Q19"/>
    </sheetView>
  </sheetViews>
  <sheetFormatPr defaultColWidth="9" defaultRowHeight="26" customHeight="1"/>
  <cols>
    <col min="1" max="1" width="22.133333333333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4" t="s">
        <v>30</v>
      </c>
      <c r="F4" s="45" t="s">
        <v>31</v>
      </c>
      <c r="G4" s="44" t="s">
        <v>32</v>
      </c>
      <c r="H4" s="44" t="s">
        <v>33</v>
      </c>
      <c r="I4" s="28"/>
      <c r="J4" s="44" t="s">
        <v>31</v>
      </c>
      <c r="K4" s="44" t="s">
        <v>31</v>
      </c>
      <c r="L4" s="31"/>
      <c r="M4" s="31"/>
      <c r="N4" s="31"/>
      <c r="O4" s="32"/>
    </row>
    <row r="5" s="1" customFormat="1" ht="16" customHeight="1" spans="1:15">
      <c r="A5" s="7"/>
      <c r="B5" s="44" t="s">
        <v>34</v>
      </c>
      <c r="C5" s="44" t="s">
        <v>35</v>
      </c>
      <c r="D5" s="44" t="s">
        <v>36</v>
      </c>
      <c r="E5" s="44" t="s">
        <v>37</v>
      </c>
      <c r="F5" s="45" t="s">
        <v>38</v>
      </c>
      <c r="G5" s="44" t="s">
        <v>39</v>
      </c>
      <c r="H5" s="44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46" t="s">
        <v>43</v>
      </c>
      <c r="B6" s="47">
        <f>C6-1</f>
        <v>68</v>
      </c>
      <c r="C6" s="47">
        <f>D6-2</f>
        <v>69</v>
      </c>
      <c r="D6" s="47">
        <v>71</v>
      </c>
      <c r="E6" s="47">
        <f>D6+2</f>
        <v>73</v>
      </c>
      <c r="F6" s="48">
        <f>E6+2</f>
        <v>75</v>
      </c>
      <c r="G6" s="47">
        <f>F6+1</f>
        <v>76</v>
      </c>
      <c r="H6" s="47">
        <f>G6+1</f>
        <v>77</v>
      </c>
      <c r="I6" s="28"/>
      <c r="J6" s="35" t="s">
        <v>44</v>
      </c>
      <c r="K6" s="35" t="s">
        <v>45</v>
      </c>
      <c r="L6" s="35"/>
      <c r="M6" s="35"/>
      <c r="N6" s="35"/>
      <c r="O6" s="36"/>
    </row>
    <row r="7" s="1" customFormat="1" ht="16" customHeight="1" spans="1:15">
      <c r="A7" s="46" t="s">
        <v>46</v>
      </c>
      <c r="B7" s="47">
        <f>C7-1</f>
        <v>64</v>
      </c>
      <c r="C7" s="47">
        <f>D7-2</f>
        <v>65</v>
      </c>
      <c r="D7" s="47">
        <v>67</v>
      </c>
      <c r="E7" s="47">
        <f>D7+2</f>
        <v>69</v>
      </c>
      <c r="F7" s="48">
        <f>E7+2</f>
        <v>71</v>
      </c>
      <c r="G7" s="47">
        <f>F7+1</f>
        <v>72</v>
      </c>
      <c r="H7" s="47">
        <f>G7+1</f>
        <v>73</v>
      </c>
      <c r="I7" s="28"/>
      <c r="J7" s="37" t="s">
        <v>47</v>
      </c>
      <c r="K7" s="37" t="s">
        <v>47</v>
      </c>
      <c r="L7" s="37"/>
      <c r="M7" s="37"/>
      <c r="N7" s="37"/>
      <c r="O7" s="38"/>
    </row>
    <row r="8" s="1" customFormat="1" ht="16" customHeight="1" spans="1:15">
      <c r="A8" s="49" t="s">
        <v>48</v>
      </c>
      <c r="B8" s="47">
        <f t="shared" ref="B8:B10" si="0">C8-4</f>
        <v>106</v>
      </c>
      <c r="C8" s="47">
        <f t="shared" ref="C8:C10" si="1">D8-4</f>
        <v>110</v>
      </c>
      <c r="D8" s="47">
        <v>114</v>
      </c>
      <c r="E8" s="47">
        <f t="shared" ref="E8:E10" si="2">D8+4</f>
        <v>118</v>
      </c>
      <c r="F8" s="48">
        <f t="shared" ref="F8:F10" si="3">E8+4</f>
        <v>122</v>
      </c>
      <c r="G8" s="47">
        <f t="shared" ref="G8:G10" si="4">F8+6</f>
        <v>128</v>
      </c>
      <c r="H8" s="47">
        <f>G8+6</f>
        <v>134</v>
      </c>
      <c r="I8" s="28"/>
      <c r="J8" s="37" t="s">
        <v>47</v>
      </c>
      <c r="K8" s="37" t="s">
        <v>47</v>
      </c>
      <c r="L8" s="37"/>
      <c r="M8" s="37"/>
      <c r="N8" s="37"/>
      <c r="O8" s="38"/>
    </row>
    <row r="9" s="1" customFormat="1" ht="16" customHeight="1" spans="1:15">
      <c r="A9" s="49" t="s">
        <v>49</v>
      </c>
      <c r="B9" s="47">
        <f t="shared" si="0"/>
        <v>98</v>
      </c>
      <c r="C9" s="47">
        <f t="shared" si="1"/>
        <v>102</v>
      </c>
      <c r="D9" s="47">
        <v>106</v>
      </c>
      <c r="E9" s="47">
        <f t="shared" si="2"/>
        <v>110</v>
      </c>
      <c r="F9" s="48">
        <f t="shared" si="3"/>
        <v>114</v>
      </c>
      <c r="G9" s="47">
        <f t="shared" si="4"/>
        <v>120</v>
      </c>
      <c r="H9" s="47">
        <f>G9+7</f>
        <v>127</v>
      </c>
      <c r="I9" s="28"/>
      <c r="J9" s="35" t="s">
        <v>50</v>
      </c>
      <c r="K9" s="35" t="s">
        <v>47</v>
      </c>
      <c r="L9" s="35"/>
      <c r="M9" s="35"/>
      <c r="N9" s="35"/>
      <c r="O9" s="36"/>
    </row>
    <row r="10" s="1" customFormat="1" ht="16" customHeight="1" spans="1:15">
      <c r="A10" s="46" t="s">
        <v>51</v>
      </c>
      <c r="B10" s="47">
        <f t="shared" si="0"/>
        <v>102</v>
      </c>
      <c r="C10" s="47">
        <f t="shared" si="1"/>
        <v>106</v>
      </c>
      <c r="D10" s="47">
        <v>110</v>
      </c>
      <c r="E10" s="47">
        <f t="shared" si="2"/>
        <v>114</v>
      </c>
      <c r="F10" s="48">
        <f t="shared" si="3"/>
        <v>118</v>
      </c>
      <c r="G10" s="47">
        <f t="shared" si="4"/>
        <v>124</v>
      </c>
      <c r="H10" s="47">
        <f>G10+7</f>
        <v>131</v>
      </c>
      <c r="I10" s="28"/>
      <c r="J10" s="35" t="s">
        <v>47</v>
      </c>
      <c r="K10" s="35" t="s">
        <v>47</v>
      </c>
      <c r="L10" s="35"/>
      <c r="M10" s="35"/>
      <c r="N10" s="35"/>
      <c r="O10" s="36"/>
    </row>
    <row r="11" s="1" customFormat="1" ht="16" customHeight="1" spans="1:15">
      <c r="A11" s="46" t="s">
        <v>52</v>
      </c>
      <c r="B11" s="47">
        <f>C11-1.2</f>
        <v>45.1</v>
      </c>
      <c r="C11" s="47">
        <f>D11-1.2</f>
        <v>46.3</v>
      </c>
      <c r="D11" s="47">
        <v>47.5</v>
      </c>
      <c r="E11" s="47">
        <f>D11+1.2</f>
        <v>48.7</v>
      </c>
      <c r="F11" s="48">
        <f>E11+1.2</f>
        <v>49.9</v>
      </c>
      <c r="G11" s="47">
        <f>F11+1.4</f>
        <v>51.3</v>
      </c>
      <c r="H11" s="47">
        <f>G11+1.4</f>
        <v>52.7</v>
      </c>
      <c r="I11" s="28"/>
      <c r="J11" s="35" t="s">
        <v>53</v>
      </c>
      <c r="K11" s="35" t="s">
        <v>44</v>
      </c>
      <c r="L11" s="35"/>
      <c r="M11" s="35"/>
      <c r="N11" s="35"/>
      <c r="O11" s="36"/>
    </row>
    <row r="12" s="1" customFormat="1" ht="16" customHeight="1" spans="1:15">
      <c r="A12" s="46" t="s">
        <v>54</v>
      </c>
      <c r="B12" s="47">
        <f>C12-0.6</f>
        <v>61.2</v>
      </c>
      <c r="C12" s="47">
        <f>D12-1.2</f>
        <v>61.8</v>
      </c>
      <c r="D12" s="47">
        <v>63</v>
      </c>
      <c r="E12" s="47">
        <f>D12+1.2</f>
        <v>64.2</v>
      </c>
      <c r="F12" s="48">
        <f>E12+1.2</f>
        <v>65.4</v>
      </c>
      <c r="G12" s="47">
        <f>F12+0.6</f>
        <v>66</v>
      </c>
      <c r="H12" s="47">
        <f>G12+0.6</f>
        <v>66.6</v>
      </c>
      <c r="I12" s="28"/>
      <c r="J12" s="35" t="s">
        <v>55</v>
      </c>
      <c r="K12" s="35" t="s">
        <v>55</v>
      </c>
      <c r="L12" s="35"/>
      <c r="M12" s="35"/>
      <c r="N12" s="35"/>
      <c r="O12" s="36"/>
    </row>
    <row r="13" s="1" customFormat="1" ht="16" customHeight="1" spans="1:15">
      <c r="A13" s="72" t="s">
        <v>56</v>
      </c>
      <c r="B13" s="47">
        <f>C13-0.8</f>
        <v>20.4</v>
      </c>
      <c r="C13" s="47">
        <f>D13-0.8</f>
        <v>21.2</v>
      </c>
      <c r="D13" s="47">
        <v>22</v>
      </c>
      <c r="E13" s="47">
        <f>D13+0.8</f>
        <v>22.8</v>
      </c>
      <c r="F13" s="48">
        <f>E13+0.8</f>
        <v>23.6</v>
      </c>
      <c r="G13" s="47">
        <f>F13+1.2</f>
        <v>24.8</v>
      </c>
      <c r="H13" s="47">
        <f>G13+1.2</f>
        <v>26</v>
      </c>
      <c r="I13" s="28"/>
      <c r="J13" s="35" t="s">
        <v>47</v>
      </c>
      <c r="K13" s="35" t="s">
        <v>47</v>
      </c>
      <c r="L13" s="35"/>
      <c r="M13" s="35"/>
      <c r="N13" s="35"/>
      <c r="O13" s="36"/>
    </row>
    <row r="14" s="1" customFormat="1" ht="16" customHeight="1" spans="1:15">
      <c r="A14" s="49" t="s">
        <v>57</v>
      </c>
      <c r="B14" s="47">
        <f>C14-0.7</f>
        <v>15.6</v>
      </c>
      <c r="C14" s="47">
        <f>D14-0.7</f>
        <v>16.3</v>
      </c>
      <c r="D14" s="47">
        <v>17</v>
      </c>
      <c r="E14" s="47">
        <f>D14+0.7</f>
        <v>17.7</v>
      </c>
      <c r="F14" s="48">
        <f>E14+0.7</f>
        <v>18.4</v>
      </c>
      <c r="G14" s="47">
        <f>F14+0.9</f>
        <v>19.3</v>
      </c>
      <c r="H14" s="47">
        <f>G14+0.9</f>
        <v>20.2</v>
      </c>
      <c r="I14" s="28"/>
      <c r="J14" s="35" t="s">
        <v>58</v>
      </c>
      <c r="K14" s="35" t="s">
        <v>53</v>
      </c>
      <c r="L14" s="35"/>
      <c r="M14" s="35"/>
      <c r="N14" s="35"/>
      <c r="O14" s="36"/>
    </row>
    <row r="15" s="1" customFormat="1" ht="16" customHeight="1" spans="1:15">
      <c r="A15" s="46" t="s">
        <v>59</v>
      </c>
      <c r="B15" s="47">
        <f>C15-0.5</f>
        <v>10</v>
      </c>
      <c r="C15" s="47">
        <f>D15-0.5</f>
        <v>10.5</v>
      </c>
      <c r="D15" s="47">
        <v>11</v>
      </c>
      <c r="E15" s="47">
        <f>D15+0.5</f>
        <v>11.5</v>
      </c>
      <c r="F15" s="48">
        <f>E15+0.5</f>
        <v>12</v>
      </c>
      <c r="G15" s="47">
        <f>F15+0.7</f>
        <v>12.7</v>
      </c>
      <c r="H15" s="47">
        <f>G15+0.7</f>
        <v>13.4</v>
      </c>
      <c r="I15" s="28"/>
      <c r="J15" s="35" t="s">
        <v>60</v>
      </c>
      <c r="K15" s="35" t="s">
        <v>47</v>
      </c>
      <c r="L15" s="35"/>
      <c r="M15" s="35"/>
      <c r="N15" s="35"/>
      <c r="O15" s="36"/>
    </row>
    <row r="16" s="1" customFormat="1" ht="16" customHeight="1" spans="1:15">
      <c r="A16" s="46" t="s">
        <v>61</v>
      </c>
      <c r="B16" s="47">
        <f>C16-1</f>
        <v>53</v>
      </c>
      <c r="C16" s="47">
        <f>D16-1</f>
        <v>54</v>
      </c>
      <c r="D16" s="47">
        <v>55</v>
      </c>
      <c r="E16" s="47">
        <f>D16+1</f>
        <v>56</v>
      </c>
      <c r="F16" s="48">
        <f>E16+1</f>
        <v>57</v>
      </c>
      <c r="G16" s="47">
        <f>F16+1.5</f>
        <v>58.5</v>
      </c>
      <c r="H16" s="47">
        <f>G16+1.5</f>
        <v>60</v>
      </c>
      <c r="I16" s="28"/>
      <c r="J16" s="35" t="s">
        <v>47</v>
      </c>
      <c r="K16" s="35" t="s">
        <v>62</v>
      </c>
      <c r="L16" s="35"/>
      <c r="M16" s="35"/>
      <c r="N16" s="35"/>
      <c r="O16" s="36"/>
    </row>
    <row r="17" s="1" customFormat="1" ht="16" customHeight="1" spans="1:15">
      <c r="A17" s="50" t="s">
        <v>63</v>
      </c>
      <c r="B17" s="51"/>
      <c r="C17" s="51"/>
      <c r="D17" s="51"/>
      <c r="E17" s="51"/>
      <c r="F17" s="51"/>
      <c r="G17" s="51"/>
      <c r="H17" s="52"/>
      <c r="I17" s="28"/>
      <c r="J17" s="63"/>
      <c r="K17" s="64"/>
      <c r="L17" s="64"/>
      <c r="M17" s="64"/>
      <c r="N17" s="64"/>
      <c r="O17" s="65"/>
    </row>
    <row r="18" s="1" customFormat="1" ht="16" customHeight="1" spans="1:15">
      <c r="A18" s="50" t="s">
        <v>64</v>
      </c>
      <c r="B18" s="51"/>
      <c r="C18" s="51"/>
      <c r="D18" s="51"/>
      <c r="E18" s="51"/>
      <c r="F18" s="51"/>
      <c r="G18" s="51"/>
      <c r="H18" s="52"/>
      <c r="I18" s="28"/>
      <c r="J18" s="66" t="s">
        <v>65</v>
      </c>
      <c r="K18" s="67"/>
      <c r="L18" s="67"/>
      <c r="M18" s="67"/>
      <c r="N18" s="67"/>
      <c r="O18" s="68"/>
    </row>
    <row r="19" s="1" customFormat="1" ht="16" customHeight="1" spans="1:15">
      <c r="A19" s="50" t="s">
        <v>66</v>
      </c>
      <c r="B19" s="51"/>
      <c r="C19" s="51"/>
      <c r="D19" s="51"/>
      <c r="E19" s="51"/>
      <c r="F19" s="51"/>
      <c r="G19" s="51"/>
      <c r="H19" s="52"/>
      <c r="I19" s="28"/>
      <c r="J19" s="66" t="s">
        <v>67</v>
      </c>
      <c r="K19" s="67"/>
      <c r="L19" s="67"/>
      <c r="M19" s="67"/>
      <c r="N19" s="67"/>
      <c r="O19" s="68"/>
    </row>
    <row r="20" s="1" customFormat="1" ht="16" customHeight="1" spans="1:15">
      <c r="A20" s="50" t="s">
        <v>68</v>
      </c>
      <c r="B20" s="51"/>
      <c r="C20" s="51"/>
      <c r="D20" s="51"/>
      <c r="E20" s="51"/>
      <c r="F20" s="51"/>
      <c r="G20" s="51"/>
      <c r="H20" s="52"/>
      <c r="I20" s="28"/>
      <c r="J20" s="66" t="s">
        <v>69</v>
      </c>
      <c r="K20" s="67"/>
      <c r="L20" s="67"/>
      <c r="M20" s="67"/>
      <c r="N20" s="67"/>
      <c r="O20" s="68"/>
    </row>
    <row r="21" s="1" customFormat="1" ht="16" customHeight="1" spans="1:15">
      <c r="A21" s="50" t="s">
        <v>70</v>
      </c>
      <c r="B21" s="51"/>
      <c r="C21" s="51"/>
      <c r="D21" s="51"/>
      <c r="E21" s="51"/>
      <c r="F21" s="51"/>
      <c r="G21" s="51"/>
      <c r="H21" s="52"/>
      <c r="I21" s="28"/>
      <c r="J21" s="66" t="s">
        <v>71</v>
      </c>
      <c r="K21" s="67"/>
      <c r="L21" s="67"/>
      <c r="M21" s="67"/>
      <c r="N21" s="67"/>
      <c r="O21" s="68"/>
    </row>
    <row r="22" s="1" customFormat="1" ht="16" customHeight="1" spans="1:15">
      <c r="A22" s="50" t="s">
        <v>72</v>
      </c>
      <c r="B22" s="51"/>
      <c r="C22" s="51"/>
      <c r="D22" s="51"/>
      <c r="E22" s="51"/>
      <c r="F22" s="51"/>
      <c r="G22" s="51"/>
      <c r="H22" s="52"/>
      <c r="I22" s="28"/>
      <c r="J22" s="66" t="s">
        <v>73</v>
      </c>
      <c r="K22" s="67"/>
      <c r="L22" s="67"/>
      <c r="M22" s="67"/>
      <c r="N22" s="67"/>
      <c r="O22" s="68"/>
    </row>
    <row r="23" s="1" customFormat="1" ht="16" customHeight="1" spans="1:15">
      <c r="A23" s="50" t="s">
        <v>74</v>
      </c>
      <c r="B23" s="51"/>
      <c r="C23" s="51"/>
      <c r="D23" s="51"/>
      <c r="E23" s="51"/>
      <c r="F23" s="51"/>
      <c r="G23" s="51"/>
      <c r="H23" s="52"/>
      <c r="I23" s="28"/>
      <c r="J23" s="66" t="s">
        <v>75</v>
      </c>
      <c r="K23" s="67"/>
      <c r="L23" s="67"/>
      <c r="M23" s="67"/>
      <c r="N23" s="67"/>
      <c r="O23" s="68"/>
    </row>
    <row r="24" s="1" customFormat="1" ht="16" customHeight="1" spans="1:15">
      <c r="A24" s="50" t="s">
        <v>76</v>
      </c>
      <c r="B24" s="51"/>
      <c r="C24" s="51"/>
      <c r="D24" s="51"/>
      <c r="E24" s="51"/>
      <c r="F24" s="51"/>
      <c r="G24" s="51"/>
      <c r="H24" s="52"/>
      <c r="I24" s="28"/>
      <c r="J24" s="66"/>
      <c r="K24" s="67"/>
      <c r="L24" s="67"/>
      <c r="M24" s="67"/>
      <c r="N24" s="67"/>
      <c r="O24" s="68"/>
    </row>
    <row r="25" s="1" customFormat="1" ht="16" customHeight="1" spans="1:15">
      <c r="A25" s="59" t="s">
        <v>77</v>
      </c>
      <c r="B25" s="60"/>
      <c r="C25" s="60"/>
      <c r="D25" s="60"/>
      <c r="E25" s="60"/>
      <c r="F25" s="60"/>
      <c r="G25" s="60"/>
      <c r="H25" s="61"/>
      <c r="I25" s="39"/>
      <c r="J25" s="69"/>
      <c r="K25" s="70"/>
      <c r="L25" s="70"/>
      <c r="M25" s="70"/>
      <c r="N25" s="70"/>
      <c r="O25" s="71"/>
    </row>
    <row r="26" s="1" customFormat="1" ht="15.75" spans="1:15">
      <c r="A26" s="23" t="s">
        <v>78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="1" customFormat="1" ht="15.75" spans="1:15">
      <c r="A27" s="1" t="s">
        <v>79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="1" customFormat="1" ht="15.75" spans="1:14">
      <c r="A28" s="24"/>
      <c r="B28" s="24"/>
      <c r="C28" s="24"/>
      <c r="D28" s="24"/>
      <c r="E28" s="24"/>
      <c r="F28" s="24"/>
      <c r="G28" s="24"/>
      <c r="H28" s="24"/>
      <c r="I28" s="24"/>
      <c r="J28" s="23" t="s">
        <v>80</v>
      </c>
      <c r="K28" s="43">
        <v>45900</v>
      </c>
      <c r="L28" s="23" t="s">
        <v>81</v>
      </c>
      <c r="M28" s="23"/>
      <c r="N28" s="23" t="s">
        <v>82</v>
      </c>
    </row>
  </sheetData>
  <mergeCells count="25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24:H24"/>
    <mergeCell ref="J24:O24"/>
    <mergeCell ref="A25:H25"/>
    <mergeCell ref="J25:O25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P17" sqref="P17"/>
    </sheetView>
  </sheetViews>
  <sheetFormatPr defaultColWidth="9" defaultRowHeight="26" customHeight="1"/>
  <cols>
    <col min="1" max="1" width="20.6916666666667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4" t="s">
        <v>29</v>
      </c>
      <c r="E4" s="45" t="s">
        <v>30</v>
      </c>
      <c r="F4" s="44" t="s">
        <v>31</v>
      </c>
      <c r="G4" s="45" t="s">
        <v>32</v>
      </c>
      <c r="H4" s="44" t="s">
        <v>33</v>
      </c>
      <c r="I4" s="28"/>
      <c r="J4" s="44" t="s">
        <v>83</v>
      </c>
      <c r="K4" s="44" t="s">
        <v>84</v>
      </c>
      <c r="L4" s="44" t="s">
        <v>85</v>
      </c>
      <c r="M4" s="44" t="s">
        <v>86</v>
      </c>
      <c r="N4" s="44" t="s">
        <v>87</v>
      </c>
      <c r="O4" s="44" t="s">
        <v>88</v>
      </c>
    </row>
    <row r="5" s="1" customFormat="1" ht="16" customHeight="1" spans="1:15">
      <c r="A5" s="7"/>
      <c r="B5" s="44" t="s">
        <v>34</v>
      </c>
      <c r="C5" s="45" t="s">
        <v>35</v>
      </c>
      <c r="D5" s="44" t="s">
        <v>36</v>
      </c>
      <c r="E5" s="45" t="s">
        <v>37</v>
      </c>
      <c r="F5" s="44" t="s">
        <v>38</v>
      </c>
      <c r="G5" s="45" t="s">
        <v>39</v>
      </c>
      <c r="H5" s="44" t="s">
        <v>40</v>
      </c>
      <c r="I5" s="28"/>
      <c r="J5" s="33" t="s">
        <v>89</v>
      </c>
      <c r="K5" s="33" t="s">
        <v>89</v>
      </c>
      <c r="L5" s="33" t="s">
        <v>89</v>
      </c>
      <c r="M5" s="33" t="s">
        <v>89</v>
      </c>
      <c r="N5" s="33" t="s">
        <v>89</v>
      </c>
      <c r="O5" s="33" t="s">
        <v>89</v>
      </c>
    </row>
    <row r="6" s="1" customFormat="1" ht="16" customHeight="1" spans="1:15">
      <c r="A6" s="46" t="s">
        <v>43</v>
      </c>
      <c r="B6" s="47">
        <f>C6-1</f>
        <v>68</v>
      </c>
      <c r="C6" s="48">
        <f>D6-2</f>
        <v>69</v>
      </c>
      <c r="D6" s="47">
        <v>71</v>
      </c>
      <c r="E6" s="48">
        <f>D6+2</f>
        <v>73</v>
      </c>
      <c r="F6" s="47">
        <f>E6+2</f>
        <v>75</v>
      </c>
      <c r="G6" s="48">
        <f>F6+1</f>
        <v>76</v>
      </c>
      <c r="H6" s="47">
        <f>G6+1</f>
        <v>77</v>
      </c>
      <c r="I6" s="28"/>
      <c r="J6" s="37" t="s">
        <v>90</v>
      </c>
      <c r="K6" s="37" t="s">
        <v>91</v>
      </c>
      <c r="L6" s="62" t="s">
        <v>92</v>
      </c>
      <c r="M6" s="37" t="s">
        <v>93</v>
      </c>
      <c r="N6" s="37" t="s">
        <v>94</v>
      </c>
      <c r="O6" s="38" t="s">
        <v>95</v>
      </c>
    </row>
    <row r="7" s="1" customFormat="1" ht="16" customHeight="1" spans="1:15">
      <c r="A7" s="46" t="s">
        <v>46</v>
      </c>
      <c r="B7" s="47">
        <f>C7-1</f>
        <v>64</v>
      </c>
      <c r="C7" s="48">
        <f>D7-2</f>
        <v>65</v>
      </c>
      <c r="D7" s="47">
        <v>67</v>
      </c>
      <c r="E7" s="48">
        <f>D7+2</f>
        <v>69</v>
      </c>
      <c r="F7" s="47">
        <f>E7+2</f>
        <v>71</v>
      </c>
      <c r="G7" s="48">
        <f>F7+1</f>
        <v>72</v>
      </c>
      <c r="H7" s="47">
        <f>G7+1</f>
        <v>73</v>
      </c>
      <c r="I7" s="28"/>
      <c r="J7" s="37" t="s">
        <v>96</v>
      </c>
      <c r="K7" s="37" t="s">
        <v>97</v>
      </c>
      <c r="L7" s="37" t="s">
        <v>97</v>
      </c>
      <c r="M7" s="37" t="s">
        <v>98</v>
      </c>
      <c r="N7" s="37" t="s">
        <v>97</v>
      </c>
      <c r="O7" s="38" t="s">
        <v>99</v>
      </c>
    </row>
    <row r="8" s="1" customFormat="1" ht="16" customHeight="1" spans="1:15">
      <c r="A8" s="49" t="s">
        <v>48</v>
      </c>
      <c r="B8" s="47">
        <f t="shared" ref="B8:B10" si="0">C8-4</f>
        <v>106</v>
      </c>
      <c r="C8" s="48">
        <f t="shared" ref="C8:C10" si="1">D8-4</f>
        <v>110</v>
      </c>
      <c r="D8" s="47">
        <v>114</v>
      </c>
      <c r="E8" s="48">
        <f t="shared" ref="E8:E10" si="2">D8+4</f>
        <v>118</v>
      </c>
      <c r="F8" s="47">
        <f t="shared" ref="F8:F10" si="3">E8+4</f>
        <v>122</v>
      </c>
      <c r="G8" s="48">
        <f t="shared" ref="G8:G10" si="4">F8+6</f>
        <v>128</v>
      </c>
      <c r="H8" s="47">
        <f>G8+6</f>
        <v>134</v>
      </c>
      <c r="I8" s="28"/>
      <c r="J8" s="37" t="s">
        <v>100</v>
      </c>
      <c r="K8" s="37" t="s">
        <v>97</v>
      </c>
      <c r="L8" s="37" t="s">
        <v>93</v>
      </c>
      <c r="M8" s="37" t="s">
        <v>97</v>
      </c>
      <c r="N8" s="37" t="s">
        <v>101</v>
      </c>
      <c r="O8" s="38" t="s">
        <v>102</v>
      </c>
    </row>
    <row r="9" s="1" customFormat="1" ht="16" customHeight="1" spans="1:15">
      <c r="A9" s="49" t="s">
        <v>49</v>
      </c>
      <c r="B9" s="47">
        <f t="shared" si="0"/>
        <v>98</v>
      </c>
      <c r="C9" s="48">
        <f t="shared" si="1"/>
        <v>102</v>
      </c>
      <c r="D9" s="47">
        <v>106</v>
      </c>
      <c r="E9" s="48">
        <f t="shared" si="2"/>
        <v>110</v>
      </c>
      <c r="F9" s="47">
        <f t="shared" si="3"/>
        <v>114</v>
      </c>
      <c r="G9" s="48">
        <f t="shared" si="4"/>
        <v>120</v>
      </c>
      <c r="H9" s="47">
        <f>G9+7</f>
        <v>127</v>
      </c>
      <c r="I9" s="28"/>
      <c r="J9" s="37" t="s">
        <v>97</v>
      </c>
      <c r="K9" s="37" t="s">
        <v>103</v>
      </c>
      <c r="L9" s="37" t="s">
        <v>98</v>
      </c>
      <c r="M9" s="37" t="s">
        <v>97</v>
      </c>
      <c r="N9" s="37" t="s">
        <v>97</v>
      </c>
      <c r="O9" s="38" t="s">
        <v>102</v>
      </c>
    </row>
    <row r="10" s="1" customFormat="1" ht="16" customHeight="1" spans="1:15">
      <c r="A10" s="46" t="s">
        <v>51</v>
      </c>
      <c r="B10" s="47">
        <f t="shared" si="0"/>
        <v>102</v>
      </c>
      <c r="C10" s="48">
        <f t="shared" si="1"/>
        <v>106</v>
      </c>
      <c r="D10" s="47">
        <v>110</v>
      </c>
      <c r="E10" s="48">
        <f t="shared" si="2"/>
        <v>114</v>
      </c>
      <c r="F10" s="47">
        <f t="shared" si="3"/>
        <v>118</v>
      </c>
      <c r="G10" s="48">
        <f t="shared" si="4"/>
        <v>124</v>
      </c>
      <c r="H10" s="47">
        <f>G10+7</f>
        <v>131</v>
      </c>
      <c r="I10" s="28"/>
      <c r="J10" s="37" t="s">
        <v>97</v>
      </c>
      <c r="K10" s="37" t="s">
        <v>102</v>
      </c>
      <c r="L10" s="37" t="s">
        <v>97</v>
      </c>
      <c r="M10" s="37" t="s">
        <v>104</v>
      </c>
      <c r="N10" s="37" t="s">
        <v>97</v>
      </c>
      <c r="O10" s="38" t="s">
        <v>97</v>
      </c>
    </row>
    <row r="11" s="1" customFormat="1" ht="16" customHeight="1" spans="1:15">
      <c r="A11" s="46" t="s">
        <v>52</v>
      </c>
      <c r="B11" s="47">
        <f>C11-1.2</f>
        <v>45.1</v>
      </c>
      <c r="C11" s="48">
        <f>D11-1.2</f>
        <v>46.3</v>
      </c>
      <c r="D11" s="47">
        <v>47.5</v>
      </c>
      <c r="E11" s="48">
        <f>D11+1.2</f>
        <v>48.7</v>
      </c>
      <c r="F11" s="47">
        <f>E11+1.2</f>
        <v>49.9</v>
      </c>
      <c r="G11" s="48">
        <f>F11+1.4</f>
        <v>51.3</v>
      </c>
      <c r="H11" s="47">
        <f>G11+1.4</f>
        <v>52.7</v>
      </c>
      <c r="I11" s="28"/>
      <c r="J11" s="37" t="s">
        <v>97</v>
      </c>
      <c r="K11" s="37" t="s">
        <v>97</v>
      </c>
      <c r="L11" s="37" t="s">
        <v>97</v>
      </c>
      <c r="M11" s="37" t="s">
        <v>105</v>
      </c>
      <c r="N11" s="37" t="s">
        <v>91</v>
      </c>
      <c r="O11" s="38" t="s">
        <v>106</v>
      </c>
    </row>
    <row r="12" s="1" customFormat="1" ht="16" customHeight="1" spans="1:15">
      <c r="A12" s="46" t="s">
        <v>54</v>
      </c>
      <c r="B12" s="47">
        <f>C12-0.6</f>
        <v>61.2</v>
      </c>
      <c r="C12" s="48">
        <f>D12-1.2</f>
        <v>61.8</v>
      </c>
      <c r="D12" s="47">
        <v>63</v>
      </c>
      <c r="E12" s="48">
        <f>D12+1.2</f>
        <v>64.2</v>
      </c>
      <c r="F12" s="47">
        <f>E12+1.2</f>
        <v>65.4</v>
      </c>
      <c r="G12" s="48">
        <f>F12+0.6</f>
        <v>66</v>
      </c>
      <c r="H12" s="47">
        <f>G12+0.6</f>
        <v>66.6</v>
      </c>
      <c r="I12" s="28"/>
      <c r="J12" s="37" t="s">
        <v>105</v>
      </c>
      <c r="K12" s="37" t="s">
        <v>107</v>
      </c>
      <c r="L12" s="37" t="s">
        <v>99</v>
      </c>
      <c r="M12" s="37" t="s">
        <v>108</v>
      </c>
      <c r="N12" s="37" t="s">
        <v>109</v>
      </c>
      <c r="O12" s="38" t="s">
        <v>110</v>
      </c>
    </row>
    <row r="13" s="1" customFormat="1" ht="16" customHeight="1" spans="1:15">
      <c r="A13" s="49" t="s">
        <v>57</v>
      </c>
      <c r="B13" s="47">
        <f>C13-0.7</f>
        <v>15.6</v>
      </c>
      <c r="C13" s="48">
        <f>D13-0.7</f>
        <v>16.3</v>
      </c>
      <c r="D13" s="47">
        <v>17</v>
      </c>
      <c r="E13" s="48">
        <f>D13+0.7</f>
        <v>17.7</v>
      </c>
      <c r="F13" s="47">
        <f>E13+0.7</f>
        <v>18.4</v>
      </c>
      <c r="G13" s="48">
        <f>F13+0.9</f>
        <v>19.3</v>
      </c>
      <c r="H13" s="47">
        <f>G13+0.9</f>
        <v>20.2</v>
      </c>
      <c r="I13" s="28"/>
      <c r="J13" s="37" t="s">
        <v>97</v>
      </c>
      <c r="K13" s="37" t="s">
        <v>111</v>
      </c>
      <c r="L13" s="37" t="s">
        <v>111</v>
      </c>
      <c r="M13" s="37" t="s">
        <v>112</v>
      </c>
      <c r="N13" s="37" t="s">
        <v>106</v>
      </c>
      <c r="O13" s="38" t="s">
        <v>109</v>
      </c>
    </row>
    <row r="14" s="1" customFormat="1" ht="16" customHeight="1" spans="1:15">
      <c r="A14" s="46" t="s">
        <v>59</v>
      </c>
      <c r="B14" s="47">
        <f>C14-0.5</f>
        <v>10</v>
      </c>
      <c r="C14" s="48">
        <f>D14-0.5</f>
        <v>10.5</v>
      </c>
      <c r="D14" s="47">
        <v>11</v>
      </c>
      <c r="E14" s="48">
        <f>D14+0.5</f>
        <v>11.5</v>
      </c>
      <c r="F14" s="47">
        <f>E14+0.5</f>
        <v>12</v>
      </c>
      <c r="G14" s="48">
        <f>F14+0.7</f>
        <v>12.7</v>
      </c>
      <c r="H14" s="47">
        <f>G14+0.7</f>
        <v>13.4</v>
      </c>
      <c r="I14" s="28"/>
      <c r="J14" s="37" t="s">
        <v>97</v>
      </c>
      <c r="K14" s="37" t="s">
        <v>97</v>
      </c>
      <c r="L14" s="37" t="s">
        <v>113</v>
      </c>
      <c r="M14" s="37" t="s">
        <v>109</v>
      </c>
      <c r="N14" s="37" t="s">
        <v>114</v>
      </c>
      <c r="O14" s="38" t="s">
        <v>112</v>
      </c>
    </row>
    <row r="15" s="1" customFormat="1" ht="16" customHeight="1" spans="1:15">
      <c r="A15" s="46" t="s">
        <v>61</v>
      </c>
      <c r="B15" s="47">
        <f>C15-1</f>
        <v>53</v>
      </c>
      <c r="C15" s="48">
        <f>D15-1</f>
        <v>54</v>
      </c>
      <c r="D15" s="47">
        <v>55</v>
      </c>
      <c r="E15" s="48">
        <f>D15+1</f>
        <v>56</v>
      </c>
      <c r="F15" s="47">
        <f>E15+1</f>
        <v>57</v>
      </c>
      <c r="G15" s="48">
        <f>F15+1.5</f>
        <v>58.5</v>
      </c>
      <c r="H15" s="47">
        <f>G15+1.5</f>
        <v>60</v>
      </c>
      <c r="I15" s="28"/>
      <c r="J15" s="37" t="s">
        <v>102</v>
      </c>
      <c r="K15" s="37" t="s">
        <v>97</v>
      </c>
      <c r="L15" s="37" t="s">
        <v>97</v>
      </c>
      <c r="M15" s="37" t="s">
        <v>97</v>
      </c>
      <c r="N15" s="37" t="s">
        <v>109</v>
      </c>
      <c r="O15" s="38" t="s">
        <v>109</v>
      </c>
    </row>
    <row r="16" s="1" customFormat="1" ht="16" customHeight="1" spans="1:15">
      <c r="A16" s="50" t="s">
        <v>63</v>
      </c>
      <c r="B16" s="51"/>
      <c r="C16" s="51"/>
      <c r="D16" s="51"/>
      <c r="E16" s="51"/>
      <c r="F16" s="51"/>
      <c r="G16" s="51"/>
      <c r="H16" s="52"/>
      <c r="I16" s="28"/>
      <c r="J16" s="63"/>
      <c r="K16" s="64"/>
      <c r="L16" s="64"/>
      <c r="M16" s="64"/>
      <c r="N16" s="64"/>
      <c r="O16" s="65"/>
    </row>
    <row r="17" s="1" customFormat="1" ht="16" customHeight="1" spans="1:15">
      <c r="A17" s="50" t="s">
        <v>64</v>
      </c>
      <c r="B17" s="51"/>
      <c r="C17" s="51"/>
      <c r="D17" s="51"/>
      <c r="E17" s="51"/>
      <c r="F17" s="51"/>
      <c r="G17" s="51"/>
      <c r="H17" s="52"/>
      <c r="I17" s="28"/>
      <c r="J17" s="66" t="s">
        <v>65</v>
      </c>
      <c r="K17" s="67"/>
      <c r="L17" s="67"/>
      <c r="M17" s="67"/>
      <c r="N17" s="67"/>
      <c r="O17" s="68"/>
    </row>
    <row r="18" s="1" customFormat="1" ht="16" customHeight="1" spans="1:15">
      <c r="A18" s="53" t="s">
        <v>66</v>
      </c>
      <c r="B18" s="54"/>
      <c r="C18" s="54"/>
      <c r="D18" s="54"/>
      <c r="E18" s="54"/>
      <c r="F18" s="54"/>
      <c r="G18" s="54"/>
      <c r="H18" s="55"/>
      <c r="I18" s="28"/>
      <c r="J18" s="66" t="s">
        <v>67</v>
      </c>
      <c r="K18" s="67"/>
      <c r="L18" s="67"/>
      <c r="M18" s="67"/>
      <c r="N18" s="67"/>
      <c r="O18" s="68"/>
    </row>
    <row r="19" s="1" customFormat="1" ht="16" customHeight="1" spans="1:15">
      <c r="A19" s="53" t="s">
        <v>115</v>
      </c>
      <c r="B19" s="54"/>
      <c r="C19" s="54"/>
      <c r="D19" s="54"/>
      <c r="E19" s="54"/>
      <c r="F19" s="54"/>
      <c r="G19" s="54"/>
      <c r="H19" s="55"/>
      <c r="I19" s="28"/>
      <c r="J19" s="66" t="s">
        <v>69</v>
      </c>
      <c r="K19" s="67"/>
      <c r="L19" s="67"/>
      <c r="M19" s="67"/>
      <c r="N19" s="67"/>
      <c r="O19" s="68"/>
    </row>
    <row r="20" s="1" customFormat="1" ht="16" customHeight="1" spans="1:15">
      <c r="A20" s="50" t="s">
        <v>70</v>
      </c>
      <c r="B20" s="51"/>
      <c r="C20" s="51"/>
      <c r="D20" s="51"/>
      <c r="E20" s="51"/>
      <c r="F20" s="51"/>
      <c r="G20" s="51"/>
      <c r="H20" s="52"/>
      <c r="I20" s="28"/>
      <c r="J20" s="66" t="s">
        <v>71</v>
      </c>
      <c r="K20" s="67"/>
      <c r="L20" s="67"/>
      <c r="M20" s="67"/>
      <c r="N20" s="67"/>
      <c r="O20" s="68"/>
    </row>
    <row r="21" s="1" customFormat="1" ht="16" customHeight="1" spans="1:15">
      <c r="A21" s="53" t="s">
        <v>116</v>
      </c>
      <c r="B21" s="54"/>
      <c r="C21" s="54"/>
      <c r="D21" s="54"/>
      <c r="E21" s="54"/>
      <c r="F21" s="54"/>
      <c r="G21" s="54"/>
      <c r="H21" s="55"/>
      <c r="I21" s="28"/>
      <c r="J21" s="66" t="s">
        <v>73</v>
      </c>
      <c r="K21" s="67"/>
      <c r="L21" s="67"/>
      <c r="M21" s="67"/>
      <c r="N21" s="67"/>
      <c r="O21" s="68"/>
    </row>
    <row r="22" s="1" customFormat="1" ht="33" customHeight="1" spans="1:15">
      <c r="A22" s="56" t="s">
        <v>117</v>
      </c>
      <c r="B22" s="57"/>
      <c r="C22" s="57"/>
      <c r="D22" s="57"/>
      <c r="E22" s="57"/>
      <c r="F22" s="57"/>
      <c r="G22" s="57"/>
      <c r="H22" s="58"/>
      <c r="I22" s="28"/>
      <c r="J22" s="66" t="s">
        <v>75</v>
      </c>
      <c r="K22" s="67"/>
      <c r="L22" s="67"/>
      <c r="M22" s="67"/>
      <c r="N22" s="67"/>
      <c r="O22" s="68"/>
    </row>
    <row r="23" s="1" customFormat="1" ht="16" customHeight="1" spans="1:15">
      <c r="A23" s="53" t="s">
        <v>118</v>
      </c>
      <c r="B23" s="54"/>
      <c r="C23" s="54"/>
      <c r="D23" s="54"/>
      <c r="E23" s="54"/>
      <c r="F23" s="54"/>
      <c r="G23" s="54"/>
      <c r="H23" s="55"/>
      <c r="I23" s="28"/>
      <c r="J23" s="66"/>
      <c r="K23" s="67"/>
      <c r="L23" s="67"/>
      <c r="M23" s="67"/>
      <c r="N23" s="67"/>
      <c r="O23" s="68"/>
    </row>
    <row r="24" s="1" customFormat="1" ht="16" customHeight="1" spans="1:15">
      <c r="A24" s="59" t="s">
        <v>77</v>
      </c>
      <c r="B24" s="60"/>
      <c r="C24" s="60"/>
      <c r="D24" s="60"/>
      <c r="E24" s="60"/>
      <c r="F24" s="60"/>
      <c r="G24" s="60"/>
      <c r="H24" s="61"/>
      <c r="I24" s="39"/>
      <c r="J24" s="69"/>
      <c r="K24" s="70"/>
      <c r="L24" s="70"/>
      <c r="M24" s="70"/>
      <c r="N24" s="70"/>
      <c r="O24" s="71"/>
    </row>
    <row r="25" s="1" customFormat="1" ht="15.75" spans="1:15">
      <c r="A25" s="23" t="s">
        <v>78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="1" customFormat="1" ht="15.75" spans="1:15">
      <c r="A26" s="1" t="s">
        <v>119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="1" customFormat="1" ht="15.75" spans="1:14">
      <c r="A27" s="24"/>
      <c r="B27" s="24"/>
      <c r="C27" s="24"/>
      <c r="D27" s="24"/>
      <c r="E27" s="24"/>
      <c r="F27" s="24"/>
      <c r="G27" s="24"/>
      <c r="H27" s="24"/>
      <c r="I27" s="24"/>
      <c r="J27" s="23" t="s">
        <v>80</v>
      </c>
      <c r="K27" s="43">
        <v>45910</v>
      </c>
      <c r="L27" s="23" t="s">
        <v>81</v>
      </c>
      <c r="M27" s="23"/>
      <c r="N27" s="23" t="s">
        <v>82</v>
      </c>
    </row>
  </sheetData>
  <mergeCells count="25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24:H24"/>
    <mergeCell ref="J24:O24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120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.75" spans="1:15">
      <c r="A20" s="23" t="s">
        <v>78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75" spans="1:15">
      <c r="A21" s="1" t="s">
        <v>121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7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80</v>
      </c>
      <c r="K22" s="43"/>
      <c r="L22" s="23" t="s">
        <v>122</v>
      </c>
      <c r="M22" s="23"/>
      <c r="N22" s="23" t="s">
        <v>123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2025-09-10T06:46:33Z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