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<sst xmlns="http://schemas.openxmlformats.org/spreadsheetml/2006/main" count="964" uniqueCount="391">
  <si>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</si>
  <si>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</si>
  <si>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</si>
  <si>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</si>
  <si>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</si>
  <si>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</si>
  <si>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</si>
  <si>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</si>
  <si>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</si>
  <si>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</si>
  <si>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</si>
  <si>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</si>
  <si>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</si>
  <si>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</si>
  <si>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</si>
  <si>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</si>
  <si>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</si>
  <si>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</si>
  <si>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</si>
  <si>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</si>
  <si>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</si>
  <si>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</si>
  <si>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</si>
  <si>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</si>
  <si>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</si>
  <si>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</si>
  <si>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</si>
  <si>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</si>
  <si>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</si>
  <si>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</si>
  <si>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</si>
  <si>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</si>
  <si>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</si>
  <si>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</si>
  <si>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</si>
  <si>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</si>
  <si>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</si>
  <si>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</si>
  <si>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</si>
  <si>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</si>
  <si>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</si>
  <si>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</si>
  <si>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</si>
  <si>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</si>
  <si>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</si>
  <si>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</si>
  <si>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</si>
  <si>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</si>
  <si>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</si>
  <si>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</si>
  <si>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</si>
  <si>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</si>
  <si>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</si>
  <si>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</si>
  <si>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</si>
  <si>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</si>
  <si>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</si>
  <si>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</si>
  <si>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</si>
  <si>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</si>
  <si>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</si>
  <si>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</si>
  <si>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TAFFCN91869</t>
  </si>
  <si>
    <t>合同交期</t>
  </si>
  <si>
    <t>2025/8/13-1403件（美妙直发）2025/9/18-1397件（美妙直发）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</si>
  <si>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</si>
  <si>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</si>
  <si>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</si>
  <si>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</si>
  <si>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</si>
  <si>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</si>
  <si>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</si>
  <si>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</si>
  <si>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</si>
  <si>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</si>
  <si>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</si>
  <si>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2800件</t>
  </si>
  <si>
    <t>包装预计完成日</t>
  </si>
  <si>
    <t>印花、刺绣确认样</t>
  </si>
  <si>
    <t>采购凭证编号：</t>
  </si>
  <si>
    <t>CGDD25042200038-1403件 CGDD25042200039-1397件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</si>
  <si>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</si>
  <si>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</si>
  <si>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</si>
  <si>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</si>
  <si>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</si>
  <si>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</si>
  <si>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</si>
  <si>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</si>
  <si>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</si>
  <si>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</si>
  <si>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</si>
  <si>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</si>
  <si>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</si>
  <si>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</si>
  <si>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</si>
  <si>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</si>
  <si>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</si>
  <si>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</si>
  <si>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</si>
  <si>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</si>
  <si>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</si>
  <si>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</si>
  <si>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</si>
  <si>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</si>
  <si>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</si>
  <si>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</si>
  <si>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</si>
  <si>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</si>
  <si>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</si>
  <si>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</si>
  <si>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</si>
  <si>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</si>
  <si>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</si>
  <si>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</si>
  <si>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</si>
  <si>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</si>
  <si>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</si>
  <si>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 G01X</t>
  </si>
  <si>
    <t>蓝岩黑 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</si>
  <si>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</si>
  <si>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 G93X S-5件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</si>
  <si>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</si>
  <si>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</si>
  <si>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</si>
  <si>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</si>
  <si>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</si>
  <si>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</si>
  <si>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1.前中拉链吃势不均匀，有吃皱现象。</t>
  </si>
  <si>
    <t>2.侧开袋不方正，有凹角，且上下端仓头大小形状不一致，斗开角死褶。</t>
  </si>
  <si>
    <t>3.两侧袖笼吃皱不均匀。</t>
  </si>
  <si>
    <t>4.前拼车拉链两侧不对称。（袖笼处）。</t>
  </si>
  <si>
    <t>5.侧袋码带处外露偏宽，要求在1cm之内，且不平服，起拱。</t>
  </si>
  <si>
    <t>6.包边偏宽且有毛漏现象。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</si>
  <si>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</si>
  <si>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</si>
  <si>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</si>
  <si>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</si>
  <si>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</si>
  <si>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</si>
  <si>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</si>
  <si>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</si>
  <si>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</si>
  <si>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</si>
  <si>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</si>
  <si>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</si>
  <si>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</si>
  <si>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</si>
  <si>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</si>
  <si>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</si>
  <si>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</si>
  <si>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</si>
  <si>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</si>
  <si>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</si>
  <si>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</si>
  <si>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</si>
  <si>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</si>
  <si>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</si>
  <si>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</si>
  <si>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</si>
  <si>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蓝岩黑 S-165/88B</t>
  </si>
  <si>
    <t>165/88B</t>
  </si>
  <si>
    <t>170/92B</t>
  </si>
  <si>
    <t>175/96B</t>
  </si>
  <si>
    <t>180/100B</t>
  </si>
  <si>
    <t>185/104B</t>
  </si>
  <si>
    <t>190/108B</t>
  </si>
  <si>
    <t>洗前</t>
  </si>
  <si>
    <t>下次验货提供洗后的，今天公司水洗没排上队</t>
  </si>
  <si>
    <t>后中长</t>
  </si>
  <si>
    <t>0</t>
  </si>
  <si>
    <t>前中长</t>
  </si>
  <si>
    <t>胸围</t>
  </si>
  <si>
    <t>+1</t>
  </si>
  <si>
    <t>摆围</t>
  </si>
  <si>
    <t>肩宽</t>
  </si>
  <si>
    <t>领高</t>
  </si>
  <si>
    <t>上领围</t>
  </si>
  <si>
    <t>下领围</t>
  </si>
  <si>
    <t>插手袋长</t>
  </si>
  <si>
    <t>充绒量</t>
  </si>
  <si>
    <t>洗标标注</t>
  </si>
  <si>
    <t>备注：</t>
  </si>
  <si>
    <t xml:space="preserve">     初期请洗测2-3件，有问题的另加测量数量。</t>
  </si>
  <si>
    <t>验货时间：7/9</t>
  </si>
  <si>
    <t>跟单QC:王蕾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</si>
  <si>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</si>
  <si>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</si>
  <si>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</si>
  <si>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</si>
  <si>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</si>
  <si>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</si>
  <si>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</si>
  <si>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</si>
  <si>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</si>
  <si>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</si>
  <si>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t>备注：无异常</t>
  </si>
  <si>
    <t>【检验明细】：检验明细（要求齐色、齐号至少10件检查）</t>
  </si>
  <si>
    <t>黑色 G01X，S-10件，M-10件，L-10件，XL-10件，XXL-10件，XXXL-10件</t>
  </si>
  <si>
    <t>【耐水洗测试】：耐洗水测试明细（要求齐色、齐号）</t>
  </si>
  <si>
    <t>黑色 G01X，S-1件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</si>
  <si>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</si>
  <si>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</si>
  <si>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</si>
  <si>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 合缝夹绒（后整包装必须清理干净）。</t>
  </si>
  <si>
    <t>2. 袖笼包条毛漏。</t>
  </si>
  <si>
    <t>3. 下摆内贴条握边止口偏宽。</t>
  </si>
  <si>
    <t>4. 底摆明线内贴条死褶。</t>
  </si>
  <si>
    <t>5. 污点。</t>
  </si>
  <si>
    <t>【整改的严重缺陷及整改复核时间】</t>
  </si>
  <si>
    <t>尾期复核品质情况</t>
  </si>
  <si>
    <t>S-黑色</t>
  </si>
  <si>
    <t>M-黑色</t>
  </si>
  <si>
    <t>L-黑色</t>
  </si>
  <si>
    <t>XL-黑色</t>
  </si>
  <si>
    <t>XXL-黑色</t>
  </si>
  <si>
    <t>XXXL-黑色</t>
  </si>
  <si>
    <t>0/0/+0.5</t>
  </si>
  <si>
    <t>+1/+1/+1</t>
  </si>
  <si>
    <t>0/+0.5/+0.5</t>
  </si>
  <si>
    <t>+0.5/0/+1</t>
  </si>
  <si>
    <t>0/0/0</t>
  </si>
  <si>
    <t>0/+0.5/0</t>
  </si>
  <si>
    <t>+1/+0.5/+0.5</t>
  </si>
  <si>
    <t>+0.5/0/+0.5</t>
  </si>
  <si>
    <t>+0.5/0/0</t>
  </si>
  <si>
    <t>+1/+0.5/+1</t>
  </si>
  <si>
    <t>-0.5/0/-0.5</t>
  </si>
  <si>
    <t>+0.5/0/+0.7</t>
  </si>
  <si>
    <t>0/+1/0</t>
  </si>
  <si>
    <t>0/+0.5/+1</t>
  </si>
  <si>
    <t>+0.5/+0.5/+0.5</t>
  </si>
  <si>
    <t xml:space="preserve">     齐色齐码请洗测各2-3件，有问题的另加测量数量。</t>
  </si>
  <si>
    <t>验货时间：7/25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</si>
  <si>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</si>
  <si>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</si>
  <si>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</si>
  <si>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</si>
  <si>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</si>
  <si>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</si>
  <si>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</si>
  <si>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</si>
  <si>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</si>
  <si>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</si>
  <si>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</si>
  <si>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</si>
  <si>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</si>
  <si>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</si>
  <si>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</si>
  <si>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</si>
  <si>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</si>
  <si>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</si>
  <si>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</si>
  <si>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</si>
  <si>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</si>
  <si>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采购凭证编号：CGDD25042200038，CGDD25042200039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</si>
  <si>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</si>
  <si>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</si>
  <si>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</si>
  <si>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</si>
  <si>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</si>
  <si>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</si>
  <si>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</si>
  <si>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</si>
  <si>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</si>
  <si>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</si>
  <si>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</si>
  <si>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</si>
  <si>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</si>
  <si>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</si>
  <si>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</si>
  <si>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 G01X：S-10件，M-15件，L-15件，XL-15件，XXL-10件</t>
  </si>
  <si>
    <t>蓝岩黑 G93X：S-10件，M-15件，L-15件，XL-10件，XXL-10件</t>
  </si>
  <si>
    <t>情况说明：</t>
  </si>
  <si>
    <t xml:space="preserve">【问题点描述】  </t>
  </si>
  <si>
    <t>1.门襟死折-1件。</t>
  </si>
  <si>
    <t>2.线毛-2件。</t>
  </si>
  <si>
    <t>3.脏污-2件。</t>
  </si>
  <si>
    <t>4.内合缝包边毛漏-1件。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</si>
  <si>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</si>
  <si>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</si>
  <si>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</si>
  <si>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</si>
  <si>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</si>
  <si>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</si>
  <si>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尾期验货，按照AQL2.5标准抽验125件，不良品数量6件，在可接受范围内，允许出货，不良品已经改善</t>
  </si>
  <si>
    <t>检验人</t>
  </si>
  <si>
    <t>孔风芹</t>
  </si>
  <si>
    <t>M-蓝岩黑</t>
  </si>
  <si>
    <t>XL-蓝岩黑</t>
  </si>
  <si>
    <t>XXL-蓝岩黑</t>
  </si>
  <si>
    <t>+0.5/+1/+0.5</t>
  </si>
  <si>
    <t>0/+1/+0.5</t>
  </si>
  <si>
    <t>+0.5/+0.5/0</t>
  </si>
  <si>
    <t>+1/0/+0.5</t>
  </si>
  <si>
    <t>-0.5/0/0</t>
  </si>
  <si>
    <t>0/+1/+1</t>
  </si>
  <si>
    <t>+0.5/+1/0</t>
  </si>
  <si>
    <t xml:space="preserve">     齐色齐码各2-3件，有问题的另加测量数量。</t>
  </si>
  <si>
    <t>验货时间：8/12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</si>
  <si>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</si>
  <si>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</si>
  <si>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</si>
  <si>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</si>
  <si>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</si>
  <si>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</si>
  <si>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</si>
  <si>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</si>
  <si>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</si>
  <si>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</si>
  <si>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</si>
  <si>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</si>
  <si>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</si>
  <si>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</si>
  <si>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</si>
  <si>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</si>
  <si>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</si>
  <si>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7391#</t>
  </si>
  <si>
    <t>420T尼丝纺</t>
  </si>
  <si>
    <t>黑色</t>
  </si>
  <si>
    <t>青岛锦瑞麟</t>
  </si>
  <si>
    <t>合格</t>
  </si>
  <si>
    <t>YES</t>
  </si>
  <si>
    <t>0605#</t>
  </si>
  <si>
    <t>0602#</t>
  </si>
  <si>
    <t>蓝岩黑</t>
  </si>
  <si>
    <t>0603#</t>
  </si>
  <si>
    <t>制表时间：5/19</t>
  </si>
  <si>
    <t>测试人签名：王蕾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</si>
  <si>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</si>
  <si>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</si>
  <si>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</si>
  <si>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</si>
  <si>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</si>
  <si>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</si>
  <si>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</si>
  <si>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</si>
  <si>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</si>
  <si>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 纬向：-1</t>
  </si>
  <si>
    <t>径向：-1.5 纬向：-1</t>
  </si>
  <si>
    <t>制表时间：5/21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</si>
  <si>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</si>
  <si>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</si>
  <si>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</si>
  <si>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</si>
  <si>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</si>
  <si>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</si>
  <si>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</si>
  <si>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</si>
  <si>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</si>
  <si>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</si>
  <si>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</si>
  <si>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</si>
  <si>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</si>
  <si>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</si>
  <si>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</si>
  <si>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</si>
  <si>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</si>
  <si>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</si>
  <si>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</si>
  <si>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</si>
  <si>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</si>
  <si>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</si>
  <si>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</si>
  <si>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</si>
  <si>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</si>
  <si>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</si>
  <si>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</si>
  <si>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</si>
  <si>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</si>
  <si>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</si>
  <si>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</si>
  <si>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</si>
  <si>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</si>
  <si>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</si>
  <si>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左胸，右下摆</t>
  </si>
  <si>
    <t>印花</t>
  </si>
  <si>
    <t>洗测2次</t>
  </si>
  <si>
    <t>洗测3次</t>
  </si>
  <si>
    <t>洗测4次</t>
  </si>
  <si>
    <t>洗测5次</t>
  </si>
  <si>
    <t>制表时间：5/24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</si>
  <si>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</si>
  <si>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</si>
  <si>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</si>
  <si>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</si>
  <si>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</si>
  <si>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</si>
  <si>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>XJ00002</t>
  </si>
  <si>
    <t>ZD00014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</si>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</sst>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6" applyNumberFormat="0" applyFill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8" applyNumberFormat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80" applyNumberFormat="0" applyAlignment="0" applyProtection="0">
      <alignment vertical="center"/>
    </xf>
    <xf numFmtId="0" fontId="53" fillId="0" borderId="81" applyNumberFormat="0" applyFill="0" applyAlignment="0" applyProtection="0">
      <alignment vertical="center"/>
    </xf>
    <xf numFmtId="0" fontId="54" fillId="0" borderId="82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0" borderId="0">
      <alignment vertical="center"/>
    </xf>
    <xf numFmtId="0" fontId="40" fillId="0" borderId="0"/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 vertical="center"/>
    </xf>
    <xf numFmtId="0" fontId="17" fillId="0" borderId="2" xfId="57" applyFont="1" applyBorder="1" applyAlignment="1">
      <alignment horizontal="center" vertical="center"/>
    </xf>
    <xf numFmtId="177" fontId="17" fillId="0" borderId="2" xfId="57" applyNumberFormat="1" applyFont="1" applyBorder="1" applyAlignment="1">
      <alignment horizontal="center" vertical="center"/>
    </xf>
    <xf numFmtId="0" fontId="17" fillId="0" borderId="2" xfId="57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1" fillId="0" borderId="22" xfId="49" applyFont="1" applyFill="1" applyBorder="1" applyAlignment="1">
      <alignment vertical="center"/>
    </xf>
    <xf numFmtId="0" fontId="22" fillId="0" borderId="23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 wrapText="1"/>
    </xf>
    <xf numFmtId="0" fontId="23" fillId="0" borderId="23" xfId="49" applyFont="1" applyFill="1" applyBorder="1" applyAlignment="1">
      <alignment horizontal="center" vertical="center" wrapText="1"/>
    </xf>
    <xf numFmtId="0" fontId="21" fillId="0" borderId="23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3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1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58" fontId="23" fillId="0" borderId="25" xfId="49" applyNumberFormat="1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14" fillId="0" borderId="38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center" vertical="center"/>
    </xf>
    <xf numFmtId="14" fontId="13" fillId="3" borderId="0" xfId="50" applyNumberFormat="1" applyFont="1" applyFill="1"/>
    <xf numFmtId="0" fontId="14" fillId="0" borderId="0" xfId="49" applyFont="1" applyAlignment="1">
      <alignment horizontal="left" vertical="center"/>
    </xf>
    <xf numFmtId="0" fontId="26" fillId="0" borderId="16" xfId="49" applyFont="1" applyBorder="1" applyAlignment="1">
      <alignment horizontal="center" vertical="top"/>
    </xf>
    <xf numFmtId="0" fontId="15" fillId="0" borderId="42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25" fillId="0" borderId="18" xfId="49" applyFont="1" applyBorder="1" applyAlignment="1">
      <alignment horizontal="left" vertical="center"/>
    </xf>
    <xf numFmtId="0" fontId="25" fillId="0" borderId="17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14" fontId="22" fillId="0" borderId="23" xfId="49" applyNumberFormat="1" applyFont="1" applyBorder="1" applyAlignment="1">
      <alignment horizontal="center" vertical="center" wrapText="1"/>
    </xf>
    <xf numFmtId="14" fontId="22" fillId="0" borderId="37" xfId="49" applyNumberFormat="1" applyFont="1" applyBorder="1" applyAlignment="1">
      <alignment horizontal="center" vertical="center" wrapText="1"/>
    </xf>
    <xf numFmtId="0" fontId="25" fillId="0" borderId="22" xfId="49" applyFont="1" applyBorder="1" applyAlignment="1">
      <alignment vertical="center"/>
    </xf>
    <xf numFmtId="9" fontId="22" fillId="0" borderId="23" xfId="49" applyNumberFormat="1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2" fillId="0" borderId="28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27" fillId="0" borderId="24" xfId="49" applyFont="1" applyBorder="1" applyAlignment="1">
      <alignment vertical="center"/>
    </xf>
    <xf numFmtId="0" fontId="22" fillId="0" borderId="25" xfId="49" applyFont="1" applyBorder="1" applyAlignment="1">
      <alignment horizontal="center" vertical="center" wrapText="1"/>
    </xf>
    <xf numFmtId="0" fontId="22" fillId="0" borderId="38" xfId="49" applyFont="1" applyBorder="1" applyAlignment="1">
      <alignment horizontal="center" vertical="center" wrapText="1"/>
    </xf>
    <xf numFmtId="0" fontId="25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14" fontId="22" fillId="0" borderId="25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15" fillId="0" borderId="0" xfId="49" applyFont="1" applyBorder="1" applyAlignment="1">
      <alignment horizontal="left" vertical="center"/>
    </xf>
    <xf numFmtId="0" fontId="25" fillId="0" borderId="17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43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5" fillId="0" borderId="24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15" fillId="0" borderId="44" xfId="49" applyFont="1" applyBorder="1" applyAlignment="1">
      <alignment vertical="center"/>
    </xf>
    <xf numFmtId="0" fontId="22" fillId="0" borderId="45" xfId="49" applyFont="1" applyBorder="1" applyAlignment="1">
      <alignment horizontal="center" vertical="center"/>
    </xf>
    <xf numFmtId="0" fontId="15" fillId="0" borderId="45" xfId="49" applyFont="1" applyBorder="1" applyAlignment="1">
      <alignment vertical="center"/>
    </xf>
    <xf numFmtId="0" fontId="22" fillId="0" borderId="45" xfId="49" applyFont="1" applyBorder="1" applyAlignment="1">
      <alignment vertical="center"/>
    </xf>
    <xf numFmtId="58" fontId="14" fillId="0" borderId="45" xfId="49" applyNumberFormat="1" applyFont="1" applyBorder="1" applyAlignment="1">
      <alignment vertical="center"/>
    </xf>
    <xf numFmtId="0" fontId="15" fillId="0" borderId="45" xfId="49" applyFont="1" applyBorder="1" applyAlignment="1">
      <alignment horizontal="center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5" fillId="0" borderId="37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1" fillId="0" borderId="37" xfId="49" applyFont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8" fillId="0" borderId="45" xfId="49" applyFont="1" applyBorder="1" applyAlignment="1">
      <alignment horizontal="center" vertical="center"/>
    </xf>
    <xf numFmtId="0" fontId="28" fillId="0" borderId="50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center" vertical="center"/>
    </xf>
    <xf numFmtId="0" fontId="14" fillId="0" borderId="45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5" fillId="3" borderId="2" xfId="49" applyFont="1" applyFill="1" applyBorder="1" applyAlignment="1">
      <alignment horizontal="left" vertical="center"/>
    </xf>
    <xf numFmtId="0" fontId="14" fillId="3" borderId="5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5" fillId="0" borderId="2" xfId="51" applyNumberFormat="1" applyFont="1" applyFill="1" applyBorder="1" applyAlignment="1">
      <alignment horizontal="center" vertical="center"/>
    </xf>
    <xf numFmtId="49" fontId="15" fillId="0" borderId="2" xfId="50" applyNumberFormat="1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19" fillId="0" borderId="2" xfId="51" applyNumberFormat="1" applyFont="1" applyFill="1" applyBorder="1" applyAlignment="1">
      <alignment vertical="center"/>
    </xf>
    <xf numFmtId="0" fontId="13" fillId="3" borderId="2" xfId="5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9" fillId="0" borderId="16" xfId="49" applyFont="1" applyBorder="1" applyAlignment="1">
      <alignment horizontal="center" vertical="top"/>
    </xf>
    <xf numFmtId="14" fontId="22" fillId="0" borderId="23" xfId="49" applyNumberFormat="1" applyFont="1" applyBorder="1" applyAlignment="1">
      <alignment horizontal="center" vertical="center"/>
    </xf>
    <xf numFmtId="14" fontId="22" fillId="0" borderId="37" xfId="49" applyNumberFormat="1" applyFont="1" applyBorder="1" applyAlignment="1">
      <alignment horizontal="center" vertical="center"/>
    </xf>
    <xf numFmtId="0" fontId="25" fillId="0" borderId="53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15" fillId="0" borderId="46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25" fillId="0" borderId="47" xfId="49" applyFont="1" applyBorder="1" applyAlignment="1">
      <alignment vertical="center"/>
    </xf>
    <xf numFmtId="0" fontId="14" fillId="0" borderId="48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vertical="center"/>
    </xf>
    <xf numFmtId="0" fontId="25" fillId="0" borderId="48" xfId="49" applyFont="1" applyBorder="1" applyAlignment="1">
      <alignment vertical="center"/>
    </xf>
    <xf numFmtId="0" fontId="25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5" fillId="0" borderId="48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4" fillId="0" borderId="23" xfId="49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 wrapText="1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30" fillId="0" borderId="56" xfId="49" applyFont="1" applyBorder="1" applyAlignment="1">
      <alignment horizontal="left" vertical="center" wrapText="1"/>
    </xf>
    <xf numFmtId="0" fontId="31" fillId="0" borderId="23" xfId="53" applyNumberFormat="1" applyFont="1" applyBorder="1" applyAlignment="1">
      <alignment horizontal="center" vertical="center"/>
    </xf>
    <xf numFmtId="0" fontId="32" fillId="0" borderId="22" xfId="53" applyNumberFormat="1" applyFont="1" applyBorder="1">
      <alignment vertical="center"/>
    </xf>
    <xf numFmtId="9" fontId="22" fillId="0" borderId="25" xfId="49" applyNumberFormat="1" applyFont="1" applyBorder="1" applyAlignment="1">
      <alignment horizontal="center" vertical="center"/>
    </xf>
    <xf numFmtId="0" fontId="15" fillId="0" borderId="57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9" fontId="22" fillId="0" borderId="32" xfId="49" applyNumberFormat="1" applyFont="1" applyFill="1" applyBorder="1" applyAlignment="1">
      <alignment horizontal="left" vertical="center"/>
    </xf>
    <xf numFmtId="9" fontId="22" fillId="0" borderId="27" xfId="49" applyNumberFormat="1" applyFont="1" applyFill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34" xfId="49" applyNumberFormat="1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22" fillId="0" borderId="61" xfId="49" applyFont="1" applyFill="1" applyBorder="1" applyAlignment="1">
      <alignment horizontal="left" vertical="center"/>
    </xf>
    <xf numFmtId="0" fontId="15" fillId="0" borderId="42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5" fillId="0" borderId="20" xfId="49" applyFont="1" applyBorder="1" applyAlignment="1">
      <alignment vertical="center"/>
    </xf>
    <xf numFmtId="58" fontId="14" fillId="0" borderId="18" xfId="49" applyNumberFormat="1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33" fillId="0" borderId="45" xfId="49" applyFont="1" applyBorder="1" applyAlignment="1">
      <alignment horizontal="center" vertical="center"/>
    </xf>
    <xf numFmtId="0" fontId="14" fillId="0" borderId="20" xfId="49" applyFont="1" applyBorder="1" applyAlignment="1">
      <alignment vertical="center"/>
    </xf>
    <xf numFmtId="0" fontId="25" fillId="0" borderId="62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1" xfId="49" applyFont="1" applyBorder="1" applyAlignment="1">
      <alignment horizontal="left" vertical="center" wrapText="1"/>
    </xf>
    <xf numFmtId="0" fontId="25" fillId="0" borderId="63" xfId="49" applyFont="1" applyBorder="1" applyAlignment="1">
      <alignment horizontal="left" vertical="center"/>
    </xf>
    <xf numFmtId="0" fontId="32" fillId="0" borderId="37" xfId="49" applyFont="1" applyBorder="1" applyAlignment="1">
      <alignment horizontal="center" vertical="center" wrapText="1"/>
    </xf>
    <xf numFmtId="0" fontId="34" fillId="0" borderId="37" xfId="49" applyFont="1" applyBorder="1" applyAlignment="1">
      <alignment horizontal="left" vertical="center" wrapText="1"/>
    </xf>
    <xf numFmtId="0" fontId="23" fillId="0" borderId="37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15" fillId="0" borderId="64" xfId="0" applyFont="1" applyBorder="1" applyAlignment="1">
      <alignment horizontal="left" vertical="center"/>
    </xf>
    <xf numFmtId="9" fontId="22" fillId="0" borderId="36" xfId="49" applyNumberFormat="1" applyFont="1" applyFill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2" fillId="0" borderId="65" xfId="49" applyFont="1" applyFill="1" applyBorder="1" applyAlignment="1">
      <alignment horizontal="left" vertical="center"/>
    </xf>
    <xf numFmtId="0" fontId="15" fillId="0" borderId="21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62" xfId="49" applyFont="1" applyBorder="1" applyAlignment="1">
      <alignment horizontal="center" vertical="center"/>
    </xf>
    <xf numFmtId="0" fontId="22" fillId="0" borderId="62" xfId="49" applyFont="1" applyFill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898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402065" y="109442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620385" y="28448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898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927465" y="28448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717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402065" y="10944225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726305" y="27178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620385" y="2705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713605" y="2898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717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228965" y="27178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914765" y="26416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241665" y="28987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654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8354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822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641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700905" y="3822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688205" y="36417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620385" y="3822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620385" y="3641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254365" y="3822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940165" y="38227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254365" y="3641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940165" y="3641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188595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292465" y="16129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292465" y="18288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188595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292465" y="139700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279765" y="8636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175895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267065" y="6604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163195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914765" y="6223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927465" y="850900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186055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940165" y="13970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186055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940165" y="161290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940165" y="18288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3079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079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726305" y="3079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620385" y="3079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060565" y="30797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23475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191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0107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75170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739005" y="100107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594985" y="10191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594985" y="100107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25436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94016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241665" y="100107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940165" y="10010775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06056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060565" y="100107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45376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453765" y="10010775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927465" y="30384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228965" y="30797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060565" y="2898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060565" y="2717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060565" y="10191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556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72765" y="75565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3123820" y="10550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527040" y="25876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2005330" y="24225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3123820" y="105505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998980" y="26574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5</xdr:col>
          <xdr:colOff>774700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48810" y="24098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527040" y="23717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5</xdr:col>
          <xdr:colOff>768350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2460" y="26511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24161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1</xdr:col>
          <xdr:colOff>774700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6574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8313420" y="24161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9030970" y="23844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313420" y="26447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9037320" y="25939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3</xdr:row>
          <xdr:rowOff>247650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826262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3</xdr:row>
          <xdr:rowOff>234950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905637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4</xdr:row>
          <xdr:rowOff>50800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826897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4</xdr:row>
          <xdr:rowOff>50800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904367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884680" y="51085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753360" y="51085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91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87198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871980" y="5991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290060" y="61690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29006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46354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45084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817372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923020" y="62007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816102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92302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703072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703072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15976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159760" y="59785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7030720" y="6188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880110"/>
          <a:ext cx="1308100" cy="571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003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515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573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7265" y="7515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7765" y="7515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4765" y="752792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6225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7365" y="24003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55565" y="22828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55565" y="24638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7365" y="27622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55565" y="267017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0365" y="22701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0365" y="24638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49465" y="27622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0365" y="260667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09765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09865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09865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8573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8700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0510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229235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764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764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1665" y="1676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751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49465" y="24003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49465" y="25812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09865" y="1317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09765" y="11366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09765" y="9556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590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9420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527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6225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971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1965" y="25654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6383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20383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3484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25315" y="18700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93565" y="20383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861060"/>
          <a:ext cx="1308100" cy="5588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387" customWidth="1"/>
    <col min="3" max="3" width="10.1666666666667" customWidth="1"/>
  </cols>
  <sheetData>
    <row r="1" ht="21" customHeight="1" spans="1:2">
      <c r="A1" s="388"/>
      <c r="B1" s="389" t="s">
        <v>0</v>
      </c>
    </row>
    <row r="2" spans="1:2">
      <c r="A2" s="13">
        <v>1</v>
      </c>
      <c r="B2" s="390" t="s">
        <v>1</v>
      </c>
    </row>
    <row r="3" spans="1:2">
      <c r="A3" s="13">
        <v>2</v>
      </c>
      <c r="B3" s="390" t="s">
        <v>2</v>
      </c>
    </row>
    <row r="4" spans="1:2">
      <c r="A4" s="13">
        <v>3</v>
      </c>
      <c r="B4" s="390" t="s">
        <v>3</v>
      </c>
    </row>
    <row r="5" spans="1:2">
      <c r="A5" s="13">
        <v>4</v>
      </c>
      <c r="B5" s="390" t="s">
        <v>4</v>
      </c>
    </row>
    <row r="6" spans="1:2">
      <c r="A6" s="13">
        <v>5</v>
      </c>
      <c r="B6" s="390" t="s">
        <v>5</v>
      </c>
    </row>
    <row r="7" spans="1:2">
      <c r="A7" s="13">
        <v>6</v>
      </c>
      <c r="B7" s="390" t="s">
        <v>6</v>
      </c>
    </row>
    <row r="8" s="386" customFormat="1" ht="15" customHeight="1" spans="1:2">
      <c r="A8" s="391">
        <v>7</v>
      </c>
      <c r="B8" s="392" t="s">
        <v>7</v>
      </c>
    </row>
    <row r="9" ht="19" customHeight="1" spans="1:2">
      <c r="A9" s="388"/>
      <c r="B9" s="393" t="s">
        <v>8</v>
      </c>
    </row>
    <row r="10" ht="16" customHeight="1" spans="1:2">
      <c r="A10" s="13">
        <v>1</v>
      </c>
      <c r="B10" s="394" t="s">
        <v>9</v>
      </c>
    </row>
    <row r="11" spans="1:2">
      <c r="A11" s="13">
        <v>2</v>
      </c>
      <c r="B11" s="390" t="s">
        <v>10</v>
      </c>
    </row>
    <row r="12" spans="1:2">
      <c r="A12" s="13">
        <v>3</v>
      </c>
      <c r="B12" s="392" t="s">
        <v>11</v>
      </c>
    </row>
    <row r="13" spans="1:2">
      <c r="A13" s="13">
        <v>4</v>
      </c>
      <c r="B13" s="390" t="s">
        <v>12</v>
      </c>
    </row>
    <row r="14" spans="1:2">
      <c r="A14" s="13">
        <v>5</v>
      </c>
      <c r="B14" s="390" t="s">
        <v>13</v>
      </c>
    </row>
    <row r="15" spans="1:2">
      <c r="A15" s="13">
        <v>6</v>
      </c>
      <c r="B15" s="390" t="s">
        <v>14</v>
      </c>
    </row>
    <row r="16" spans="1:2">
      <c r="A16" s="13">
        <v>7</v>
      </c>
      <c r="B16" s="390" t="s">
        <v>15</v>
      </c>
    </row>
    <row r="17" spans="1:2">
      <c r="A17" s="13">
        <v>8</v>
      </c>
      <c r="B17" s="390" t="s">
        <v>16</v>
      </c>
    </row>
    <row r="18" spans="1:2">
      <c r="A18" s="13">
        <v>9</v>
      </c>
      <c r="B18" s="390" t="s">
        <v>17</v>
      </c>
    </row>
    <row r="19" spans="1:2">
      <c r="A19" s="13"/>
      <c r="B19" s="390"/>
    </row>
    <row r="20" ht="20.25" spans="1:2">
      <c r="A20" s="388"/>
      <c r="B20" s="389" t="s">
        <v>18</v>
      </c>
    </row>
    <row r="21" spans="1:2">
      <c r="A21" s="13">
        <v>1</v>
      </c>
      <c r="B21" s="395" t="s">
        <v>19</v>
      </c>
    </row>
    <row r="22" spans="1:2">
      <c r="A22" s="13">
        <v>2</v>
      </c>
      <c r="B22" s="390" t="s">
        <v>20</v>
      </c>
    </row>
    <row r="23" spans="1:2">
      <c r="A23" s="13">
        <v>3</v>
      </c>
      <c r="B23" s="390" t="s">
        <v>21</v>
      </c>
    </row>
    <row r="24" spans="1:2">
      <c r="A24" s="13">
        <v>4</v>
      </c>
      <c r="B24" s="390" t="s">
        <v>22</v>
      </c>
    </row>
    <row r="25" spans="1:2">
      <c r="A25" s="13">
        <v>5</v>
      </c>
      <c r="B25" s="390" t="s">
        <v>23</v>
      </c>
    </row>
    <row r="26" spans="1:2">
      <c r="A26" s="13">
        <v>6</v>
      </c>
      <c r="B26" s="390" t="s">
        <v>24</v>
      </c>
    </row>
    <row r="27" spans="1:2">
      <c r="A27" s="13">
        <v>7</v>
      </c>
      <c r="B27" s="390" t="s">
        <v>25</v>
      </c>
    </row>
    <row r="28" spans="1:2">
      <c r="A28" s="13"/>
      <c r="B28" s="390"/>
    </row>
    <row r="29" ht="20.25" spans="1:2">
      <c r="A29" s="388"/>
      <c r="B29" s="389" t="s">
        <v>26</v>
      </c>
    </row>
    <row r="30" spans="1:2">
      <c r="A30" s="13">
        <v>1</v>
      </c>
      <c r="B30" s="395" t="s">
        <v>27</v>
      </c>
    </row>
    <row r="31" spans="1:2">
      <c r="A31" s="13">
        <v>2</v>
      </c>
      <c r="B31" s="390" t="s">
        <v>28</v>
      </c>
    </row>
    <row r="32" spans="1:2">
      <c r="A32" s="13">
        <v>3</v>
      </c>
      <c r="B32" s="390" t="s">
        <v>29</v>
      </c>
    </row>
    <row r="33" ht="28.5" spans="1:2">
      <c r="A33" s="13">
        <v>4</v>
      </c>
      <c r="B33" s="390" t="s">
        <v>30</v>
      </c>
    </row>
    <row r="34" spans="1:2">
      <c r="A34" s="13">
        <v>5</v>
      </c>
      <c r="B34" s="390" t="s">
        <v>31</v>
      </c>
    </row>
    <row r="35" spans="1:2">
      <c r="A35" s="13">
        <v>6</v>
      </c>
      <c r="B35" s="390" t="s">
        <v>32</v>
      </c>
    </row>
    <row r="36" spans="1:2">
      <c r="A36" s="13">
        <v>7</v>
      </c>
      <c r="B36" s="390" t="s">
        <v>33</v>
      </c>
    </row>
    <row r="37" spans="1:2">
      <c r="A37" s="13"/>
      <c r="B37" s="390"/>
    </row>
    <row r="39" spans="1:2">
      <c r="A39" s="396" t="s">
        <v>34</v>
      </c>
      <c r="B39" s="39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0"/>
  <sheetViews>
    <sheetView workbookViewId="0">
      <selection activeCell="K30" sqref="K30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0.25" customWidth="1"/>
    <col min="6" max="6" width="15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331</v>
      </c>
      <c r="H2" s="4"/>
      <c r="I2" s="4" t="s">
        <v>332</v>
      </c>
      <c r="J2" s="4"/>
      <c r="K2" s="6" t="s">
        <v>333</v>
      </c>
      <c r="L2" s="55" t="s">
        <v>334</v>
      </c>
      <c r="M2" s="23" t="s">
        <v>335</v>
      </c>
    </row>
    <row r="3" s="1" customFormat="1" ht="16.5" spans="1:13">
      <c r="A3" s="4"/>
      <c r="B3" s="7"/>
      <c r="C3" s="7"/>
      <c r="D3" s="7"/>
      <c r="E3" s="7"/>
      <c r="F3" s="7"/>
      <c r="G3" s="4" t="s">
        <v>336</v>
      </c>
      <c r="H3" s="4" t="s">
        <v>337</v>
      </c>
      <c r="I3" s="4" t="s">
        <v>336</v>
      </c>
      <c r="J3" s="4" t="s">
        <v>337</v>
      </c>
      <c r="K3" s="8"/>
      <c r="L3" s="56"/>
      <c r="M3" s="24"/>
    </row>
    <row r="4" spans="1:13">
      <c r="A4" s="9">
        <v>1</v>
      </c>
      <c r="B4" s="26" t="s">
        <v>320</v>
      </c>
      <c r="C4" s="27" t="s">
        <v>317</v>
      </c>
      <c r="D4" s="26" t="s">
        <v>318</v>
      </c>
      <c r="E4" s="26" t="s">
        <v>319</v>
      </c>
      <c r="F4" s="12" t="s">
        <v>62</v>
      </c>
      <c r="G4" s="54">
        <v>-2</v>
      </c>
      <c r="H4" s="54">
        <v>-1</v>
      </c>
      <c r="I4" s="57">
        <v>0</v>
      </c>
      <c r="J4" s="57">
        <v>0</v>
      </c>
      <c r="K4" s="58" t="s">
        <v>338</v>
      </c>
      <c r="L4" s="9" t="s">
        <v>322</v>
      </c>
      <c r="M4" s="9" t="s">
        <v>322</v>
      </c>
    </row>
    <row r="5" spans="1:13">
      <c r="A5" s="9">
        <v>2</v>
      </c>
      <c r="B5" s="26" t="s">
        <v>320</v>
      </c>
      <c r="C5" s="27" t="s">
        <v>323</v>
      </c>
      <c r="D5" s="26" t="s">
        <v>318</v>
      </c>
      <c r="E5" s="26" t="s">
        <v>319</v>
      </c>
      <c r="F5" s="12" t="s">
        <v>62</v>
      </c>
      <c r="G5" s="54">
        <v>-2</v>
      </c>
      <c r="H5" s="54">
        <v>-1</v>
      </c>
      <c r="I5" s="57">
        <v>0</v>
      </c>
      <c r="J5" s="57">
        <v>0</v>
      </c>
      <c r="K5" s="58" t="s">
        <v>338</v>
      </c>
      <c r="L5" s="9" t="s">
        <v>322</v>
      </c>
      <c r="M5" s="9" t="s">
        <v>322</v>
      </c>
    </row>
    <row r="6" spans="1:13">
      <c r="A6" s="9">
        <v>3</v>
      </c>
      <c r="B6" s="26" t="s">
        <v>320</v>
      </c>
      <c r="C6" s="27" t="s">
        <v>324</v>
      </c>
      <c r="D6" s="26" t="s">
        <v>318</v>
      </c>
      <c r="E6" s="12" t="s">
        <v>325</v>
      </c>
      <c r="F6" s="12" t="s">
        <v>62</v>
      </c>
      <c r="G6" s="54">
        <v>-1.5</v>
      </c>
      <c r="H6" s="54">
        <v>-1</v>
      </c>
      <c r="I6" s="57">
        <v>0</v>
      </c>
      <c r="J6" s="57">
        <v>0</v>
      </c>
      <c r="K6" s="58" t="s">
        <v>339</v>
      </c>
      <c r="L6" s="9" t="s">
        <v>322</v>
      </c>
      <c r="M6" s="9" t="s">
        <v>322</v>
      </c>
    </row>
    <row r="7" spans="1:13">
      <c r="A7" s="9">
        <v>4</v>
      </c>
      <c r="B7" s="26" t="s">
        <v>320</v>
      </c>
      <c r="C7" s="27" t="s">
        <v>326</v>
      </c>
      <c r="D7" s="26" t="s">
        <v>318</v>
      </c>
      <c r="E7" s="12" t="s">
        <v>325</v>
      </c>
      <c r="F7" s="12" t="s">
        <v>62</v>
      </c>
      <c r="G7" s="54">
        <v>-1.5</v>
      </c>
      <c r="H7" s="54">
        <v>-1</v>
      </c>
      <c r="I7" s="57">
        <v>0</v>
      </c>
      <c r="J7" s="57">
        <v>0</v>
      </c>
      <c r="K7" s="58" t="s">
        <v>339</v>
      </c>
      <c r="L7" s="9" t="s">
        <v>322</v>
      </c>
      <c r="M7" s="9" t="s">
        <v>322</v>
      </c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="2" customFormat="1" ht="18.75" spans="1:13">
      <c r="A9" s="14" t="s">
        <v>340</v>
      </c>
      <c r="B9" s="15"/>
      <c r="C9" s="15"/>
      <c r="D9" s="15"/>
      <c r="E9" s="16"/>
      <c r="F9" s="17"/>
      <c r="G9" s="28"/>
      <c r="H9" s="14" t="s">
        <v>328</v>
      </c>
      <c r="I9" s="15"/>
      <c r="J9" s="15"/>
      <c r="K9" s="16"/>
      <c r="L9" s="59"/>
      <c r="M9" s="25"/>
    </row>
    <row r="10" ht="32" customHeight="1" spans="1:13">
      <c r="A10" s="21" t="s">
        <v>341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F8" sqref="F8:F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343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35" t="s">
        <v>344</v>
      </c>
      <c r="H2" s="36"/>
      <c r="I2" s="52"/>
      <c r="J2" s="35" t="s">
        <v>345</v>
      </c>
      <c r="K2" s="36"/>
      <c r="L2" s="52"/>
      <c r="M2" s="35" t="s">
        <v>346</v>
      </c>
      <c r="N2" s="36"/>
      <c r="O2" s="52"/>
      <c r="P2" s="35" t="s">
        <v>347</v>
      </c>
      <c r="Q2" s="36"/>
      <c r="R2" s="52"/>
      <c r="S2" s="36" t="s">
        <v>348</v>
      </c>
      <c r="T2" s="36"/>
      <c r="U2" s="52"/>
      <c r="V2" s="30" t="s">
        <v>349</v>
      </c>
      <c r="W2" s="30" t="s">
        <v>315</v>
      </c>
    </row>
    <row r="3" s="1" customFormat="1" ht="16.5" spans="1:23">
      <c r="A3" s="7"/>
      <c r="B3" s="37"/>
      <c r="C3" s="37"/>
      <c r="D3" s="37"/>
      <c r="E3" s="37"/>
      <c r="F3" s="37"/>
      <c r="G3" s="4" t="s">
        <v>350</v>
      </c>
      <c r="H3" s="4" t="s">
        <v>68</v>
      </c>
      <c r="I3" s="4" t="s">
        <v>306</v>
      </c>
      <c r="J3" s="4" t="s">
        <v>350</v>
      </c>
      <c r="K3" s="4" t="s">
        <v>68</v>
      </c>
      <c r="L3" s="4" t="s">
        <v>306</v>
      </c>
      <c r="M3" s="4" t="s">
        <v>350</v>
      </c>
      <c r="N3" s="4" t="s">
        <v>68</v>
      </c>
      <c r="O3" s="4" t="s">
        <v>306</v>
      </c>
      <c r="P3" s="4" t="s">
        <v>350</v>
      </c>
      <c r="Q3" s="4" t="s">
        <v>68</v>
      </c>
      <c r="R3" s="4" t="s">
        <v>306</v>
      </c>
      <c r="S3" s="4" t="s">
        <v>350</v>
      </c>
      <c r="T3" s="4" t="s">
        <v>68</v>
      </c>
      <c r="U3" s="4" t="s">
        <v>306</v>
      </c>
      <c r="V3" s="53"/>
      <c r="W3" s="53"/>
    </row>
    <row r="4" spans="1:23">
      <c r="A4" s="38" t="s">
        <v>351</v>
      </c>
      <c r="B4" s="39" t="s">
        <v>352</v>
      </c>
      <c r="C4" s="40"/>
      <c r="D4" s="40"/>
      <c r="E4" s="40"/>
      <c r="F4" s="4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2"/>
      <c r="B5" s="43"/>
      <c r="C5" s="44"/>
      <c r="D5" s="44"/>
      <c r="E5" s="44"/>
      <c r="F5" s="45"/>
      <c r="G5" s="35" t="s">
        <v>353</v>
      </c>
      <c r="H5" s="36"/>
      <c r="I5" s="52"/>
      <c r="J5" s="35" t="s">
        <v>354</v>
      </c>
      <c r="K5" s="36"/>
      <c r="L5" s="52"/>
      <c r="M5" s="35" t="s">
        <v>355</v>
      </c>
      <c r="N5" s="36"/>
      <c r="O5" s="52"/>
      <c r="P5" s="35" t="s">
        <v>356</v>
      </c>
      <c r="Q5" s="36"/>
      <c r="R5" s="52"/>
      <c r="S5" s="36" t="s">
        <v>357</v>
      </c>
      <c r="T5" s="36"/>
      <c r="U5" s="52"/>
      <c r="V5" s="10"/>
      <c r="W5" s="10"/>
    </row>
    <row r="6" ht="16.5" spans="1:23">
      <c r="A6" s="42"/>
      <c r="B6" s="43"/>
      <c r="C6" s="44"/>
      <c r="D6" s="44"/>
      <c r="E6" s="44"/>
      <c r="F6" s="45"/>
      <c r="G6" s="4" t="s">
        <v>350</v>
      </c>
      <c r="H6" s="4" t="s">
        <v>68</v>
      </c>
      <c r="I6" s="4" t="s">
        <v>306</v>
      </c>
      <c r="J6" s="4" t="s">
        <v>350</v>
      </c>
      <c r="K6" s="4" t="s">
        <v>68</v>
      </c>
      <c r="L6" s="4" t="s">
        <v>306</v>
      </c>
      <c r="M6" s="4" t="s">
        <v>350</v>
      </c>
      <c r="N6" s="4" t="s">
        <v>68</v>
      </c>
      <c r="O6" s="4" t="s">
        <v>306</v>
      </c>
      <c r="P6" s="4" t="s">
        <v>350</v>
      </c>
      <c r="Q6" s="4" t="s">
        <v>68</v>
      </c>
      <c r="R6" s="4" t="s">
        <v>306</v>
      </c>
      <c r="S6" s="4" t="s">
        <v>350</v>
      </c>
      <c r="T6" s="4" t="s">
        <v>68</v>
      </c>
      <c r="U6" s="4" t="s">
        <v>306</v>
      </c>
      <c r="V6" s="10"/>
      <c r="W6" s="10"/>
    </row>
    <row r="7" spans="1:23">
      <c r="A7" s="46"/>
      <c r="B7" s="47"/>
      <c r="C7" s="48"/>
      <c r="D7" s="48"/>
      <c r="E7" s="48"/>
      <c r="F7" s="49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2" customFormat="1" ht="18.75" spans="1:23">
      <c r="A11" s="14" t="s">
        <v>340</v>
      </c>
      <c r="B11" s="15"/>
      <c r="C11" s="15"/>
      <c r="D11" s="15"/>
      <c r="E11" s="16"/>
      <c r="F11" s="17"/>
      <c r="G11" s="28"/>
      <c r="H11" s="34"/>
      <c r="I11" s="34"/>
      <c r="J11" s="14" t="s">
        <v>328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25"/>
    </row>
    <row r="12" ht="52" customHeight="1" spans="1:23">
      <c r="A12" s="21" t="s">
        <v>358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E11" sqref="E11:G11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360</v>
      </c>
      <c r="B2" s="30" t="s">
        <v>302</v>
      </c>
      <c r="C2" s="30" t="s">
        <v>303</v>
      </c>
      <c r="D2" s="30" t="s">
        <v>304</v>
      </c>
      <c r="E2" s="30" t="s">
        <v>305</v>
      </c>
      <c r="F2" s="30" t="s">
        <v>306</v>
      </c>
      <c r="G2" s="29" t="s">
        <v>361</v>
      </c>
      <c r="H2" s="29" t="s">
        <v>362</v>
      </c>
      <c r="I2" s="29" t="s">
        <v>363</v>
      </c>
      <c r="J2" s="29" t="s">
        <v>362</v>
      </c>
      <c r="K2" s="29" t="s">
        <v>364</v>
      </c>
      <c r="L2" s="29" t="s">
        <v>362</v>
      </c>
      <c r="M2" s="30" t="s">
        <v>349</v>
      </c>
      <c r="N2" s="30" t="s">
        <v>315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360</v>
      </c>
      <c r="B4" s="32" t="s">
        <v>365</v>
      </c>
      <c r="C4" s="32" t="s">
        <v>350</v>
      </c>
      <c r="D4" s="32" t="s">
        <v>304</v>
      </c>
      <c r="E4" s="30" t="s">
        <v>305</v>
      </c>
      <c r="F4" s="30" t="s">
        <v>306</v>
      </c>
      <c r="G4" s="29" t="s">
        <v>361</v>
      </c>
      <c r="H4" s="29" t="s">
        <v>362</v>
      </c>
      <c r="I4" s="29" t="s">
        <v>363</v>
      </c>
      <c r="J4" s="29" t="s">
        <v>362</v>
      </c>
      <c r="K4" s="29" t="s">
        <v>364</v>
      </c>
      <c r="L4" s="29" t="s">
        <v>362</v>
      </c>
      <c r="M4" s="30" t="s">
        <v>349</v>
      </c>
      <c r="N4" s="30" t="s">
        <v>315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33" t="s">
        <v>366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367</v>
      </c>
      <c r="B11" s="15"/>
      <c r="C11" s="15"/>
      <c r="D11" s="16"/>
      <c r="E11" s="17"/>
      <c r="F11" s="34"/>
      <c r="G11" s="28"/>
      <c r="H11" s="34"/>
      <c r="I11" s="14" t="s">
        <v>368</v>
      </c>
      <c r="J11" s="15"/>
      <c r="K11" s="15"/>
      <c r="L11" s="15"/>
      <c r="M11" s="15"/>
      <c r="N11" s="25"/>
    </row>
    <row r="12" ht="48" customHeight="1" spans="1:14">
      <c r="A12" s="21" t="s">
        <v>369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H25" sqref="H25"/>
    </sheetView>
  </sheetViews>
  <sheetFormatPr defaultColWidth="9" defaultRowHeight="14.25"/>
  <cols>
    <col min="1" max="1" width="9.8" customWidth="1"/>
    <col min="2" max="2" width="13.5" customWidth="1"/>
    <col min="3" max="3" width="10.75" customWidth="1"/>
    <col min="4" max="4" width="15.125" customWidth="1"/>
    <col min="5" max="5" width="12.1666666666667" customWidth="1"/>
    <col min="6" max="6" width="17.125" customWidth="1"/>
    <col min="7" max="7" width="15.375" customWidth="1"/>
    <col min="8" max="8" width="12.375" customWidth="1"/>
    <col min="9" max="9" width="14" customWidth="1"/>
    <col min="10" max="10" width="11.5" customWidth="1"/>
  </cols>
  <sheetData>
    <row r="1" ht="29.25" spans="1:10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343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371</v>
      </c>
      <c r="H2" s="4" t="s">
        <v>372</v>
      </c>
      <c r="I2" s="4" t="s">
        <v>373</v>
      </c>
      <c r="J2" s="4" t="s">
        <v>374</v>
      </c>
      <c r="K2" s="5" t="s">
        <v>349</v>
      </c>
      <c r="L2" s="5" t="s">
        <v>315</v>
      </c>
    </row>
    <row r="3" spans="1:12">
      <c r="A3" s="9" t="s">
        <v>351</v>
      </c>
      <c r="B3" s="26" t="s">
        <v>320</v>
      </c>
      <c r="C3" s="27" t="s">
        <v>317</v>
      </c>
      <c r="D3" s="26" t="s">
        <v>318</v>
      </c>
      <c r="E3" s="26" t="s">
        <v>319</v>
      </c>
      <c r="F3" s="12" t="s">
        <v>62</v>
      </c>
      <c r="G3" s="9" t="s">
        <v>375</v>
      </c>
      <c r="H3" s="9" t="s">
        <v>376</v>
      </c>
      <c r="I3" s="10"/>
      <c r="J3" s="10"/>
      <c r="K3" s="9" t="s">
        <v>321</v>
      </c>
      <c r="L3" s="9" t="s">
        <v>322</v>
      </c>
    </row>
    <row r="4" spans="1:12">
      <c r="A4" s="9" t="s">
        <v>377</v>
      </c>
      <c r="B4" s="26" t="s">
        <v>320</v>
      </c>
      <c r="C4" s="27" t="s">
        <v>323</v>
      </c>
      <c r="D4" s="26" t="s">
        <v>318</v>
      </c>
      <c r="E4" s="26" t="s">
        <v>319</v>
      </c>
      <c r="F4" s="12" t="s">
        <v>62</v>
      </c>
      <c r="G4" s="9" t="s">
        <v>375</v>
      </c>
      <c r="H4" s="9" t="s">
        <v>376</v>
      </c>
      <c r="I4" s="10"/>
      <c r="J4" s="10"/>
      <c r="K4" s="9" t="s">
        <v>321</v>
      </c>
      <c r="L4" s="9" t="s">
        <v>322</v>
      </c>
    </row>
    <row r="5" spans="1:12">
      <c r="A5" s="9" t="s">
        <v>378</v>
      </c>
      <c r="B5" s="26" t="s">
        <v>320</v>
      </c>
      <c r="C5" s="27" t="s">
        <v>324</v>
      </c>
      <c r="D5" s="26" t="s">
        <v>318</v>
      </c>
      <c r="E5" s="12" t="s">
        <v>325</v>
      </c>
      <c r="F5" s="12" t="s">
        <v>62</v>
      </c>
      <c r="G5" s="9" t="s">
        <v>375</v>
      </c>
      <c r="H5" s="9" t="s">
        <v>376</v>
      </c>
      <c r="I5" s="10"/>
      <c r="J5" s="10"/>
      <c r="K5" s="9" t="s">
        <v>321</v>
      </c>
      <c r="L5" s="9" t="s">
        <v>322</v>
      </c>
    </row>
    <row r="6" spans="1:12">
      <c r="A6" s="9" t="s">
        <v>379</v>
      </c>
      <c r="B6" s="26" t="s">
        <v>320</v>
      </c>
      <c r="C6" s="27" t="s">
        <v>326</v>
      </c>
      <c r="D6" s="26" t="s">
        <v>318</v>
      </c>
      <c r="E6" s="12" t="s">
        <v>325</v>
      </c>
      <c r="F6" s="12" t="s">
        <v>62</v>
      </c>
      <c r="G6" s="9" t="s">
        <v>375</v>
      </c>
      <c r="H6" s="9" t="s">
        <v>376</v>
      </c>
      <c r="I6" s="10"/>
      <c r="J6" s="10"/>
      <c r="K6" s="9" t="s">
        <v>321</v>
      </c>
      <c r="L6" s="9" t="s">
        <v>322</v>
      </c>
    </row>
    <row r="7" spans="1:12">
      <c r="A7" s="9" t="s">
        <v>380</v>
      </c>
      <c r="B7" s="26"/>
      <c r="C7" s="27"/>
      <c r="D7" s="26"/>
      <c r="E7" s="12"/>
      <c r="F7" s="12"/>
      <c r="G7" s="9"/>
      <c r="H7" s="9"/>
      <c r="I7" s="10"/>
      <c r="J7" s="10"/>
      <c r="K7" s="9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4" t="s">
        <v>381</v>
      </c>
      <c r="B9" s="15"/>
      <c r="C9" s="15"/>
      <c r="D9" s="15"/>
      <c r="E9" s="16"/>
      <c r="F9" s="17"/>
      <c r="G9" s="28"/>
      <c r="H9" s="14" t="s">
        <v>328</v>
      </c>
      <c r="I9" s="15"/>
      <c r="J9" s="15"/>
      <c r="K9" s="15"/>
      <c r="L9" s="25"/>
    </row>
    <row r="10" ht="67" customHeight="1" spans="1:12">
      <c r="A10" s="21" t="s">
        <v>382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12"/>
  <sheetViews>
    <sheetView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5.37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350</v>
      </c>
      <c r="D2" s="5" t="s">
        <v>304</v>
      </c>
      <c r="E2" s="5" t="s">
        <v>305</v>
      </c>
      <c r="F2" s="4" t="s">
        <v>384</v>
      </c>
      <c r="G2" s="4" t="s">
        <v>332</v>
      </c>
      <c r="H2" s="6" t="s">
        <v>333</v>
      </c>
      <c r="I2" s="23" t="s">
        <v>335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336</v>
      </c>
      <c r="H3" s="8"/>
      <c r="I3" s="24"/>
    </row>
    <row r="4" spans="1:9">
      <c r="A4" s="9">
        <v>1</v>
      </c>
      <c r="B4" s="10" t="s">
        <v>386</v>
      </c>
      <c r="C4" s="10" t="s">
        <v>387</v>
      </c>
      <c r="D4" s="11" t="s">
        <v>319</v>
      </c>
      <c r="E4" s="12" t="s">
        <v>62</v>
      </c>
      <c r="F4" s="10">
        <v>-4</v>
      </c>
      <c r="G4" s="10">
        <v>0</v>
      </c>
      <c r="H4" s="10">
        <f t="shared" ref="H4:H9" si="0">F4</f>
        <v>-4</v>
      </c>
      <c r="I4" s="9" t="s">
        <v>322</v>
      </c>
    </row>
    <row r="5" spans="1:9">
      <c r="A5" s="9">
        <v>2</v>
      </c>
      <c r="B5" s="10" t="s">
        <v>386</v>
      </c>
      <c r="C5" s="10" t="s">
        <v>387</v>
      </c>
      <c r="D5" s="11" t="s">
        <v>325</v>
      </c>
      <c r="E5" s="12" t="s">
        <v>62</v>
      </c>
      <c r="F5" s="10">
        <v>-3.5</v>
      </c>
      <c r="G5" s="10">
        <v>0</v>
      </c>
      <c r="H5" s="10">
        <f t="shared" si="0"/>
        <v>-3.5</v>
      </c>
      <c r="I5" s="9" t="s">
        <v>322</v>
      </c>
    </row>
    <row r="6" spans="1:9">
      <c r="A6" s="9">
        <v>3</v>
      </c>
      <c r="B6" s="10" t="s">
        <v>386</v>
      </c>
      <c r="C6" s="10" t="s">
        <v>388</v>
      </c>
      <c r="D6" s="11" t="s">
        <v>319</v>
      </c>
      <c r="E6" s="12" t="s">
        <v>62</v>
      </c>
      <c r="F6" s="10">
        <v>-3</v>
      </c>
      <c r="G6" s="10">
        <v>0</v>
      </c>
      <c r="H6" s="10">
        <f t="shared" si="0"/>
        <v>-3</v>
      </c>
      <c r="I6" s="9" t="s">
        <v>322</v>
      </c>
    </row>
    <row r="7" spans="1:9">
      <c r="A7" s="9">
        <v>4</v>
      </c>
      <c r="B7" s="10" t="s">
        <v>386</v>
      </c>
      <c r="C7" s="10" t="s">
        <v>388</v>
      </c>
      <c r="D7" s="11" t="s">
        <v>325</v>
      </c>
      <c r="E7" s="12" t="s">
        <v>62</v>
      </c>
      <c r="F7" s="10">
        <v>-2.5</v>
      </c>
      <c r="G7" s="10">
        <v>0</v>
      </c>
      <c r="H7" s="10">
        <f t="shared" si="0"/>
        <v>-2.5</v>
      </c>
      <c r="I7" s="9" t="s">
        <v>322</v>
      </c>
    </row>
    <row r="8" spans="1:9">
      <c r="A8" s="9">
        <v>5</v>
      </c>
      <c r="B8" s="10" t="s">
        <v>386</v>
      </c>
      <c r="C8" s="10" t="s">
        <v>389</v>
      </c>
      <c r="D8" s="11" t="s">
        <v>319</v>
      </c>
      <c r="E8" s="12" t="s">
        <v>62</v>
      </c>
      <c r="F8" s="10">
        <v>-1.5</v>
      </c>
      <c r="G8" s="10">
        <v>0</v>
      </c>
      <c r="H8" s="10">
        <f t="shared" si="0"/>
        <v>-1.5</v>
      </c>
      <c r="I8" s="9" t="s">
        <v>322</v>
      </c>
    </row>
    <row r="9" spans="1:9">
      <c r="A9" s="9">
        <v>6</v>
      </c>
      <c r="B9" s="10" t="s">
        <v>386</v>
      </c>
      <c r="C9" s="10" t="s">
        <v>389</v>
      </c>
      <c r="D9" s="11" t="s">
        <v>325</v>
      </c>
      <c r="E9" s="12" t="s">
        <v>62</v>
      </c>
      <c r="F9" s="10">
        <v>-1.3</v>
      </c>
      <c r="G9" s="10">
        <v>0</v>
      </c>
      <c r="H9" s="10">
        <f t="shared" si="0"/>
        <v>-1.3</v>
      </c>
      <c r="I9" s="9" t="s">
        <v>322</v>
      </c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="2" customFormat="1" ht="18.75" spans="1:9">
      <c r="A11" s="14" t="s">
        <v>327</v>
      </c>
      <c r="B11" s="15"/>
      <c r="C11" s="15"/>
      <c r="D11" s="16"/>
      <c r="E11" s="17"/>
      <c r="F11" s="18" t="s">
        <v>328</v>
      </c>
      <c r="G11" s="19"/>
      <c r="H11" s="20"/>
      <c r="I11" s="25"/>
    </row>
    <row r="12" ht="37" customHeight="1" spans="1:9">
      <c r="A12" s="21" t="s">
        <v>390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0" sqref="F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66" t="s">
        <v>35</v>
      </c>
      <c r="C2" s="367"/>
      <c r="D2" s="367"/>
      <c r="E2" s="367"/>
      <c r="F2" s="367"/>
      <c r="G2" s="367"/>
      <c r="H2" s="367"/>
      <c r="I2" s="381"/>
    </row>
    <row r="3" ht="28" customHeight="1" spans="2:9">
      <c r="B3" s="368"/>
      <c r="C3" s="369"/>
      <c r="D3" s="370" t="s">
        <v>36</v>
      </c>
      <c r="E3" s="371"/>
      <c r="F3" s="372" t="s">
        <v>37</v>
      </c>
      <c r="G3" s="373"/>
      <c r="H3" s="370" t="s">
        <v>38</v>
      </c>
      <c r="I3" s="382"/>
    </row>
    <row r="4" ht="28" customHeight="1" spans="2:9">
      <c r="B4" s="368" t="s">
        <v>39</v>
      </c>
      <c r="C4" s="369" t="s">
        <v>40</v>
      </c>
      <c r="D4" s="369" t="s">
        <v>41</v>
      </c>
      <c r="E4" s="369" t="s">
        <v>42</v>
      </c>
      <c r="F4" s="374" t="s">
        <v>41</v>
      </c>
      <c r="G4" s="374" t="s">
        <v>42</v>
      </c>
      <c r="H4" s="369" t="s">
        <v>41</v>
      </c>
      <c r="I4" s="383" t="s">
        <v>42</v>
      </c>
    </row>
    <row r="5" ht="28" customHeight="1" spans="2:9">
      <c r="B5" s="375" t="s">
        <v>43</v>
      </c>
      <c r="C5" s="13">
        <v>13</v>
      </c>
      <c r="D5" s="13">
        <v>0</v>
      </c>
      <c r="E5" s="13">
        <v>1</v>
      </c>
      <c r="F5" s="376">
        <v>0</v>
      </c>
      <c r="G5" s="376">
        <v>1</v>
      </c>
      <c r="H5" s="13">
        <v>1</v>
      </c>
      <c r="I5" s="384">
        <v>2</v>
      </c>
    </row>
    <row r="6" ht="28" customHeight="1" spans="2:9">
      <c r="B6" s="375" t="s">
        <v>44</v>
      </c>
      <c r="C6" s="13">
        <v>20</v>
      </c>
      <c r="D6" s="13">
        <v>0</v>
      </c>
      <c r="E6" s="13">
        <v>1</v>
      </c>
      <c r="F6" s="376">
        <v>1</v>
      </c>
      <c r="G6" s="376">
        <v>2</v>
      </c>
      <c r="H6" s="13">
        <v>2</v>
      </c>
      <c r="I6" s="384">
        <v>3</v>
      </c>
    </row>
    <row r="7" ht="28" customHeight="1" spans="2:9">
      <c r="B7" s="375" t="s">
        <v>45</v>
      </c>
      <c r="C7" s="13">
        <v>32</v>
      </c>
      <c r="D7" s="13">
        <v>0</v>
      </c>
      <c r="E7" s="13">
        <v>1</v>
      </c>
      <c r="F7" s="376">
        <v>2</v>
      </c>
      <c r="G7" s="376">
        <v>3</v>
      </c>
      <c r="H7" s="13">
        <v>3</v>
      </c>
      <c r="I7" s="384">
        <v>4</v>
      </c>
    </row>
    <row r="8" ht="28" customHeight="1" spans="2:9">
      <c r="B8" s="375" t="s">
        <v>46</v>
      </c>
      <c r="C8" s="13">
        <v>50</v>
      </c>
      <c r="D8" s="13">
        <v>1</v>
      </c>
      <c r="E8" s="13">
        <v>2</v>
      </c>
      <c r="F8" s="376">
        <v>3</v>
      </c>
      <c r="G8" s="376">
        <v>4</v>
      </c>
      <c r="H8" s="13">
        <v>5</v>
      </c>
      <c r="I8" s="384">
        <v>6</v>
      </c>
    </row>
    <row r="9" ht="28" customHeight="1" spans="2:9">
      <c r="B9" s="375" t="s">
        <v>47</v>
      </c>
      <c r="C9" s="13">
        <v>80</v>
      </c>
      <c r="D9" s="13">
        <v>2</v>
      </c>
      <c r="E9" s="13">
        <v>3</v>
      </c>
      <c r="F9" s="376">
        <v>5</v>
      </c>
      <c r="G9" s="376">
        <v>6</v>
      </c>
      <c r="H9" s="13">
        <v>7</v>
      </c>
      <c r="I9" s="384">
        <v>8</v>
      </c>
    </row>
    <row r="10" ht="28" customHeight="1" spans="2:9">
      <c r="B10" s="375" t="s">
        <v>48</v>
      </c>
      <c r="C10" s="13">
        <v>125</v>
      </c>
      <c r="D10" s="13">
        <v>3</v>
      </c>
      <c r="E10" s="13">
        <v>4</v>
      </c>
      <c r="F10" s="376">
        <v>7</v>
      </c>
      <c r="G10" s="376">
        <v>8</v>
      </c>
      <c r="H10" s="13">
        <v>10</v>
      </c>
      <c r="I10" s="384">
        <v>11</v>
      </c>
    </row>
    <row r="11" ht="28" customHeight="1" spans="2:9">
      <c r="B11" s="375" t="s">
        <v>49</v>
      </c>
      <c r="C11" s="13">
        <v>200</v>
      </c>
      <c r="D11" s="13">
        <v>5</v>
      </c>
      <c r="E11" s="13">
        <v>6</v>
      </c>
      <c r="F11" s="376">
        <v>10</v>
      </c>
      <c r="G11" s="376">
        <v>11</v>
      </c>
      <c r="H11" s="13">
        <v>14</v>
      </c>
      <c r="I11" s="384">
        <v>15</v>
      </c>
    </row>
    <row r="12" ht="28" customHeight="1" spans="2:9">
      <c r="B12" s="377" t="s">
        <v>50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51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zoomScale="125" zoomScaleNormal="125" topLeftCell="A24" workbookViewId="0">
      <selection activeCell="A43" sqref="A43:K43"/>
    </sheetView>
  </sheetViews>
  <sheetFormatPr defaultColWidth="10.3333333333333" defaultRowHeight="16.5" customHeight="1"/>
  <cols>
    <col min="1" max="1" width="11.0833333333333" style="170" customWidth="1"/>
    <col min="2" max="2" width="10.3333333333333" style="170"/>
    <col min="3" max="3" width="16.2416666666667" style="170" customWidth="1"/>
    <col min="4" max="4" width="10.3333333333333" style="170"/>
    <col min="5" max="5" width="11.2" style="170" customWidth="1"/>
    <col min="6" max="6" width="11.9" style="170" customWidth="1"/>
    <col min="7" max="7" width="13.9" style="170" customWidth="1"/>
    <col min="8" max="9" width="10.3333333333333" style="170"/>
    <col min="10" max="10" width="8.83333333333333" style="170" customWidth="1"/>
    <col min="11" max="11" width="12" style="170" customWidth="1"/>
    <col min="12" max="16384" width="10.3333333333333" style="170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" customHeight="1" spans="1:11">
      <c r="A2" s="172" t="s">
        <v>53</v>
      </c>
      <c r="B2" s="97" t="s">
        <v>54</v>
      </c>
      <c r="C2" s="97"/>
      <c r="D2" s="173" t="s">
        <v>55</v>
      </c>
      <c r="E2" s="173"/>
      <c r="F2" s="97" t="s">
        <v>56</v>
      </c>
      <c r="G2" s="97"/>
      <c r="H2" s="174" t="s">
        <v>57</v>
      </c>
      <c r="I2" s="255" t="s">
        <v>56</v>
      </c>
      <c r="J2" s="255"/>
      <c r="K2" s="256"/>
    </row>
    <row r="3" ht="17" customHeight="1" spans="1:11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ht="38" customHeight="1" spans="1:11">
      <c r="A4" s="181" t="s">
        <v>61</v>
      </c>
      <c r="B4" s="182" t="s">
        <v>62</v>
      </c>
      <c r="C4" s="183"/>
      <c r="D4" s="181" t="s">
        <v>63</v>
      </c>
      <c r="E4" s="184"/>
      <c r="F4" s="185" t="s">
        <v>64</v>
      </c>
      <c r="G4" s="186"/>
      <c r="H4" s="181" t="s">
        <v>65</v>
      </c>
      <c r="I4" s="184"/>
      <c r="J4" s="207" t="s">
        <v>66</v>
      </c>
      <c r="K4" s="257" t="s">
        <v>67</v>
      </c>
    </row>
    <row r="5" ht="17" customHeight="1" spans="1:11">
      <c r="A5" s="187" t="s">
        <v>68</v>
      </c>
      <c r="B5" s="182" t="s">
        <v>69</v>
      </c>
      <c r="C5" s="183"/>
      <c r="D5" s="181" t="s">
        <v>70</v>
      </c>
      <c r="E5" s="184"/>
      <c r="F5" s="295">
        <v>45831</v>
      </c>
      <c r="G5" s="296"/>
      <c r="H5" s="181" t="s">
        <v>71</v>
      </c>
      <c r="I5" s="184"/>
      <c r="J5" s="207" t="s">
        <v>66</v>
      </c>
      <c r="K5" s="257" t="s">
        <v>67</v>
      </c>
    </row>
    <row r="6" ht="17" customHeight="1" spans="1:11">
      <c r="A6" s="181" t="s">
        <v>72</v>
      </c>
      <c r="B6" s="182">
        <v>2</v>
      </c>
      <c r="C6" s="183">
        <v>6</v>
      </c>
      <c r="D6" s="187" t="s">
        <v>73</v>
      </c>
      <c r="E6" s="209"/>
      <c r="F6" s="295">
        <v>45869</v>
      </c>
      <c r="G6" s="296"/>
      <c r="H6" s="181" t="s">
        <v>74</v>
      </c>
      <c r="I6" s="184"/>
      <c r="J6" s="207" t="s">
        <v>66</v>
      </c>
      <c r="K6" s="257" t="s">
        <v>67</v>
      </c>
    </row>
    <row r="7" ht="17" customHeight="1" spans="1:11">
      <c r="A7" s="181" t="s">
        <v>75</v>
      </c>
      <c r="B7" s="190" t="s">
        <v>76</v>
      </c>
      <c r="C7" s="191"/>
      <c r="D7" s="187" t="s">
        <v>77</v>
      </c>
      <c r="E7" s="208"/>
      <c r="F7" s="295">
        <v>45879</v>
      </c>
      <c r="G7" s="296"/>
      <c r="H7" s="181" t="s">
        <v>78</v>
      </c>
      <c r="I7" s="184"/>
      <c r="J7" s="207" t="s">
        <v>66</v>
      </c>
      <c r="K7" s="257" t="s">
        <v>67</v>
      </c>
    </row>
    <row r="8" ht="40" customHeight="1" spans="1:11">
      <c r="A8" s="193" t="s">
        <v>79</v>
      </c>
      <c r="B8" s="194" t="s">
        <v>80</v>
      </c>
      <c r="C8" s="195"/>
      <c r="D8" s="196" t="s">
        <v>81</v>
      </c>
      <c r="E8" s="197"/>
      <c r="F8" s="198">
        <v>45881</v>
      </c>
      <c r="G8" s="199"/>
      <c r="H8" s="196" t="s">
        <v>82</v>
      </c>
      <c r="I8" s="197"/>
      <c r="J8" s="218" t="s">
        <v>66</v>
      </c>
      <c r="K8" s="266" t="s">
        <v>67</v>
      </c>
    </row>
    <row r="9" ht="15" spans="1:11">
      <c r="A9" s="297" t="s">
        <v>83</v>
      </c>
      <c r="B9" s="298"/>
      <c r="C9" s="298"/>
      <c r="D9" s="298"/>
      <c r="E9" s="298"/>
      <c r="F9" s="298"/>
      <c r="G9" s="298"/>
      <c r="H9" s="298"/>
      <c r="I9" s="298"/>
      <c r="J9" s="298"/>
      <c r="K9" s="344"/>
    </row>
    <row r="10" ht="15" spans="1:11">
      <c r="A10" s="299" t="s">
        <v>84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5"/>
    </row>
    <row r="11" ht="14.25" spans="1:11">
      <c r="A11" s="301" t="s">
        <v>85</v>
      </c>
      <c r="B11" s="302" t="s">
        <v>86</v>
      </c>
      <c r="C11" s="303" t="s">
        <v>87</v>
      </c>
      <c r="D11" s="304"/>
      <c r="E11" s="305" t="s">
        <v>88</v>
      </c>
      <c r="F11" s="302" t="s">
        <v>86</v>
      </c>
      <c r="G11" s="303" t="s">
        <v>87</v>
      </c>
      <c r="H11" s="303" t="s">
        <v>89</v>
      </c>
      <c r="I11" s="305" t="s">
        <v>90</v>
      </c>
      <c r="J11" s="302" t="s">
        <v>86</v>
      </c>
      <c r="K11" s="346" t="s">
        <v>87</v>
      </c>
    </row>
    <row r="12" ht="14.25" spans="1:11">
      <c r="A12" s="187" t="s">
        <v>91</v>
      </c>
      <c r="B12" s="206" t="s">
        <v>86</v>
      </c>
      <c r="C12" s="207" t="s">
        <v>87</v>
      </c>
      <c r="D12" s="208"/>
      <c r="E12" s="209" t="s">
        <v>92</v>
      </c>
      <c r="F12" s="206" t="s">
        <v>86</v>
      </c>
      <c r="G12" s="207" t="s">
        <v>87</v>
      </c>
      <c r="H12" s="207" t="s">
        <v>89</v>
      </c>
      <c r="I12" s="209" t="s">
        <v>93</v>
      </c>
      <c r="J12" s="206" t="s">
        <v>86</v>
      </c>
      <c r="K12" s="257" t="s">
        <v>87</v>
      </c>
    </row>
    <row r="13" ht="14.25" spans="1:11">
      <c r="A13" s="187" t="s">
        <v>94</v>
      </c>
      <c r="B13" s="206" t="s">
        <v>86</v>
      </c>
      <c r="C13" s="207" t="s">
        <v>87</v>
      </c>
      <c r="D13" s="208"/>
      <c r="E13" s="209" t="s">
        <v>95</v>
      </c>
      <c r="F13" s="207" t="s">
        <v>96</v>
      </c>
      <c r="G13" s="207" t="s">
        <v>97</v>
      </c>
      <c r="H13" s="207" t="s">
        <v>89</v>
      </c>
      <c r="I13" s="209" t="s">
        <v>98</v>
      </c>
      <c r="J13" s="206" t="s">
        <v>86</v>
      </c>
      <c r="K13" s="257" t="s">
        <v>87</v>
      </c>
    </row>
    <row r="14" ht="15" spans="1:11">
      <c r="A14" s="196" t="s">
        <v>99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9"/>
    </row>
    <row r="15" ht="15" spans="1:11">
      <c r="A15" s="299" t="s">
        <v>100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5"/>
    </row>
    <row r="16" ht="14.25" spans="1:11">
      <c r="A16" s="306" t="s">
        <v>101</v>
      </c>
      <c r="B16" s="303" t="s">
        <v>96</v>
      </c>
      <c r="C16" s="303" t="s">
        <v>97</v>
      </c>
      <c r="D16" s="307"/>
      <c r="E16" s="308" t="s">
        <v>102</v>
      </c>
      <c r="F16" s="303" t="s">
        <v>96</v>
      </c>
      <c r="G16" s="303" t="s">
        <v>97</v>
      </c>
      <c r="H16" s="309"/>
      <c r="I16" s="308" t="s">
        <v>103</v>
      </c>
      <c r="J16" s="303" t="s">
        <v>96</v>
      </c>
      <c r="K16" s="346" t="s">
        <v>97</v>
      </c>
    </row>
    <row r="17" customHeight="1" spans="1:22">
      <c r="A17" s="189" t="s">
        <v>104</v>
      </c>
      <c r="B17" s="207" t="s">
        <v>96</v>
      </c>
      <c r="C17" s="207" t="s">
        <v>97</v>
      </c>
      <c r="D17" s="182"/>
      <c r="E17" s="232" t="s">
        <v>105</v>
      </c>
      <c r="F17" s="207" t="s">
        <v>96</v>
      </c>
      <c r="G17" s="207" t="s">
        <v>97</v>
      </c>
      <c r="H17" s="310"/>
      <c r="I17" s="232" t="s">
        <v>106</v>
      </c>
      <c r="J17" s="207" t="s">
        <v>96</v>
      </c>
      <c r="K17" s="257" t="s">
        <v>97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1" t="s">
        <v>107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8"/>
    </row>
    <row r="19" s="293" customFormat="1" ht="18" customHeight="1" spans="1:11">
      <c r="A19" s="299" t="s">
        <v>108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5"/>
    </row>
    <row r="20" customHeight="1" spans="1:11">
      <c r="A20" s="313" t="s">
        <v>109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9"/>
    </row>
    <row r="21" ht="21.75" customHeight="1" spans="1:11">
      <c r="A21" s="315" t="s">
        <v>110</v>
      </c>
      <c r="B21" s="316" t="s">
        <v>111</v>
      </c>
      <c r="C21" s="316" t="s">
        <v>112</v>
      </c>
      <c r="D21" s="316" t="s">
        <v>113</v>
      </c>
      <c r="E21" s="316" t="s">
        <v>114</v>
      </c>
      <c r="F21" s="316" t="s">
        <v>115</v>
      </c>
      <c r="G21" s="316" t="s">
        <v>116</v>
      </c>
      <c r="H21" s="232"/>
      <c r="I21" s="232"/>
      <c r="J21" s="232"/>
      <c r="K21" s="269" t="s">
        <v>117</v>
      </c>
    </row>
    <row r="22" customHeight="1" spans="1:12">
      <c r="A22" s="317" t="s">
        <v>118</v>
      </c>
      <c r="B22" s="188">
        <v>1</v>
      </c>
      <c r="C22" s="188">
        <v>1</v>
      </c>
      <c r="D22" s="188">
        <v>1</v>
      </c>
      <c r="E22" s="188">
        <v>1</v>
      </c>
      <c r="F22" s="188">
        <v>1</v>
      </c>
      <c r="G22" s="188">
        <v>1</v>
      </c>
      <c r="H22" s="188"/>
      <c r="I22" s="188"/>
      <c r="J22" s="188"/>
      <c r="K22" s="350"/>
      <c r="L22" s="293"/>
    </row>
    <row r="23" customHeight="1" spans="1:11">
      <c r="A23" s="317" t="s">
        <v>119</v>
      </c>
      <c r="B23" s="188">
        <v>1</v>
      </c>
      <c r="C23" s="188">
        <v>1</v>
      </c>
      <c r="D23" s="188">
        <v>1</v>
      </c>
      <c r="E23" s="188">
        <v>1</v>
      </c>
      <c r="F23" s="188">
        <v>1</v>
      </c>
      <c r="G23" s="188">
        <v>1</v>
      </c>
      <c r="H23" s="188"/>
      <c r="I23" s="188"/>
      <c r="J23" s="188"/>
      <c r="K23" s="350"/>
    </row>
    <row r="24" customHeight="1" spans="1:11">
      <c r="A24" s="317"/>
      <c r="B24" s="188"/>
      <c r="C24" s="188"/>
      <c r="D24" s="188"/>
      <c r="E24" s="188"/>
      <c r="F24" s="188"/>
      <c r="G24" s="188"/>
      <c r="H24" s="188"/>
      <c r="I24" s="188"/>
      <c r="J24" s="188"/>
      <c r="K24" s="351"/>
    </row>
    <row r="25" customHeight="1" spans="1:11">
      <c r="A25" s="317"/>
      <c r="B25" s="188"/>
      <c r="C25" s="188"/>
      <c r="D25" s="188"/>
      <c r="E25" s="188"/>
      <c r="F25" s="188"/>
      <c r="G25" s="188"/>
      <c r="H25" s="188"/>
      <c r="I25" s="188"/>
      <c r="J25" s="188"/>
      <c r="K25" s="351"/>
    </row>
    <row r="26" customHeight="1" spans="1:11">
      <c r="A26" s="192"/>
      <c r="B26" s="188"/>
      <c r="C26" s="188"/>
      <c r="D26" s="188"/>
      <c r="E26" s="188"/>
      <c r="F26" s="188"/>
      <c r="G26" s="188"/>
      <c r="H26" s="188"/>
      <c r="I26" s="188"/>
      <c r="J26" s="188"/>
      <c r="K26" s="352"/>
    </row>
    <row r="27" customHeight="1" spans="1:11">
      <c r="A27" s="192"/>
      <c r="B27" s="188"/>
      <c r="C27" s="188"/>
      <c r="D27" s="188"/>
      <c r="E27" s="188"/>
      <c r="F27" s="188"/>
      <c r="G27" s="188"/>
      <c r="H27" s="188"/>
      <c r="I27" s="188"/>
      <c r="J27" s="188"/>
      <c r="K27" s="352"/>
    </row>
    <row r="28" customHeight="1" spans="1:11">
      <c r="A28" s="217"/>
      <c r="B28" s="318"/>
      <c r="C28" s="318"/>
      <c r="D28" s="318"/>
      <c r="E28" s="318"/>
      <c r="F28" s="318"/>
      <c r="G28" s="318"/>
      <c r="H28" s="318"/>
      <c r="I28" s="318"/>
      <c r="J28" s="318"/>
      <c r="K28" s="353"/>
    </row>
    <row r="29" ht="18" customHeight="1" spans="1:11">
      <c r="A29" s="319" t="s">
        <v>120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54"/>
    </row>
    <row r="30" ht="18.75" customHeight="1" spans="1:11">
      <c r="A30" s="321" t="s">
        <v>121</v>
      </c>
      <c r="B30" s="322"/>
      <c r="C30" s="322"/>
      <c r="D30" s="322"/>
      <c r="E30" s="322"/>
      <c r="F30" s="322"/>
      <c r="G30" s="322"/>
      <c r="H30" s="322"/>
      <c r="I30" s="322"/>
      <c r="J30" s="322"/>
      <c r="K30" s="355"/>
    </row>
    <row r="31" ht="18.75" customHeight="1" spans="1:11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56"/>
    </row>
    <row r="32" ht="18" customHeight="1" spans="1:11">
      <c r="A32" s="325" t="s">
        <v>122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57"/>
    </row>
    <row r="33" ht="14.25" spans="1:11">
      <c r="A33" s="327" t="s">
        <v>123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8"/>
    </row>
    <row r="34" ht="15" spans="1:11">
      <c r="A34" s="109" t="s">
        <v>124</v>
      </c>
      <c r="B34" s="110"/>
      <c r="C34" s="207" t="s">
        <v>66</v>
      </c>
      <c r="D34" s="207" t="s">
        <v>67</v>
      </c>
      <c r="E34" s="329" t="s">
        <v>125</v>
      </c>
      <c r="F34" s="330"/>
      <c r="G34" s="330"/>
      <c r="H34" s="330"/>
      <c r="I34" s="330"/>
      <c r="J34" s="330"/>
      <c r="K34" s="359"/>
    </row>
    <row r="35" ht="15" spans="1:11">
      <c r="A35" s="331" t="s">
        <v>126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7" customHeight="1" spans="1:11">
      <c r="A36" s="332" t="s">
        <v>127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60"/>
    </row>
    <row r="37" ht="17" customHeight="1" spans="1:11">
      <c r="A37" s="332" t="s">
        <v>128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60"/>
    </row>
    <row r="38" ht="17" customHeight="1" spans="1:11">
      <c r="A38" s="332" t="s">
        <v>129</v>
      </c>
      <c r="B38" s="333"/>
      <c r="C38" s="333"/>
      <c r="D38" s="333"/>
      <c r="E38" s="333"/>
      <c r="F38" s="333"/>
      <c r="G38" s="333"/>
      <c r="H38" s="333"/>
      <c r="I38" s="333"/>
      <c r="J38" s="333"/>
      <c r="K38" s="360"/>
    </row>
    <row r="39" ht="17" customHeight="1" spans="1:11">
      <c r="A39" s="332" t="s">
        <v>130</v>
      </c>
      <c r="B39" s="333"/>
      <c r="C39" s="333"/>
      <c r="D39" s="333"/>
      <c r="E39" s="333"/>
      <c r="F39" s="333"/>
      <c r="G39" s="333"/>
      <c r="H39" s="333"/>
      <c r="I39" s="333"/>
      <c r="J39" s="333"/>
      <c r="K39" s="360"/>
    </row>
    <row r="40" ht="17" customHeight="1" spans="1:11">
      <c r="A40" s="332" t="s">
        <v>131</v>
      </c>
      <c r="B40" s="333"/>
      <c r="C40" s="333"/>
      <c r="D40" s="333"/>
      <c r="E40" s="333"/>
      <c r="F40" s="333"/>
      <c r="G40" s="333"/>
      <c r="H40" s="333"/>
      <c r="I40" s="333"/>
      <c r="J40" s="333"/>
      <c r="K40" s="360"/>
    </row>
    <row r="41" ht="17" customHeight="1" spans="1:11">
      <c r="A41" s="332" t="s">
        <v>132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60"/>
    </row>
    <row r="42" ht="17" customHeight="1" spans="1:11">
      <c r="A42" s="332" t="s">
        <v>133</v>
      </c>
      <c r="B42" s="333"/>
      <c r="C42" s="333"/>
      <c r="D42" s="333"/>
      <c r="E42" s="333"/>
      <c r="F42" s="333"/>
      <c r="G42" s="333"/>
      <c r="H42" s="333"/>
      <c r="I42" s="333"/>
      <c r="J42" s="333"/>
      <c r="K42" s="360"/>
    </row>
    <row r="43" ht="14.25" spans="1:11">
      <c r="A43" s="239"/>
      <c r="B43" s="240"/>
      <c r="C43" s="240"/>
      <c r="D43" s="240"/>
      <c r="E43" s="240"/>
      <c r="F43" s="240"/>
      <c r="G43" s="240"/>
      <c r="H43" s="240"/>
      <c r="I43" s="240"/>
      <c r="J43" s="240"/>
      <c r="K43" s="272"/>
    </row>
    <row r="44" ht="15" spans="1:11">
      <c r="A44" s="234" t="s">
        <v>134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70"/>
    </row>
    <row r="45" ht="15" spans="1:11">
      <c r="A45" s="299" t="s">
        <v>135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45"/>
    </row>
    <row r="46" ht="14.25" spans="1:11">
      <c r="A46" s="306" t="s">
        <v>136</v>
      </c>
      <c r="B46" s="303" t="s">
        <v>96</v>
      </c>
      <c r="C46" s="303" t="s">
        <v>97</v>
      </c>
      <c r="D46" s="303" t="s">
        <v>89</v>
      </c>
      <c r="E46" s="308" t="s">
        <v>137</v>
      </c>
      <c r="F46" s="303" t="s">
        <v>96</v>
      </c>
      <c r="G46" s="303" t="s">
        <v>97</v>
      </c>
      <c r="H46" s="303" t="s">
        <v>89</v>
      </c>
      <c r="I46" s="308" t="s">
        <v>138</v>
      </c>
      <c r="J46" s="303" t="s">
        <v>96</v>
      </c>
      <c r="K46" s="346" t="s">
        <v>97</v>
      </c>
    </row>
    <row r="47" ht="14.25" spans="1:11">
      <c r="A47" s="189" t="s">
        <v>88</v>
      </c>
      <c r="B47" s="207" t="s">
        <v>96</v>
      </c>
      <c r="C47" s="207" t="s">
        <v>97</v>
      </c>
      <c r="D47" s="207" t="s">
        <v>89</v>
      </c>
      <c r="E47" s="232" t="s">
        <v>95</v>
      </c>
      <c r="F47" s="207" t="s">
        <v>96</v>
      </c>
      <c r="G47" s="207" t="s">
        <v>97</v>
      </c>
      <c r="H47" s="207" t="s">
        <v>89</v>
      </c>
      <c r="I47" s="232" t="s">
        <v>106</v>
      </c>
      <c r="J47" s="207" t="s">
        <v>96</v>
      </c>
      <c r="K47" s="257" t="s">
        <v>97</v>
      </c>
    </row>
    <row r="48" ht="15" spans="1:11">
      <c r="A48" s="196" t="s">
        <v>139</v>
      </c>
      <c r="B48" s="197"/>
      <c r="C48" s="197"/>
      <c r="D48" s="197"/>
      <c r="E48" s="197"/>
      <c r="F48" s="197"/>
      <c r="G48" s="197"/>
      <c r="H48" s="197"/>
      <c r="I48" s="197"/>
      <c r="J48" s="197"/>
      <c r="K48" s="259"/>
    </row>
    <row r="49" ht="15" spans="1:11">
      <c r="A49" s="331" t="s">
        <v>140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1"/>
    </row>
    <row r="50" ht="15" spans="1:11">
      <c r="A50" s="332" t="s">
        <v>141</v>
      </c>
      <c r="B50" s="333"/>
      <c r="C50" s="333"/>
      <c r="D50" s="333"/>
      <c r="E50" s="333"/>
      <c r="F50" s="333"/>
      <c r="G50" s="333"/>
      <c r="H50" s="333"/>
      <c r="I50" s="333"/>
      <c r="J50" s="333"/>
      <c r="K50" s="360"/>
    </row>
    <row r="51" ht="15" spans="1:11">
      <c r="A51" s="334" t="s">
        <v>142</v>
      </c>
      <c r="B51" s="244" t="s">
        <v>143</v>
      </c>
      <c r="C51" s="244"/>
      <c r="D51" s="335" t="s">
        <v>144</v>
      </c>
      <c r="E51" s="336" t="s">
        <v>145</v>
      </c>
      <c r="F51" s="337" t="s">
        <v>146</v>
      </c>
      <c r="G51" s="338">
        <v>45845</v>
      </c>
      <c r="H51" s="339" t="s">
        <v>147</v>
      </c>
      <c r="I51" s="361"/>
      <c r="J51" s="362"/>
      <c r="K51" s="363"/>
    </row>
    <row r="52" ht="15" spans="1:11">
      <c r="A52" s="331" t="s">
        <v>148</v>
      </c>
      <c r="B52" s="331"/>
      <c r="C52" s="331"/>
      <c r="D52" s="331"/>
      <c r="E52" s="331"/>
      <c r="F52" s="331"/>
      <c r="G52" s="331"/>
      <c r="H52" s="331"/>
      <c r="I52" s="331"/>
      <c r="J52" s="331"/>
      <c r="K52" s="331"/>
    </row>
    <row r="53" ht="15" spans="1:11">
      <c r="A53" s="340"/>
      <c r="B53" s="341"/>
      <c r="C53" s="341"/>
      <c r="D53" s="341"/>
      <c r="E53" s="341"/>
      <c r="F53" s="341"/>
      <c r="G53" s="341"/>
      <c r="H53" s="341"/>
      <c r="I53" s="341"/>
      <c r="J53" s="341"/>
      <c r="K53" s="364"/>
    </row>
    <row r="54" ht="15" spans="1:11">
      <c r="A54" s="334" t="s">
        <v>142</v>
      </c>
      <c r="B54" s="342"/>
      <c r="C54" s="342"/>
      <c r="D54" s="335" t="s">
        <v>144</v>
      </c>
      <c r="E54" s="343"/>
      <c r="F54" s="337" t="s">
        <v>149</v>
      </c>
      <c r="G54" s="338"/>
      <c r="H54" s="339" t="s">
        <v>147</v>
      </c>
      <c r="I54" s="361"/>
      <c r="J54" s="101"/>
      <c r="K54" s="365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188595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175895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workbookViewId="0">
      <selection activeCell="F22" sqref="F22"/>
    </sheetView>
  </sheetViews>
  <sheetFormatPr defaultColWidth="9" defaultRowHeight="26" customHeight="1"/>
  <cols>
    <col min="1" max="1" width="25.125" style="69" customWidth="1"/>
    <col min="2" max="7" width="12" style="69" customWidth="1"/>
    <col min="8" max="8" width="1.33333333333333" style="69" customWidth="1"/>
    <col min="9" max="9" width="20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19.5" customHeight="1" spans="1:14">
      <c r="A1" s="71" t="s">
        <v>150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9.5" customHeight="1" spans="1:14">
      <c r="A2" s="281" t="s">
        <v>61</v>
      </c>
      <c r="B2" s="74" t="str">
        <f>首期!B4</f>
        <v>TAFFCN91869</v>
      </c>
      <c r="C2" s="74"/>
      <c r="D2" s="75" t="s">
        <v>68</v>
      </c>
      <c r="E2" s="282" t="str">
        <f>首期!B5</f>
        <v>男式羽绒马甲</v>
      </c>
      <c r="F2" s="283"/>
      <c r="G2" s="284"/>
      <c r="H2" s="285"/>
      <c r="I2" s="286" t="s">
        <v>57</v>
      </c>
      <c r="J2" s="74" t="str">
        <f>首期!I2</f>
        <v>青岛锦瑞麟服装有限公司</v>
      </c>
      <c r="K2" s="74"/>
      <c r="L2" s="74"/>
      <c r="M2" s="74"/>
      <c r="N2" s="74"/>
    </row>
    <row r="3" ht="19.5" customHeight="1" spans="1:14">
      <c r="A3" s="77" t="s">
        <v>151</v>
      </c>
      <c r="B3" s="78" t="s">
        <v>152</v>
      </c>
      <c r="C3" s="78"/>
      <c r="D3" s="78"/>
      <c r="E3" s="78"/>
      <c r="F3" s="78"/>
      <c r="G3" s="78"/>
      <c r="H3" s="285"/>
      <c r="I3" s="85" t="s">
        <v>153</v>
      </c>
      <c r="J3" s="85"/>
      <c r="K3" s="85"/>
      <c r="L3" s="85"/>
      <c r="M3" s="85"/>
      <c r="N3" s="85"/>
    </row>
    <row r="4" ht="19.5" customHeight="1" spans="1:14">
      <c r="A4" s="77"/>
      <c r="B4" s="79" t="s">
        <v>154</v>
      </c>
      <c r="C4" s="79" t="s">
        <v>155</v>
      </c>
      <c r="D4" s="79" t="s">
        <v>156</v>
      </c>
      <c r="E4" s="79" t="s">
        <v>157</v>
      </c>
      <c r="F4" s="79" t="s">
        <v>158</v>
      </c>
      <c r="G4" s="79" t="s">
        <v>159</v>
      </c>
      <c r="H4" s="285"/>
      <c r="I4" s="287" t="s">
        <v>160</v>
      </c>
      <c r="J4" s="288"/>
      <c r="K4" s="289"/>
      <c r="L4" s="290"/>
      <c r="M4" s="290"/>
      <c r="N4" s="290"/>
    </row>
    <row r="5" ht="19.5" customHeight="1" spans="1:14">
      <c r="A5" s="77"/>
      <c r="B5" s="79" t="s">
        <v>161</v>
      </c>
      <c r="C5" s="79" t="s">
        <v>162</v>
      </c>
      <c r="D5" s="79" t="s">
        <v>163</v>
      </c>
      <c r="E5" s="79" t="s">
        <v>164</v>
      </c>
      <c r="F5" s="79" t="s">
        <v>165</v>
      </c>
      <c r="G5" s="79" t="s">
        <v>166</v>
      </c>
      <c r="H5" s="285"/>
      <c r="I5" s="287" t="s">
        <v>167</v>
      </c>
      <c r="J5" s="291" t="s">
        <v>168</v>
      </c>
      <c r="K5" s="292"/>
      <c r="L5" s="292"/>
      <c r="M5" s="292"/>
      <c r="N5" s="292"/>
    </row>
    <row r="6" ht="19.5" customHeight="1" spans="1:14">
      <c r="A6" s="80" t="s">
        <v>169</v>
      </c>
      <c r="B6" s="81">
        <f>C6-1</f>
        <v>67</v>
      </c>
      <c r="C6" s="81">
        <f>D6-2</f>
        <v>68</v>
      </c>
      <c r="D6" s="80">
        <v>70</v>
      </c>
      <c r="E6" s="81">
        <f>D6+2</f>
        <v>72</v>
      </c>
      <c r="F6" s="81">
        <f>E6+2</f>
        <v>74</v>
      </c>
      <c r="G6" s="81">
        <f>F6+1</f>
        <v>75</v>
      </c>
      <c r="H6" s="285"/>
      <c r="I6" s="86" t="s">
        <v>170</v>
      </c>
      <c r="J6" s="86"/>
      <c r="K6" s="292"/>
      <c r="L6" s="292"/>
      <c r="M6" s="292"/>
      <c r="N6" s="292"/>
    </row>
    <row r="7" ht="19.5" customHeight="1" spans="1:14">
      <c r="A7" s="80" t="s">
        <v>171</v>
      </c>
      <c r="B7" s="81">
        <f>C7-1</f>
        <v>64</v>
      </c>
      <c r="C7" s="81">
        <f>D7-2</f>
        <v>65</v>
      </c>
      <c r="D7" s="80">
        <v>67</v>
      </c>
      <c r="E7" s="81">
        <f>D7+2</f>
        <v>69</v>
      </c>
      <c r="F7" s="81">
        <f>E7+2</f>
        <v>71</v>
      </c>
      <c r="G7" s="81">
        <f>F7+1</f>
        <v>72</v>
      </c>
      <c r="H7" s="285"/>
      <c r="I7" s="86" t="s">
        <v>170</v>
      </c>
      <c r="J7" s="86"/>
      <c r="K7" s="292"/>
      <c r="L7" s="292"/>
      <c r="M7" s="292"/>
      <c r="N7" s="292"/>
    </row>
    <row r="8" ht="19.5" customHeight="1" spans="1:14">
      <c r="A8" s="80" t="s">
        <v>172</v>
      </c>
      <c r="B8" s="81">
        <f>C8-4</f>
        <v>108</v>
      </c>
      <c r="C8" s="81">
        <f>D8-4</f>
        <v>112</v>
      </c>
      <c r="D8" s="80">
        <v>116</v>
      </c>
      <c r="E8" s="81">
        <f>D8+4</f>
        <v>120</v>
      </c>
      <c r="F8" s="81">
        <f>E8+4</f>
        <v>124</v>
      </c>
      <c r="G8" s="81">
        <f>F8+6</f>
        <v>130</v>
      </c>
      <c r="H8" s="285"/>
      <c r="I8" s="86" t="s">
        <v>173</v>
      </c>
      <c r="J8" s="86"/>
      <c r="K8" s="292"/>
      <c r="L8" s="292"/>
      <c r="M8" s="292"/>
      <c r="N8" s="292"/>
    </row>
    <row r="9" ht="19.5" customHeight="1" spans="1:14">
      <c r="A9" s="80" t="s">
        <v>174</v>
      </c>
      <c r="B9" s="81">
        <f>C9-4</f>
        <v>104</v>
      </c>
      <c r="C9" s="81">
        <f>D9-4</f>
        <v>108</v>
      </c>
      <c r="D9" s="82">
        <v>112</v>
      </c>
      <c r="E9" s="81">
        <f>D9+4</f>
        <v>116</v>
      </c>
      <c r="F9" s="81">
        <f>E9+5</f>
        <v>121</v>
      </c>
      <c r="G9" s="81">
        <f>F9+6</f>
        <v>127</v>
      </c>
      <c r="H9" s="285"/>
      <c r="I9" s="86" t="s">
        <v>170</v>
      </c>
      <c r="J9" s="86"/>
      <c r="K9" s="292"/>
      <c r="L9" s="292"/>
      <c r="M9" s="292"/>
      <c r="N9" s="292"/>
    </row>
    <row r="10" ht="19.5" customHeight="1" spans="1:14">
      <c r="A10" s="80" t="s">
        <v>175</v>
      </c>
      <c r="B10" s="81">
        <f t="shared" ref="B10:B13" si="0">C10-1</f>
        <v>44</v>
      </c>
      <c r="C10" s="81">
        <f t="shared" ref="C10:C14" si="1">D10-1</f>
        <v>45</v>
      </c>
      <c r="D10" s="80">
        <v>46</v>
      </c>
      <c r="E10" s="81">
        <f t="shared" ref="E10:E13" si="2">D10+1</f>
        <v>47</v>
      </c>
      <c r="F10" s="81">
        <f t="shared" ref="F10:F13" si="3">E10+1</f>
        <v>48</v>
      </c>
      <c r="G10" s="81">
        <f>F10+1.2</f>
        <v>49.2</v>
      </c>
      <c r="H10" s="285"/>
      <c r="I10" s="86" t="s">
        <v>170</v>
      </c>
      <c r="J10" s="86"/>
      <c r="K10" s="292"/>
      <c r="L10" s="292"/>
      <c r="M10" s="292"/>
      <c r="N10" s="292"/>
    </row>
    <row r="11" ht="19.5" customHeight="1" spans="1:14">
      <c r="A11" s="80" t="s">
        <v>176</v>
      </c>
      <c r="B11" s="80">
        <f>C11</f>
        <v>7</v>
      </c>
      <c r="C11" s="80">
        <f>D11</f>
        <v>7</v>
      </c>
      <c r="D11" s="80">
        <v>7</v>
      </c>
      <c r="E11" s="80">
        <f t="shared" ref="E11:G11" si="4">D11</f>
        <v>7</v>
      </c>
      <c r="F11" s="80">
        <f t="shared" si="4"/>
        <v>7</v>
      </c>
      <c r="G11" s="80">
        <f t="shared" si="4"/>
        <v>7</v>
      </c>
      <c r="H11" s="285"/>
      <c r="I11" s="86" t="s">
        <v>170</v>
      </c>
      <c r="J11" s="86"/>
      <c r="K11" s="292"/>
      <c r="L11" s="292"/>
      <c r="M11" s="292"/>
      <c r="N11" s="292"/>
    </row>
    <row r="12" ht="19.5" customHeight="1" spans="1:14">
      <c r="A12" s="80" t="s">
        <v>177</v>
      </c>
      <c r="B12" s="81">
        <f t="shared" si="0"/>
        <v>52</v>
      </c>
      <c r="C12" s="81">
        <f t="shared" si="1"/>
        <v>53</v>
      </c>
      <c r="D12" s="80">
        <v>54</v>
      </c>
      <c r="E12" s="81">
        <f t="shared" si="2"/>
        <v>55</v>
      </c>
      <c r="F12" s="81">
        <f t="shared" si="3"/>
        <v>56</v>
      </c>
      <c r="G12" s="81">
        <f>F12+1.5</f>
        <v>57.5</v>
      </c>
      <c r="H12" s="285"/>
      <c r="I12" s="86" t="s">
        <v>173</v>
      </c>
      <c r="J12" s="86"/>
      <c r="K12" s="292"/>
      <c r="L12" s="292"/>
      <c r="M12" s="292"/>
      <c r="N12" s="292"/>
    </row>
    <row r="13" ht="19.5" customHeight="1" spans="1:14">
      <c r="A13" s="80" t="s">
        <v>178</v>
      </c>
      <c r="B13" s="81">
        <f t="shared" si="0"/>
        <v>54</v>
      </c>
      <c r="C13" s="81">
        <f t="shared" si="1"/>
        <v>55</v>
      </c>
      <c r="D13" s="80">
        <v>56</v>
      </c>
      <c r="E13" s="81">
        <f t="shared" si="2"/>
        <v>57</v>
      </c>
      <c r="F13" s="81">
        <f t="shared" si="3"/>
        <v>58</v>
      </c>
      <c r="G13" s="81">
        <f>F13+1.5</f>
        <v>59.5</v>
      </c>
      <c r="H13" s="285"/>
      <c r="I13" s="86" t="s">
        <v>173</v>
      </c>
      <c r="J13" s="86"/>
      <c r="K13" s="292"/>
      <c r="L13" s="292"/>
      <c r="M13" s="292"/>
      <c r="N13" s="292"/>
    </row>
    <row r="14" ht="19.5" customHeight="1" spans="1:14">
      <c r="A14" s="80" t="s">
        <v>179</v>
      </c>
      <c r="B14" s="81">
        <f>C14</f>
        <v>17</v>
      </c>
      <c r="C14" s="81">
        <f t="shared" si="1"/>
        <v>17</v>
      </c>
      <c r="D14" s="80">
        <v>18</v>
      </c>
      <c r="E14" s="81">
        <f>D14</f>
        <v>18</v>
      </c>
      <c r="F14" s="81">
        <f>D14+1.5</f>
        <v>19.5</v>
      </c>
      <c r="G14" s="81">
        <f>F14</f>
        <v>19.5</v>
      </c>
      <c r="H14" s="285"/>
      <c r="I14" s="86" t="s">
        <v>170</v>
      </c>
      <c r="J14" s="86"/>
      <c r="K14" s="292"/>
      <c r="L14" s="292"/>
      <c r="M14" s="292"/>
      <c r="N14" s="292"/>
    </row>
    <row r="15" ht="19.5" customHeight="1" spans="1:14">
      <c r="A15" s="80" t="s">
        <v>180</v>
      </c>
      <c r="B15" s="81">
        <v>59</v>
      </c>
      <c r="C15" s="81">
        <v>62</v>
      </c>
      <c r="D15" s="81">
        <v>65</v>
      </c>
      <c r="E15" s="81">
        <v>68</v>
      </c>
      <c r="F15" s="81">
        <v>73</v>
      </c>
      <c r="G15" s="81">
        <v>78</v>
      </c>
      <c r="H15" s="285"/>
      <c r="I15" s="86"/>
      <c r="J15" s="86"/>
      <c r="K15" s="292"/>
      <c r="L15" s="292"/>
      <c r="M15" s="292"/>
      <c r="N15" s="292"/>
    </row>
    <row r="16" ht="19.5" customHeight="1" spans="1:14">
      <c r="A16" s="80" t="s">
        <v>181</v>
      </c>
      <c r="B16" s="81">
        <v>56</v>
      </c>
      <c r="C16" s="81">
        <v>59</v>
      </c>
      <c r="D16" s="81">
        <v>62</v>
      </c>
      <c r="E16" s="81">
        <v>65</v>
      </c>
      <c r="F16" s="81">
        <v>70</v>
      </c>
      <c r="G16" s="81">
        <v>75</v>
      </c>
      <c r="H16" s="285"/>
      <c r="I16" s="86"/>
      <c r="J16" s="86"/>
      <c r="K16" s="292"/>
      <c r="L16" s="292"/>
      <c r="M16" s="292"/>
      <c r="N16" s="292"/>
    </row>
    <row r="17" ht="14.25" spans="1:14">
      <c r="A17" s="83" t="s">
        <v>182</v>
      </c>
      <c r="D17" s="84"/>
      <c r="E17" s="84"/>
      <c r="F17" s="84"/>
      <c r="G17" s="84"/>
      <c r="H17" s="84"/>
      <c r="I17" s="90"/>
      <c r="J17" s="90"/>
      <c r="K17" s="84"/>
      <c r="L17" s="84"/>
      <c r="M17" s="84"/>
      <c r="N17" s="84"/>
    </row>
    <row r="18" ht="14.25" spans="1:14">
      <c r="A18" s="69" t="s">
        <v>183</v>
      </c>
      <c r="D18" s="84"/>
      <c r="E18" s="84"/>
      <c r="F18" s="84"/>
      <c r="G18" s="84"/>
      <c r="H18" s="84"/>
      <c r="I18" s="90"/>
      <c r="J18" s="90"/>
      <c r="K18" s="84"/>
      <c r="L18" s="84"/>
      <c r="M18" s="84"/>
      <c r="N18" s="84"/>
    </row>
    <row r="19" ht="14.25" spans="1:13">
      <c r="A19" s="84"/>
      <c r="B19" s="84"/>
      <c r="C19" s="84"/>
      <c r="D19" s="84"/>
      <c r="E19" s="84"/>
      <c r="F19" s="84"/>
      <c r="G19" s="84"/>
      <c r="H19" s="84"/>
      <c r="I19" s="91" t="s">
        <v>184</v>
      </c>
      <c r="J19" s="91"/>
      <c r="K19" s="83" t="s">
        <v>185</v>
      </c>
      <c r="L19" s="83"/>
      <c r="M19" s="8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52"/>
  <sheetViews>
    <sheetView zoomScale="125" zoomScaleNormal="125" topLeftCell="A18" workbookViewId="0">
      <selection activeCell="A35" sqref="A35:K35"/>
    </sheetView>
  </sheetViews>
  <sheetFormatPr defaultColWidth="10" defaultRowHeight="16.5" customHeight="1"/>
  <cols>
    <col min="1" max="1" width="10.8333333333333" style="170" customWidth="1"/>
    <col min="2" max="3" width="11.4" style="170" customWidth="1"/>
    <col min="4" max="5" width="10" style="170"/>
    <col min="6" max="7" width="15.4" style="170" customWidth="1"/>
    <col min="8" max="16384" width="10" style="170"/>
  </cols>
  <sheetData>
    <row r="1" ht="22.5" customHeight="1" spans="1:11">
      <c r="A1" s="171" t="s">
        <v>187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ht="17.25" customHeight="1" spans="1:11">
      <c r="A2" s="172" t="s">
        <v>53</v>
      </c>
      <c r="B2" s="97" t="s">
        <v>54</v>
      </c>
      <c r="C2" s="97"/>
      <c r="D2" s="173" t="s">
        <v>55</v>
      </c>
      <c r="E2" s="173"/>
      <c r="F2" s="97" t="str">
        <f>首期!F2</f>
        <v>青岛锦瑞麟服装有限公司</v>
      </c>
      <c r="G2" s="97"/>
      <c r="H2" s="174" t="s">
        <v>57</v>
      </c>
      <c r="I2" s="255" t="str">
        <f>首期!I2</f>
        <v>青岛锦瑞麟服装有限公司</v>
      </c>
      <c r="J2" s="255"/>
      <c r="K2" s="256"/>
    </row>
    <row r="3" customHeight="1" spans="1:11">
      <c r="A3" s="175" t="s">
        <v>58</v>
      </c>
      <c r="B3" s="176"/>
      <c r="C3" s="177"/>
      <c r="D3" s="178" t="s">
        <v>59</v>
      </c>
      <c r="E3" s="179"/>
      <c r="F3" s="179"/>
      <c r="G3" s="180"/>
      <c r="H3" s="178" t="s">
        <v>60</v>
      </c>
      <c r="I3" s="179"/>
      <c r="J3" s="179"/>
      <c r="K3" s="180"/>
    </row>
    <row r="4" ht="32" customHeight="1" spans="1:11">
      <c r="A4" s="181" t="s">
        <v>61</v>
      </c>
      <c r="B4" s="182" t="str">
        <f>首期!B4</f>
        <v>TAFFCN91869</v>
      </c>
      <c r="C4" s="183"/>
      <c r="D4" s="181" t="s">
        <v>63</v>
      </c>
      <c r="E4" s="184"/>
      <c r="F4" s="185" t="str">
        <f>首期!F4</f>
        <v>2025/8/13-1403件（美妙直发）2025/9/18-1397件（美妙直发）</v>
      </c>
      <c r="G4" s="186"/>
      <c r="H4" s="181" t="s">
        <v>188</v>
      </c>
      <c r="I4" s="184"/>
      <c r="J4" s="207" t="s">
        <v>66</v>
      </c>
      <c r="K4" s="257" t="s">
        <v>67</v>
      </c>
    </row>
    <row r="5" customHeight="1" spans="1:11">
      <c r="A5" s="187" t="s">
        <v>68</v>
      </c>
      <c r="B5" s="182" t="str">
        <f>首期!B5</f>
        <v>男式羽绒马甲</v>
      </c>
      <c r="C5" s="183"/>
      <c r="D5" s="181" t="s">
        <v>189</v>
      </c>
      <c r="E5" s="184"/>
      <c r="F5" s="188">
        <v>1</v>
      </c>
      <c r="G5" s="183"/>
      <c r="H5" s="181" t="s">
        <v>190</v>
      </c>
      <c r="I5" s="184"/>
      <c r="J5" s="207" t="s">
        <v>66</v>
      </c>
      <c r="K5" s="257" t="s">
        <v>67</v>
      </c>
    </row>
    <row r="6" customHeight="1" spans="1:11">
      <c r="A6" s="181" t="s">
        <v>72</v>
      </c>
      <c r="B6" s="182">
        <f>首期!B6</f>
        <v>2</v>
      </c>
      <c r="C6" s="183">
        <v>6</v>
      </c>
      <c r="D6" s="181" t="s">
        <v>191</v>
      </c>
      <c r="E6" s="184"/>
      <c r="F6" s="188">
        <v>0.5</v>
      </c>
      <c r="G6" s="183"/>
      <c r="H6" s="189" t="s">
        <v>192</v>
      </c>
      <c r="I6" s="232"/>
      <c r="J6" s="232"/>
      <c r="K6" s="258"/>
    </row>
    <row r="7" customHeight="1" spans="1:11">
      <c r="A7" s="181" t="s">
        <v>75</v>
      </c>
      <c r="B7" s="190" t="str">
        <f>首期!B7</f>
        <v>2800件</v>
      </c>
      <c r="C7" s="191"/>
      <c r="D7" s="181" t="s">
        <v>193</v>
      </c>
      <c r="E7" s="184"/>
      <c r="F7" s="188">
        <v>0.2</v>
      </c>
      <c r="G7" s="183"/>
      <c r="H7" s="192" t="s">
        <v>194</v>
      </c>
      <c r="I7" s="207"/>
      <c r="J7" s="207"/>
      <c r="K7" s="257"/>
    </row>
    <row r="8" ht="36" customHeight="1" spans="1:11">
      <c r="A8" s="193" t="s">
        <v>79</v>
      </c>
      <c r="B8" s="194" t="str">
        <f>首期!B8</f>
        <v>CGDD25042200038-1403件 CGDD25042200039-1397件</v>
      </c>
      <c r="C8" s="195"/>
      <c r="D8" s="196" t="s">
        <v>81</v>
      </c>
      <c r="E8" s="197"/>
      <c r="F8" s="198">
        <v>45881</v>
      </c>
      <c r="G8" s="199"/>
      <c r="H8" s="196"/>
      <c r="I8" s="197"/>
      <c r="J8" s="197"/>
      <c r="K8" s="259"/>
    </row>
    <row r="9" customHeight="1" spans="1:11">
      <c r="A9" s="200" t="s">
        <v>195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</row>
    <row r="10" customHeight="1" spans="1:11">
      <c r="A10" s="201" t="s">
        <v>85</v>
      </c>
      <c r="B10" s="202" t="s">
        <v>86</v>
      </c>
      <c r="C10" s="203" t="s">
        <v>87</v>
      </c>
      <c r="D10" s="204"/>
      <c r="E10" s="205" t="s">
        <v>90</v>
      </c>
      <c r="F10" s="202" t="s">
        <v>86</v>
      </c>
      <c r="G10" s="203" t="s">
        <v>87</v>
      </c>
      <c r="H10" s="202"/>
      <c r="I10" s="205" t="s">
        <v>88</v>
      </c>
      <c r="J10" s="202" t="s">
        <v>86</v>
      </c>
      <c r="K10" s="260" t="s">
        <v>87</v>
      </c>
    </row>
    <row r="11" customHeight="1" spans="1:11">
      <c r="A11" s="187" t="s">
        <v>91</v>
      </c>
      <c r="B11" s="206" t="s">
        <v>86</v>
      </c>
      <c r="C11" s="207" t="s">
        <v>87</v>
      </c>
      <c r="D11" s="208"/>
      <c r="E11" s="209" t="s">
        <v>93</v>
      </c>
      <c r="F11" s="206" t="s">
        <v>86</v>
      </c>
      <c r="G11" s="207" t="s">
        <v>87</v>
      </c>
      <c r="H11" s="206"/>
      <c r="I11" s="209" t="s">
        <v>98</v>
      </c>
      <c r="J11" s="206" t="s">
        <v>86</v>
      </c>
      <c r="K11" s="257" t="s">
        <v>87</v>
      </c>
    </row>
    <row r="12" customHeight="1" spans="1:11">
      <c r="A12" s="196" t="s">
        <v>196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9"/>
    </row>
    <row r="13" customHeight="1" spans="1:11">
      <c r="A13" s="210" t="s">
        <v>197</v>
      </c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4" customHeight="1" spans="1:11">
      <c r="A14" s="211" t="s">
        <v>198</v>
      </c>
      <c r="B14" s="212"/>
      <c r="C14" s="212"/>
      <c r="D14" s="212"/>
      <c r="E14" s="212"/>
      <c r="F14" s="212"/>
      <c r="G14" s="212"/>
      <c r="H14" s="213"/>
      <c r="I14" s="261"/>
      <c r="J14" s="261"/>
      <c r="K14" s="262"/>
    </row>
    <row r="15" customHeight="1" spans="1:11">
      <c r="A15" s="214"/>
      <c r="B15" s="215"/>
      <c r="C15" s="215"/>
      <c r="D15" s="215"/>
      <c r="E15" s="215"/>
      <c r="F15" s="215"/>
      <c r="G15" s="215"/>
      <c r="H15" s="216"/>
      <c r="I15" s="263"/>
      <c r="J15" s="264"/>
      <c r="K15" s="265"/>
    </row>
    <row r="16" customHeight="1" spans="1:11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66"/>
    </row>
    <row r="17" customHeight="1" spans="1:11">
      <c r="A17" s="210" t="s">
        <v>199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customHeight="1" spans="1:11">
      <c r="A18" s="219" t="s">
        <v>200</v>
      </c>
      <c r="B18" s="220"/>
      <c r="C18" s="220"/>
      <c r="D18" s="220"/>
      <c r="E18" s="220"/>
      <c r="F18" s="220"/>
      <c r="G18" s="220"/>
      <c r="H18" s="220"/>
      <c r="I18" s="261"/>
      <c r="J18" s="261"/>
      <c r="K18" s="262"/>
    </row>
    <row r="19" customHeight="1" spans="1:11">
      <c r="A19" s="221"/>
      <c r="B19" s="222"/>
      <c r="C19" s="222"/>
      <c r="D19" s="223"/>
      <c r="E19" s="224"/>
      <c r="F19" s="225"/>
      <c r="G19" s="225"/>
      <c r="H19" s="226"/>
      <c r="I19" s="263"/>
      <c r="J19" s="264"/>
      <c r="K19" s="265"/>
    </row>
    <row r="20" customHeight="1" spans="1:11">
      <c r="A20" s="217"/>
      <c r="B20" s="218"/>
      <c r="C20" s="218"/>
      <c r="D20" s="218"/>
      <c r="E20" s="218"/>
      <c r="F20" s="218"/>
      <c r="G20" s="218"/>
      <c r="H20" s="218"/>
      <c r="I20" s="218"/>
      <c r="J20" s="218"/>
      <c r="K20" s="266"/>
    </row>
    <row r="21" customHeight="1" spans="1:11">
      <c r="A21" s="227" t="s">
        <v>122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6" t="s">
        <v>123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1"/>
    </row>
    <row r="23" customHeight="1" spans="1:11">
      <c r="A23" s="109" t="s">
        <v>124</v>
      </c>
      <c r="B23" s="110"/>
      <c r="C23" s="207" t="s">
        <v>66</v>
      </c>
      <c r="D23" s="207" t="s">
        <v>67</v>
      </c>
      <c r="E23" s="108"/>
      <c r="F23" s="108"/>
      <c r="G23" s="108"/>
      <c r="H23" s="108"/>
      <c r="I23" s="108"/>
      <c r="J23" s="108"/>
      <c r="K23" s="155"/>
    </row>
    <row r="24" customHeight="1" spans="1:11">
      <c r="A24" s="228" t="s">
        <v>201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8"/>
    </row>
    <row r="26" customHeight="1" spans="1:11">
      <c r="A26" s="200" t="s">
        <v>135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customHeight="1" spans="1:11">
      <c r="A27" s="175" t="s">
        <v>136</v>
      </c>
      <c r="B27" s="203" t="s">
        <v>96</v>
      </c>
      <c r="C27" s="203" t="s">
        <v>97</v>
      </c>
      <c r="D27" s="203" t="s">
        <v>89</v>
      </c>
      <c r="E27" s="176" t="s">
        <v>137</v>
      </c>
      <c r="F27" s="203" t="s">
        <v>96</v>
      </c>
      <c r="G27" s="203" t="s">
        <v>97</v>
      </c>
      <c r="H27" s="203" t="s">
        <v>89</v>
      </c>
      <c r="I27" s="176" t="s">
        <v>138</v>
      </c>
      <c r="J27" s="203" t="s">
        <v>96</v>
      </c>
      <c r="K27" s="260" t="s">
        <v>97</v>
      </c>
    </row>
    <row r="28" customHeight="1" spans="1:11">
      <c r="A28" s="189" t="s">
        <v>88</v>
      </c>
      <c r="B28" s="207" t="s">
        <v>96</v>
      </c>
      <c r="C28" s="207" t="s">
        <v>97</v>
      </c>
      <c r="D28" s="207" t="s">
        <v>89</v>
      </c>
      <c r="E28" s="232" t="s">
        <v>95</v>
      </c>
      <c r="F28" s="207" t="s">
        <v>96</v>
      </c>
      <c r="G28" s="207" t="s">
        <v>97</v>
      </c>
      <c r="H28" s="207" t="s">
        <v>89</v>
      </c>
      <c r="I28" s="232" t="s">
        <v>106</v>
      </c>
      <c r="J28" s="207" t="s">
        <v>96</v>
      </c>
      <c r="K28" s="257" t="s">
        <v>97</v>
      </c>
    </row>
    <row r="29" customHeight="1" spans="1:11">
      <c r="A29" s="181" t="s">
        <v>202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9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0"/>
    </row>
    <row r="31" customHeight="1" spans="1:11">
      <c r="A31" s="236" t="s">
        <v>203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204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1"/>
    </row>
    <row r="33" ht="17.25" customHeight="1" spans="1:11">
      <c r="A33" s="239" t="s">
        <v>205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2"/>
    </row>
    <row r="34" ht="17.25" customHeight="1" spans="1:11">
      <c r="A34" s="239" t="s">
        <v>206</v>
      </c>
      <c r="B34" s="240"/>
      <c r="C34" s="240"/>
      <c r="D34" s="240"/>
      <c r="E34" s="240"/>
      <c r="F34" s="240"/>
      <c r="G34" s="240"/>
      <c r="H34" s="240"/>
      <c r="I34" s="240"/>
      <c r="J34" s="240"/>
      <c r="K34" s="272"/>
    </row>
    <row r="35" ht="17.25" customHeight="1" spans="1:11">
      <c r="A35" s="239" t="s">
        <v>207</v>
      </c>
      <c r="B35" s="240"/>
      <c r="C35" s="240"/>
      <c r="D35" s="240"/>
      <c r="E35" s="240"/>
      <c r="F35" s="240"/>
      <c r="G35" s="240"/>
      <c r="H35" s="240"/>
      <c r="I35" s="240"/>
      <c r="J35" s="240"/>
      <c r="K35" s="272"/>
    </row>
    <row r="36" ht="17.25" customHeight="1" spans="1:11">
      <c r="A36" s="239" t="s">
        <v>208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7.25" customHeight="1" spans="1:11">
      <c r="A43" s="234" t="s">
        <v>134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customHeight="1" spans="1:11">
      <c r="A44" s="236" t="s">
        <v>209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196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3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8"/>
    </row>
    <row r="48" ht="21" customHeight="1" spans="1:11">
      <c r="A48" s="243" t="s">
        <v>142</v>
      </c>
      <c r="B48" s="244" t="s">
        <v>143</v>
      </c>
      <c r="C48" s="244"/>
      <c r="D48" s="245" t="s">
        <v>144</v>
      </c>
      <c r="E48" s="246" t="s">
        <v>145</v>
      </c>
      <c r="F48" s="245" t="s">
        <v>146</v>
      </c>
      <c r="G48" s="247">
        <v>45863</v>
      </c>
      <c r="H48" s="248" t="s">
        <v>147</v>
      </c>
      <c r="I48" s="248"/>
      <c r="J48" s="274"/>
      <c r="K48" s="275"/>
    </row>
    <row r="49" customHeight="1" spans="1:11">
      <c r="A49" s="249" t="s">
        <v>148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6"/>
    </row>
    <row r="50" customHeight="1" spans="1:11">
      <c r="A50" s="251" t="s">
        <v>210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77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8"/>
    </row>
    <row r="52" ht="21" customHeight="1" spans="1:11">
      <c r="A52" s="243" t="s">
        <v>142</v>
      </c>
      <c r="B52" s="244"/>
      <c r="C52" s="244"/>
      <c r="D52" s="245" t="s">
        <v>144</v>
      </c>
      <c r="E52" s="245"/>
      <c r="F52" s="245" t="s">
        <v>146</v>
      </c>
      <c r="G52" s="245"/>
      <c r="H52" s="248" t="s">
        <v>147</v>
      </c>
      <c r="I52" s="248"/>
      <c r="J52" s="279"/>
      <c r="K52" s="28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5</xdr:col>
                    <xdr:colOff>774700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5</xdr:col>
                    <xdr:colOff>768350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1</xdr:col>
                    <xdr:colOff>774700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workbookViewId="0">
      <selection activeCell="D16" sqref="D16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4" width="17.875" style="69" customWidth="1"/>
    <col min="15" max="16384" width="9" style="69"/>
  </cols>
  <sheetData>
    <row r="1" ht="22.5" customHeight="1" spans="1:14">
      <c r="A1" s="71" t="s">
        <v>150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2.5" customHeight="1" spans="1:14">
      <c r="A2" s="73" t="s">
        <v>61</v>
      </c>
      <c r="B2" s="74" t="str">
        <f>'验货尺寸表 '!B2</f>
        <v>TAFFCN91869</v>
      </c>
      <c r="C2" s="74"/>
      <c r="D2" s="75" t="s">
        <v>68</v>
      </c>
      <c r="E2" s="74" t="str">
        <f>'验货尺寸表 '!E2</f>
        <v>男式羽绒马甲</v>
      </c>
      <c r="F2" s="74"/>
      <c r="G2" s="74"/>
      <c r="H2" s="76"/>
      <c r="I2" s="73" t="s">
        <v>57</v>
      </c>
      <c r="J2" s="74" t="str">
        <f>'验货尺寸表 '!J2</f>
        <v>青岛锦瑞麟服装有限公司</v>
      </c>
      <c r="K2" s="74"/>
      <c r="L2" s="74"/>
      <c r="M2" s="74"/>
      <c r="N2" s="74"/>
    </row>
    <row r="3" ht="22.5" customHeight="1" spans="1:14">
      <c r="A3" s="77" t="s">
        <v>151</v>
      </c>
      <c r="B3" s="78" t="s">
        <v>152</v>
      </c>
      <c r="C3" s="78"/>
      <c r="D3" s="78"/>
      <c r="E3" s="78"/>
      <c r="F3" s="78"/>
      <c r="G3" s="78"/>
      <c r="H3" s="76"/>
      <c r="I3" s="85" t="s">
        <v>153</v>
      </c>
      <c r="J3" s="85"/>
      <c r="K3" s="85"/>
      <c r="L3" s="85"/>
      <c r="M3" s="85"/>
      <c r="N3" s="85"/>
    </row>
    <row r="4" ht="22.5" customHeight="1" spans="1:14">
      <c r="A4" s="77"/>
      <c r="B4" s="79" t="s">
        <v>154</v>
      </c>
      <c r="C4" s="79" t="s">
        <v>155</v>
      </c>
      <c r="D4" s="79" t="s">
        <v>156</v>
      </c>
      <c r="E4" s="79" t="s">
        <v>157</v>
      </c>
      <c r="F4" s="79" t="s">
        <v>158</v>
      </c>
      <c r="G4" s="79" t="s">
        <v>159</v>
      </c>
      <c r="H4" s="76"/>
      <c r="I4" s="79" t="s">
        <v>211</v>
      </c>
      <c r="J4" s="79" t="s">
        <v>212</v>
      </c>
      <c r="K4" s="79" t="s">
        <v>213</v>
      </c>
      <c r="L4" s="79" t="s">
        <v>214</v>
      </c>
      <c r="M4" s="79" t="s">
        <v>215</v>
      </c>
      <c r="N4" s="79" t="s">
        <v>216</v>
      </c>
    </row>
    <row r="5" ht="22.5" customHeight="1" spans="1:14">
      <c r="A5" s="77"/>
      <c r="B5" s="79" t="s">
        <v>161</v>
      </c>
      <c r="C5" s="79" t="s">
        <v>162</v>
      </c>
      <c r="D5" s="79" t="s">
        <v>163</v>
      </c>
      <c r="E5" s="79" t="s">
        <v>164</v>
      </c>
      <c r="F5" s="79" t="s">
        <v>165</v>
      </c>
      <c r="G5" s="79" t="s">
        <v>166</v>
      </c>
      <c r="H5" s="76"/>
      <c r="I5" s="79" t="s">
        <v>161</v>
      </c>
      <c r="J5" s="79" t="s">
        <v>162</v>
      </c>
      <c r="K5" s="79" t="s">
        <v>163</v>
      </c>
      <c r="L5" s="79" t="s">
        <v>164</v>
      </c>
      <c r="M5" s="79" t="s">
        <v>165</v>
      </c>
      <c r="N5" s="79" t="s">
        <v>166</v>
      </c>
    </row>
    <row r="6" ht="22.5" customHeight="1" spans="1:14">
      <c r="A6" s="80" t="s">
        <v>169</v>
      </c>
      <c r="B6" s="81">
        <f t="shared" ref="B6:B10" si="0">C6-1</f>
        <v>67</v>
      </c>
      <c r="C6" s="81">
        <f>D6-2</f>
        <v>68</v>
      </c>
      <c r="D6" s="80">
        <v>70</v>
      </c>
      <c r="E6" s="81">
        <f>D6+2</f>
        <v>72</v>
      </c>
      <c r="F6" s="81">
        <f>E6+2</f>
        <v>74</v>
      </c>
      <c r="G6" s="81">
        <f>F6+1</f>
        <v>75</v>
      </c>
      <c r="H6" s="76"/>
      <c r="I6" s="86" t="s">
        <v>217</v>
      </c>
      <c r="J6" s="86" t="s">
        <v>218</v>
      </c>
      <c r="K6" s="86" t="s">
        <v>217</v>
      </c>
      <c r="L6" s="86" t="s">
        <v>219</v>
      </c>
      <c r="M6" s="86" t="s">
        <v>218</v>
      </c>
      <c r="N6" s="86" t="s">
        <v>220</v>
      </c>
    </row>
    <row r="7" ht="22.5" customHeight="1" spans="1:14">
      <c r="A7" s="80" t="s">
        <v>171</v>
      </c>
      <c r="B7" s="81">
        <f t="shared" si="0"/>
        <v>64</v>
      </c>
      <c r="C7" s="81">
        <f>D7-2</f>
        <v>65</v>
      </c>
      <c r="D7" s="80">
        <v>67</v>
      </c>
      <c r="E7" s="81">
        <f>D7+2</f>
        <v>69</v>
      </c>
      <c r="F7" s="81">
        <f>E7+2</f>
        <v>71</v>
      </c>
      <c r="G7" s="81">
        <f>F7+1</f>
        <v>72</v>
      </c>
      <c r="H7" s="76"/>
      <c r="I7" s="86" t="s">
        <v>221</v>
      </c>
      <c r="J7" s="86" t="s">
        <v>221</v>
      </c>
      <c r="K7" s="86" t="s">
        <v>221</v>
      </c>
      <c r="L7" s="86" t="s">
        <v>221</v>
      </c>
      <c r="M7" s="86" t="s">
        <v>221</v>
      </c>
      <c r="N7" s="86" t="s">
        <v>221</v>
      </c>
    </row>
    <row r="8" ht="22.5" customHeight="1" spans="1:14">
      <c r="A8" s="80" t="s">
        <v>172</v>
      </c>
      <c r="B8" s="81">
        <f>C8-4</f>
        <v>108</v>
      </c>
      <c r="C8" s="81">
        <f>D8-4</f>
        <v>112</v>
      </c>
      <c r="D8" s="80">
        <v>116</v>
      </c>
      <c r="E8" s="81">
        <f>D8+4</f>
        <v>120</v>
      </c>
      <c r="F8" s="81">
        <f>E8+4</f>
        <v>124</v>
      </c>
      <c r="G8" s="81">
        <f>F8+6</f>
        <v>130</v>
      </c>
      <c r="H8" s="76"/>
      <c r="I8" s="86" t="s">
        <v>218</v>
      </c>
      <c r="J8" s="86" t="s">
        <v>222</v>
      </c>
      <c r="K8" s="86" t="s">
        <v>223</v>
      </c>
      <c r="L8" s="86" t="s">
        <v>218</v>
      </c>
      <c r="M8" s="86" t="s">
        <v>218</v>
      </c>
      <c r="N8" s="86" t="s">
        <v>219</v>
      </c>
    </row>
    <row r="9" ht="22.5" customHeight="1" spans="1:14">
      <c r="A9" s="80" t="s">
        <v>174</v>
      </c>
      <c r="B9" s="81">
        <f>C9-4</f>
        <v>104</v>
      </c>
      <c r="C9" s="81">
        <f>D9-4</f>
        <v>108</v>
      </c>
      <c r="D9" s="82">
        <v>112</v>
      </c>
      <c r="E9" s="81">
        <f>D9+4</f>
        <v>116</v>
      </c>
      <c r="F9" s="81">
        <f>E9+5</f>
        <v>121</v>
      </c>
      <c r="G9" s="81">
        <f>F9+6</f>
        <v>127</v>
      </c>
      <c r="H9" s="76"/>
      <c r="I9" s="86" t="s">
        <v>224</v>
      </c>
      <c r="J9" s="86" t="s">
        <v>225</v>
      </c>
      <c r="K9" s="86" t="s">
        <v>221</v>
      </c>
      <c r="L9" s="86" t="s">
        <v>226</v>
      </c>
      <c r="M9" s="86" t="s">
        <v>221</v>
      </c>
      <c r="N9" s="86" t="s">
        <v>217</v>
      </c>
    </row>
    <row r="10" ht="22.5" customHeight="1" spans="1:14">
      <c r="A10" s="80" t="s">
        <v>175</v>
      </c>
      <c r="B10" s="81">
        <f t="shared" si="0"/>
        <v>44</v>
      </c>
      <c r="C10" s="81">
        <f t="shared" ref="C10:C14" si="1">D10-1</f>
        <v>45</v>
      </c>
      <c r="D10" s="80">
        <v>46</v>
      </c>
      <c r="E10" s="81">
        <f t="shared" ref="E10:E13" si="2">D10+1</f>
        <v>47</v>
      </c>
      <c r="F10" s="81">
        <f t="shared" ref="F10:F13" si="3">E10+1</f>
        <v>48</v>
      </c>
      <c r="G10" s="81">
        <f>F10+1.2</f>
        <v>49.2</v>
      </c>
      <c r="H10" s="76"/>
      <c r="I10" s="86" t="s">
        <v>227</v>
      </c>
      <c r="J10" s="86" t="s">
        <v>221</v>
      </c>
      <c r="K10" s="86" t="s">
        <v>221</v>
      </c>
      <c r="L10" s="86" t="s">
        <v>221</v>
      </c>
      <c r="M10" s="86" t="s">
        <v>219</v>
      </c>
      <c r="N10" s="86" t="s">
        <v>228</v>
      </c>
    </row>
    <row r="11" ht="22.5" customHeight="1" spans="1:14">
      <c r="A11" s="80" t="s">
        <v>176</v>
      </c>
      <c r="B11" s="80">
        <f>C11</f>
        <v>7</v>
      </c>
      <c r="C11" s="80">
        <f>D11</f>
        <v>7</v>
      </c>
      <c r="D11" s="80">
        <v>7</v>
      </c>
      <c r="E11" s="80">
        <f t="shared" ref="E11:G11" si="4">D11</f>
        <v>7</v>
      </c>
      <c r="F11" s="80">
        <f t="shared" si="4"/>
        <v>7</v>
      </c>
      <c r="G11" s="80">
        <f t="shared" si="4"/>
        <v>7</v>
      </c>
      <c r="H11" s="76"/>
      <c r="I11" s="86" t="s">
        <v>221</v>
      </c>
      <c r="J11" s="86" t="s">
        <v>221</v>
      </c>
      <c r="K11" s="86" t="s">
        <v>221</v>
      </c>
      <c r="L11" s="86" t="s">
        <v>221</v>
      </c>
      <c r="M11" s="86" t="s">
        <v>221</v>
      </c>
      <c r="N11" s="86" t="s">
        <v>221</v>
      </c>
    </row>
    <row r="12" ht="22.5" customHeight="1" spans="1:14">
      <c r="A12" s="80" t="s">
        <v>177</v>
      </c>
      <c r="B12" s="81">
        <f>C12-1</f>
        <v>52</v>
      </c>
      <c r="C12" s="81">
        <f t="shared" si="1"/>
        <v>53</v>
      </c>
      <c r="D12" s="80">
        <v>54</v>
      </c>
      <c r="E12" s="81">
        <f t="shared" si="2"/>
        <v>55</v>
      </c>
      <c r="F12" s="81">
        <f t="shared" si="3"/>
        <v>56</v>
      </c>
      <c r="G12" s="81">
        <f>F12+1.5</f>
        <v>57.5</v>
      </c>
      <c r="H12" s="76"/>
      <c r="I12" s="86" t="s">
        <v>221</v>
      </c>
      <c r="J12" s="86" t="s">
        <v>221</v>
      </c>
      <c r="K12" s="86" t="s">
        <v>221</v>
      </c>
      <c r="L12" s="86" t="s">
        <v>218</v>
      </c>
      <c r="M12" s="86" t="s">
        <v>229</v>
      </c>
      <c r="N12" s="86" t="s">
        <v>221</v>
      </c>
    </row>
    <row r="13" ht="22.5" customHeight="1" spans="1:14">
      <c r="A13" s="80" t="s">
        <v>178</v>
      </c>
      <c r="B13" s="81">
        <f>C13-1</f>
        <v>54</v>
      </c>
      <c r="C13" s="81">
        <f t="shared" si="1"/>
        <v>55</v>
      </c>
      <c r="D13" s="80">
        <v>56</v>
      </c>
      <c r="E13" s="81">
        <f t="shared" si="2"/>
        <v>57</v>
      </c>
      <c r="F13" s="81">
        <f t="shared" si="3"/>
        <v>58</v>
      </c>
      <c r="G13" s="81">
        <f>F13+1.5</f>
        <v>59.5</v>
      </c>
      <c r="H13" s="76"/>
      <c r="I13" s="86" t="s">
        <v>221</v>
      </c>
      <c r="J13" s="86" t="s">
        <v>221</v>
      </c>
      <c r="K13" s="86" t="s">
        <v>221</v>
      </c>
      <c r="L13" s="86" t="s">
        <v>230</v>
      </c>
      <c r="M13" s="86" t="s">
        <v>221</v>
      </c>
      <c r="N13" s="86" t="s">
        <v>221</v>
      </c>
    </row>
    <row r="14" ht="22.5" customHeight="1" spans="1:14">
      <c r="A14" s="80" t="s">
        <v>179</v>
      </c>
      <c r="B14" s="81">
        <f>C14</f>
        <v>17</v>
      </c>
      <c r="C14" s="81">
        <f t="shared" si="1"/>
        <v>17</v>
      </c>
      <c r="D14" s="80">
        <v>18</v>
      </c>
      <c r="E14" s="81">
        <f>D14</f>
        <v>18</v>
      </c>
      <c r="F14" s="81">
        <f>D14+1.5</f>
        <v>19.5</v>
      </c>
      <c r="G14" s="81">
        <f>F14</f>
        <v>19.5</v>
      </c>
      <c r="H14" s="76"/>
      <c r="I14" s="86" t="s">
        <v>221</v>
      </c>
      <c r="J14" s="86" t="s">
        <v>221</v>
      </c>
      <c r="K14" s="86" t="s">
        <v>221</v>
      </c>
      <c r="L14" s="86" t="s">
        <v>218</v>
      </c>
      <c r="M14" s="86" t="s">
        <v>231</v>
      </c>
      <c r="N14" s="86" t="s">
        <v>231</v>
      </c>
    </row>
    <row r="15" ht="22.5" customHeight="1" spans="1:14">
      <c r="A15" s="80" t="s">
        <v>180</v>
      </c>
      <c r="B15" s="81">
        <v>59</v>
      </c>
      <c r="C15" s="81">
        <v>62</v>
      </c>
      <c r="D15" s="81">
        <v>65</v>
      </c>
      <c r="E15" s="81">
        <v>68</v>
      </c>
      <c r="F15" s="81">
        <v>73</v>
      </c>
      <c r="G15" s="81">
        <v>78</v>
      </c>
      <c r="H15" s="76"/>
      <c r="I15" s="86"/>
      <c r="J15" s="86"/>
      <c r="K15" s="86"/>
      <c r="L15" s="86"/>
      <c r="M15" s="86"/>
      <c r="N15" s="86"/>
    </row>
    <row r="16" ht="22.5" customHeight="1" spans="1:14">
      <c r="A16" s="80" t="s">
        <v>181</v>
      </c>
      <c r="B16" s="81">
        <v>56</v>
      </c>
      <c r="C16" s="81">
        <v>59</v>
      </c>
      <c r="D16" s="81">
        <v>62</v>
      </c>
      <c r="E16" s="81">
        <v>65</v>
      </c>
      <c r="F16" s="81">
        <v>70</v>
      </c>
      <c r="G16" s="81">
        <v>75</v>
      </c>
      <c r="H16" s="76"/>
      <c r="I16" s="86"/>
      <c r="J16" s="86"/>
      <c r="K16" s="86"/>
      <c r="L16" s="86"/>
      <c r="M16" s="86"/>
      <c r="N16" s="86"/>
    </row>
    <row r="17" ht="14.25" spans="1:14">
      <c r="A17" s="83" t="s">
        <v>182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ht="14.25" spans="1:14">
      <c r="A18" s="69" t="s">
        <v>232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ht="14.25" spans="1:13">
      <c r="A19" s="84"/>
      <c r="B19" s="84"/>
      <c r="C19" s="84"/>
      <c r="D19" s="84"/>
      <c r="E19" s="84"/>
      <c r="F19" s="84"/>
      <c r="G19" s="84"/>
      <c r="H19" s="84"/>
      <c r="I19" s="83" t="s">
        <v>233</v>
      </c>
      <c r="J19" s="169"/>
      <c r="K19" s="83" t="s">
        <v>185</v>
      </c>
      <c r="L19" s="83"/>
      <c r="M19" s="8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5"/>
  <sheetViews>
    <sheetView tabSelected="1" workbookViewId="0">
      <selection activeCell="P38" sqref="P38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.325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234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54</v>
      </c>
      <c r="C2" s="97"/>
      <c r="D2" s="98" t="s">
        <v>61</v>
      </c>
      <c r="E2" s="99" t="str">
        <f>首期!B4</f>
        <v>TAFFCN91869</v>
      </c>
      <c r="F2" s="100" t="s">
        <v>235</v>
      </c>
      <c r="G2" s="101" t="str">
        <f>首期!B5</f>
        <v>男式羽绒马甲</v>
      </c>
      <c r="H2" s="102"/>
      <c r="I2" s="134" t="s">
        <v>57</v>
      </c>
      <c r="J2" s="153" t="str">
        <f>中期!I2</f>
        <v>青岛锦瑞麟服装有限公司</v>
      </c>
      <c r="K2" s="154"/>
    </row>
    <row r="3" ht="33" customHeight="1" spans="1:11">
      <c r="A3" s="103" t="s">
        <v>75</v>
      </c>
      <c r="B3" s="104">
        <v>2800</v>
      </c>
      <c r="C3" s="104"/>
      <c r="D3" s="105" t="s">
        <v>236</v>
      </c>
      <c r="E3" s="106" t="str">
        <f>首期!F4</f>
        <v>2025/8/13-1403件（美妙直发）2025/9/18-1397件（美妙直发）</v>
      </c>
      <c r="F3" s="107"/>
      <c r="G3" s="107"/>
      <c r="H3" s="108" t="s">
        <v>237</v>
      </c>
      <c r="I3" s="108"/>
      <c r="J3" s="108"/>
      <c r="K3" s="155"/>
    </row>
    <row r="4" spans="1:11">
      <c r="A4" s="109" t="s">
        <v>72</v>
      </c>
      <c r="B4" s="104">
        <v>2</v>
      </c>
      <c r="C4" s="104">
        <v>6</v>
      </c>
      <c r="D4" s="110" t="s">
        <v>238</v>
      </c>
      <c r="E4" s="111" t="s">
        <v>239</v>
      </c>
      <c r="F4" s="111"/>
      <c r="G4" s="111"/>
      <c r="H4" s="110" t="s">
        <v>240</v>
      </c>
      <c r="I4" s="110"/>
      <c r="J4" s="125" t="s">
        <v>66</v>
      </c>
      <c r="K4" s="156" t="s">
        <v>67</v>
      </c>
    </row>
    <row r="5" spans="1:11">
      <c r="A5" s="109" t="s">
        <v>241</v>
      </c>
      <c r="B5" s="104">
        <v>1</v>
      </c>
      <c r="C5" s="104"/>
      <c r="D5" s="105" t="s">
        <v>242</v>
      </c>
      <c r="E5" s="108" t="s">
        <v>243</v>
      </c>
      <c r="F5" s="108" t="s">
        <v>244</v>
      </c>
      <c r="G5" s="108" t="s">
        <v>239</v>
      </c>
      <c r="H5" s="110" t="s">
        <v>245</v>
      </c>
      <c r="I5" s="110"/>
      <c r="J5" s="125" t="s">
        <v>66</v>
      </c>
      <c r="K5" s="156" t="s">
        <v>67</v>
      </c>
    </row>
    <row r="6" spans="1:11">
      <c r="A6" s="112" t="s">
        <v>246</v>
      </c>
      <c r="B6" s="113">
        <v>125</v>
      </c>
      <c r="C6" s="113"/>
      <c r="D6" s="114" t="s">
        <v>247</v>
      </c>
      <c r="E6" s="115"/>
      <c r="F6" s="116"/>
      <c r="G6" s="117">
        <v>2800</v>
      </c>
      <c r="H6" s="118" t="s">
        <v>248</v>
      </c>
      <c r="I6" s="118"/>
      <c r="J6" s="131" t="s">
        <v>66</v>
      </c>
      <c r="K6" s="157" t="s">
        <v>67</v>
      </c>
    </row>
    <row r="7" ht="1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249</v>
      </c>
      <c r="B8" s="100" t="s">
        <v>250</v>
      </c>
      <c r="C8" s="100" t="s">
        <v>251</v>
      </c>
      <c r="D8" s="100" t="s">
        <v>252</v>
      </c>
      <c r="E8" s="100" t="s">
        <v>253</v>
      </c>
      <c r="F8" s="100" t="s">
        <v>254</v>
      </c>
      <c r="G8" s="123" t="s">
        <v>255</v>
      </c>
      <c r="H8" s="124"/>
      <c r="I8" s="124"/>
      <c r="J8" s="124"/>
      <c r="K8" s="158"/>
    </row>
    <row r="9" spans="1:11">
      <c r="A9" s="109" t="s">
        <v>256</v>
      </c>
      <c r="B9" s="110"/>
      <c r="C9" s="125" t="s">
        <v>66</v>
      </c>
      <c r="D9" s="125" t="s">
        <v>67</v>
      </c>
      <c r="E9" s="105" t="s">
        <v>257</v>
      </c>
      <c r="F9" s="126" t="s">
        <v>258</v>
      </c>
      <c r="G9" s="127" t="s">
        <v>259</v>
      </c>
      <c r="H9" s="128"/>
      <c r="I9" s="128"/>
      <c r="J9" s="128"/>
      <c r="K9" s="159"/>
    </row>
    <row r="10" spans="1:11">
      <c r="A10" s="109" t="s">
        <v>260</v>
      </c>
      <c r="B10" s="110"/>
      <c r="C10" s="125" t="s">
        <v>66</v>
      </c>
      <c r="D10" s="125" t="s">
        <v>67</v>
      </c>
      <c r="E10" s="105" t="s">
        <v>261</v>
      </c>
      <c r="F10" s="126" t="s">
        <v>259</v>
      </c>
      <c r="G10" s="127" t="s">
        <v>262</v>
      </c>
      <c r="H10" s="128"/>
      <c r="I10" s="128"/>
      <c r="J10" s="128"/>
      <c r="K10" s="159"/>
    </row>
    <row r="11" spans="1:11">
      <c r="A11" s="129" t="s">
        <v>195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3" t="s">
        <v>90</v>
      </c>
      <c r="B12" s="125" t="s">
        <v>86</v>
      </c>
      <c r="C12" s="125" t="s">
        <v>87</v>
      </c>
      <c r="D12" s="126"/>
      <c r="E12" s="105" t="s">
        <v>88</v>
      </c>
      <c r="F12" s="125" t="s">
        <v>86</v>
      </c>
      <c r="G12" s="125" t="s">
        <v>87</v>
      </c>
      <c r="H12" s="125"/>
      <c r="I12" s="105" t="s">
        <v>263</v>
      </c>
      <c r="J12" s="125" t="s">
        <v>86</v>
      </c>
      <c r="K12" s="156" t="s">
        <v>87</v>
      </c>
    </row>
    <row r="13" spans="1:11">
      <c r="A13" s="103" t="s">
        <v>93</v>
      </c>
      <c r="B13" s="125" t="s">
        <v>86</v>
      </c>
      <c r="C13" s="125" t="s">
        <v>87</v>
      </c>
      <c r="D13" s="126"/>
      <c r="E13" s="105" t="s">
        <v>98</v>
      </c>
      <c r="F13" s="125" t="s">
        <v>86</v>
      </c>
      <c r="G13" s="125" t="s">
        <v>87</v>
      </c>
      <c r="H13" s="125"/>
      <c r="I13" s="105" t="s">
        <v>264</v>
      </c>
      <c r="J13" s="125" t="s">
        <v>86</v>
      </c>
      <c r="K13" s="156" t="s">
        <v>87</v>
      </c>
    </row>
    <row r="14" ht="15" spans="1:11">
      <c r="A14" s="112" t="s">
        <v>265</v>
      </c>
      <c r="B14" s="131" t="s">
        <v>86</v>
      </c>
      <c r="C14" s="131" t="s">
        <v>87</v>
      </c>
      <c r="D14" s="132"/>
      <c r="E14" s="114" t="s">
        <v>266</v>
      </c>
      <c r="F14" s="131" t="s">
        <v>86</v>
      </c>
      <c r="G14" s="131" t="s">
        <v>87</v>
      </c>
      <c r="H14" s="131"/>
      <c r="I14" s="114" t="s">
        <v>267</v>
      </c>
      <c r="J14" s="131" t="s">
        <v>86</v>
      </c>
      <c r="K14" s="157" t="s">
        <v>87</v>
      </c>
    </row>
    <row r="15" ht="15" spans="1:11">
      <c r="A15" s="119" t="s">
        <v>182</v>
      </c>
      <c r="B15" s="133" t="s">
        <v>259</v>
      </c>
      <c r="C15" s="133"/>
      <c r="D15" s="120"/>
      <c r="E15" s="119"/>
      <c r="F15" s="133"/>
      <c r="G15" s="133"/>
      <c r="H15" s="133"/>
      <c r="I15" s="119"/>
      <c r="J15" s="133"/>
      <c r="K15" s="133"/>
    </row>
    <row r="16" s="92" customFormat="1" spans="1:11">
      <c r="A16" s="96" t="s">
        <v>268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1"/>
    </row>
    <row r="17" spans="1:11">
      <c r="A17" s="109" t="s">
        <v>269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2"/>
    </row>
    <row r="18" spans="1:11">
      <c r="A18" s="109" t="s">
        <v>270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2"/>
    </row>
    <row r="19" spans="1:11">
      <c r="A19" s="135" t="s">
        <v>271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6" t="s">
        <v>272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9"/>
    </row>
    <row r="21" spans="1:11">
      <c r="A21" s="136"/>
      <c r="B21" s="128"/>
      <c r="C21" s="128"/>
      <c r="D21" s="128"/>
      <c r="E21" s="128"/>
      <c r="F21" s="128"/>
      <c r="G21" s="128"/>
      <c r="H21" s="128"/>
      <c r="I21" s="128"/>
      <c r="J21" s="128"/>
      <c r="K21" s="159"/>
    </row>
    <row r="22" spans="1:11">
      <c r="A22" s="136"/>
      <c r="B22" s="128"/>
      <c r="C22" s="128"/>
      <c r="D22" s="128"/>
      <c r="E22" s="128"/>
      <c r="F22" s="128"/>
      <c r="G22" s="128"/>
      <c r="H22" s="128"/>
      <c r="I22" s="128"/>
      <c r="J22" s="128"/>
      <c r="K22" s="159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3"/>
    </row>
    <row r="24" spans="1:11">
      <c r="A24" s="109" t="s">
        <v>124</v>
      </c>
      <c r="B24" s="110"/>
      <c r="C24" s="125" t="s">
        <v>66</v>
      </c>
      <c r="D24" s="125" t="s">
        <v>67</v>
      </c>
      <c r="E24" s="108"/>
      <c r="F24" s="108"/>
      <c r="G24" s="108"/>
      <c r="H24" s="108"/>
      <c r="I24" s="108"/>
      <c r="J24" s="108"/>
      <c r="K24" s="155"/>
    </row>
    <row r="25" ht="15" spans="1:11">
      <c r="A25" s="139" t="s">
        <v>273</v>
      </c>
      <c r="B25" s="140" t="s">
        <v>259</v>
      </c>
      <c r="C25" s="140"/>
      <c r="D25" s="140"/>
      <c r="E25" s="140"/>
      <c r="F25" s="140"/>
      <c r="G25" s="140"/>
      <c r="H25" s="140"/>
      <c r="I25" s="140"/>
      <c r="J25" s="140"/>
      <c r="K25" s="164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274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ht="17" customHeight="1" spans="1:11">
      <c r="A28" s="143" t="s">
        <v>275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5"/>
    </row>
    <row r="29" ht="17" customHeight="1" spans="1:11">
      <c r="A29" s="143" t="s">
        <v>276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5"/>
    </row>
    <row r="30" ht="17" customHeight="1" spans="1:11">
      <c r="A30" s="143" t="s">
        <v>277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5"/>
    </row>
    <row r="31" ht="17" customHeight="1" spans="1:11">
      <c r="A31" s="143" t="s">
        <v>278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65"/>
    </row>
    <row r="32" ht="17" customHeigh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5"/>
    </row>
    <row r="33" ht="17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5"/>
    </row>
    <row r="34" ht="17" customHeight="1" spans="1:11">
      <c r="A34" s="136"/>
      <c r="B34" s="128"/>
      <c r="C34" s="128"/>
      <c r="D34" s="128"/>
      <c r="E34" s="128"/>
      <c r="F34" s="128"/>
      <c r="G34" s="128"/>
      <c r="H34" s="128"/>
      <c r="I34" s="128"/>
      <c r="J34" s="128"/>
      <c r="K34" s="159"/>
    </row>
    <row r="35" ht="17" customHeight="1" spans="1:11">
      <c r="A35" s="145"/>
      <c r="B35" s="128"/>
      <c r="C35" s="128"/>
      <c r="D35" s="128"/>
      <c r="E35" s="128"/>
      <c r="F35" s="128"/>
      <c r="G35" s="128"/>
      <c r="H35" s="128"/>
      <c r="I35" s="128"/>
      <c r="J35" s="128"/>
      <c r="K35" s="159"/>
    </row>
    <row r="36" ht="17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6"/>
    </row>
    <row r="37" ht="18.75" customHeight="1" spans="1:11">
      <c r="A37" s="148" t="s">
        <v>279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7"/>
    </row>
    <row r="38" s="93" customFormat="1" ht="18.75" customHeight="1" spans="1:11">
      <c r="A38" s="109" t="s">
        <v>280</v>
      </c>
      <c r="B38" s="110"/>
      <c r="C38" s="110"/>
      <c r="D38" s="108" t="s">
        <v>281</v>
      </c>
      <c r="E38" s="108"/>
      <c r="F38" s="150" t="s">
        <v>282</v>
      </c>
      <c r="G38" s="151"/>
      <c r="H38" s="110" t="s">
        <v>283</v>
      </c>
      <c r="I38" s="110"/>
      <c r="J38" s="110" t="s">
        <v>284</v>
      </c>
      <c r="K38" s="162"/>
    </row>
    <row r="39" ht="18.75" customHeight="1" spans="1:13">
      <c r="A39" s="109" t="s">
        <v>182</v>
      </c>
      <c r="B39" s="110" t="s">
        <v>285</v>
      </c>
      <c r="C39" s="110"/>
      <c r="D39" s="110"/>
      <c r="E39" s="110"/>
      <c r="F39" s="110"/>
      <c r="G39" s="110"/>
      <c r="H39" s="110"/>
      <c r="I39" s="110"/>
      <c r="J39" s="110"/>
      <c r="K39" s="162"/>
      <c r="M39" s="93"/>
    </row>
    <row r="40" ht="31" customHeight="1" spans="1:1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62"/>
    </row>
    <row r="41" ht="18.75" customHeight="1" spans="1:1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62"/>
    </row>
    <row r="42" ht="32" customHeight="1" spans="1:11">
      <c r="A42" s="112" t="s">
        <v>142</v>
      </c>
      <c r="B42" s="115" t="s">
        <v>143</v>
      </c>
      <c r="C42" s="115"/>
      <c r="D42" s="114" t="s">
        <v>286</v>
      </c>
      <c r="E42" s="152" t="s">
        <v>145</v>
      </c>
      <c r="F42" s="114" t="s">
        <v>146</v>
      </c>
      <c r="G42" s="152">
        <v>45881</v>
      </c>
      <c r="H42" s="117" t="s">
        <v>147</v>
      </c>
      <c r="I42" s="117"/>
      <c r="J42" s="116" t="s">
        <v>287</v>
      </c>
      <c r="K42" s="16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229235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9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1" width="15.1666666666667" style="70" customWidth="1"/>
    <col min="12" max="12" width="16.75" style="70" customWidth="1"/>
    <col min="13" max="13" width="15.1666666666667" style="70" customWidth="1"/>
    <col min="14" max="14" width="18.25" style="70" customWidth="1"/>
    <col min="15" max="16384" width="9" style="69"/>
  </cols>
  <sheetData>
    <row r="1" ht="22" customHeight="1" spans="1:14">
      <c r="A1" s="71" t="s">
        <v>150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2" customHeight="1" spans="1:14">
      <c r="A2" s="73" t="s">
        <v>61</v>
      </c>
      <c r="B2" s="74" t="str">
        <f>'验货尺寸表 '!B2</f>
        <v>TAFFCN91869</v>
      </c>
      <c r="C2" s="74"/>
      <c r="D2" s="75" t="s">
        <v>68</v>
      </c>
      <c r="E2" s="74" t="str">
        <f>'验货尺寸表 '!E2</f>
        <v>男式羽绒马甲</v>
      </c>
      <c r="F2" s="74"/>
      <c r="G2" s="74"/>
      <c r="H2" s="76"/>
      <c r="I2" s="73" t="s">
        <v>57</v>
      </c>
      <c r="J2" s="74" t="str">
        <f>'验货尺寸表 '!J2</f>
        <v>青岛锦瑞麟服装有限公司</v>
      </c>
      <c r="K2" s="74"/>
      <c r="L2" s="74"/>
      <c r="M2" s="74"/>
      <c r="N2" s="74"/>
    </row>
    <row r="3" ht="22" customHeight="1" spans="1:14">
      <c r="A3" s="77" t="s">
        <v>151</v>
      </c>
      <c r="B3" s="78" t="s">
        <v>152</v>
      </c>
      <c r="C3" s="78"/>
      <c r="D3" s="78"/>
      <c r="E3" s="78"/>
      <c r="F3" s="78"/>
      <c r="G3" s="78"/>
      <c r="H3" s="76"/>
      <c r="I3" s="85" t="s">
        <v>153</v>
      </c>
      <c r="J3" s="85"/>
      <c r="K3" s="85"/>
      <c r="L3" s="85"/>
      <c r="M3" s="85"/>
      <c r="N3" s="85"/>
    </row>
    <row r="4" ht="22" customHeight="1" spans="1:14">
      <c r="A4" s="77"/>
      <c r="B4" s="79" t="s">
        <v>154</v>
      </c>
      <c r="C4" s="79" t="s">
        <v>155</v>
      </c>
      <c r="D4" s="79" t="s">
        <v>156</v>
      </c>
      <c r="E4" s="79" t="s">
        <v>157</v>
      </c>
      <c r="F4" s="79" t="s">
        <v>158</v>
      </c>
      <c r="G4" s="79" t="s">
        <v>159</v>
      </c>
      <c r="H4" s="76"/>
      <c r="I4" s="79" t="s">
        <v>211</v>
      </c>
      <c r="J4" s="79" t="s">
        <v>288</v>
      </c>
      <c r="K4" s="79" t="s">
        <v>213</v>
      </c>
      <c r="L4" s="79" t="s">
        <v>289</v>
      </c>
      <c r="M4" s="79" t="s">
        <v>290</v>
      </c>
      <c r="N4" s="79" t="s">
        <v>216</v>
      </c>
    </row>
    <row r="5" ht="22" customHeight="1" spans="1:14">
      <c r="A5" s="77"/>
      <c r="B5" s="79" t="s">
        <v>161</v>
      </c>
      <c r="C5" s="79" t="s">
        <v>162</v>
      </c>
      <c r="D5" s="79" t="s">
        <v>163</v>
      </c>
      <c r="E5" s="79" t="s">
        <v>164</v>
      </c>
      <c r="F5" s="79" t="s">
        <v>165</v>
      </c>
      <c r="G5" s="79" t="s">
        <v>166</v>
      </c>
      <c r="H5" s="76"/>
      <c r="I5" s="79" t="s">
        <v>161</v>
      </c>
      <c r="J5" s="79" t="s">
        <v>162</v>
      </c>
      <c r="K5" s="79" t="s">
        <v>163</v>
      </c>
      <c r="L5" s="79" t="s">
        <v>164</v>
      </c>
      <c r="M5" s="79" t="s">
        <v>165</v>
      </c>
      <c r="N5" s="79" t="s">
        <v>166</v>
      </c>
    </row>
    <row r="6" ht="22" customHeight="1" spans="1:14">
      <c r="A6" s="80" t="s">
        <v>169</v>
      </c>
      <c r="B6" s="81">
        <f t="shared" ref="B6:B10" si="0">C6-1</f>
        <v>67</v>
      </c>
      <c r="C6" s="81">
        <f>D6-2</f>
        <v>68</v>
      </c>
      <c r="D6" s="80">
        <v>70</v>
      </c>
      <c r="E6" s="81">
        <f>D6+2</f>
        <v>72</v>
      </c>
      <c r="F6" s="81">
        <f>E6+2</f>
        <v>74</v>
      </c>
      <c r="G6" s="81">
        <f>F6+1</f>
        <v>75</v>
      </c>
      <c r="H6" s="76"/>
      <c r="I6" s="86" t="s">
        <v>217</v>
      </c>
      <c r="J6" s="86" t="s">
        <v>291</v>
      </c>
      <c r="K6" s="86" t="s">
        <v>217</v>
      </c>
      <c r="L6" s="86" t="s">
        <v>231</v>
      </c>
      <c r="M6" s="86" t="s">
        <v>292</v>
      </c>
      <c r="N6" s="86" t="s">
        <v>220</v>
      </c>
    </row>
    <row r="7" ht="22" customHeight="1" spans="1:14">
      <c r="A7" s="80" t="s">
        <v>171</v>
      </c>
      <c r="B7" s="81">
        <f t="shared" si="0"/>
        <v>64</v>
      </c>
      <c r="C7" s="81">
        <f>D7-2</f>
        <v>65</v>
      </c>
      <c r="D7" s="80">
        <v>67</v>
      </c>
      <c r="E7" s="81">
        <f>D7+2</f>
        <v>69</v>
      </c>
      <c r="F7" s="81">
        <f>E7+2</f>
        <v>71</v>
      </c>
      <c r="G7" s="81">
        <f>F7+1</f>
        <v>72</v>
      </c>
      <c r="H7" s="76"/>
      <c r="I7" s="86" t="s">
        <v>221</v>
      </c>
      <c r="J7" s="86" t="s">
        <v>221</v>
      </c>
      <c r="K7" s="86" t="s">
        <v>221</v>
      </c>
      <c r="L7" s="86" t="s">
        <v>221</v>
      </c>
      <c r="M7" s="86" t="s">
        <v>221</v>
      </c>
      <c r="N7" s="86" t="s">
        <v>221</v>
      </c>
    </row>
    <row r="8" ht="22" customHeight="1" spans="1:14">
      <c r="A8" s="80" t="s">
        <v>172</v>
      </c>
      <c r="B8" s="81">
        <f>C8-4</f>
        <v>108</v>
      </c>
      <c r="C8" s="81">
        <f>D8-4</f>
        <v>112</v>
      </c>
      <c r="D8" s="80">
        <v>116</v>
      </c>
      <c r="E8" s="81">
        <f>D8+4</f>
        <v>120</v>
      </c>
      <c r="F8" s="81">
        <f>E8+4</f>
        <v>124</v>
      </c>
      <c r="G8" s="81">
        <f>F8+6</f>
        <v>130</v>
      </c>
      <c r="H8" s="76"/>
      <c r="I8" s="86" t="s">
        <v>218</v>
      </c>
      <c r="J8" s="86" t="s">
        <v>230</v>
      </c>
      <c r="K8" s="86" t="s">
        <v>223</v>
      </c>
      <c r="L8" s="86" t="s">
        <v>226</v>
      </c>
      <c r="M8" s="86" t="s">
        <v>291</v>
      </c>
      <c r="N8" s="86" t="s">
        <v>219</v>
      </c>
    </row>
    <row r="9" ht="22" customHeight="1" spans="1:14">
      <c r="A9" s="80" t="s">
        <v>174</v>
      </c>
      <c r="B9" s="81">
        <f>C9-4</f>
        <v>104</v>
      </c>
      <c r="C9" s="81">
        <f>D9-4</f>
        <v>108</v>
      </c>
      <c r="D9" s="82">
        <v>112</v>
      </c>
      <c r="E9" s="81">
        <f>D9+4</f>
        <v>116</v>
      </c>
      <c r="F9" s="81">
        <f>E9+5</f>
        <v>121</v>
      </c>
      <c r="G9" s="81">
        <f>F9+6</f>
        <v>127</v>
      </c>
      <c r="H9" s="76"/>
      <c r="I9" s="86" t="s">
        <v>224</v>
      </c>
      <c r="J9" s="86" t="s">
        <v>293</v>
      </c>
      <c r="K9" s="86" t="s">
        <v>221</v>
      </c>
      <c r="L9" s="86" t="s">
        <v>294</v>
      </c>
      <c r="M9" s="86" t="s">
        <v>219</v>
      </c>
      <c r="N9" s="86" t="s">
        <v>217</v>
      </c>
    </row>
    <row r="10" ht="22" customHeight="1" spans="1:14">
      <c r="A10" s="80" t="s">
        <v>175</v>
      </c>
      <c r="B10" s="81">
        <f t="shared" si="0"/>
        <v>44</v>
      </c>
      <c r="C10" s="81">
        <f t="shared" ref="C10:C14" si="1">D10-1</f>
        <v>45</v>
      </c>
      <c r="D10" s="80">
        <v>46</v>
      </c>
      <c r="E10" s="81">
        <f t="shared" ref="E10:E13" si="2">D10+1</f>
        <v>47</v>
      </c>
      <c r="F10" s="81">
        <f t="shared" ref="F10:F13" si="3">E10+1</f>
        <v>48</v>
      </c>
      <c r="G10" s="81">
        <f>F10+1.2</f>
        <v>49.2</v>
      </c>
      <c r="H10" s="76"/>
      <c r="I10" s="86" t="s">
        <v>227</v>
      </c>
      <c r="J10" s="86" t="s">
        <v>295</v>
      </c>
      <c r="K10" s="86" t="s">
        <v>221</v>
      </c>
      <c r="L10" s="86" t="s">
        <v>221</v>
      </c>
      <c r="M10" s="86" t="s">
        <v>217</v>
      </c>
      <c r="N10" s="86" t="s">
        <v>228</v>
      </c>
    </row>
    <row r="11" ht="22" customHeight="1" spans="1:14">
      <c r="A11" s="80" t="s">
        <v>176</v>
      </c>
      <c r="B11" s="80">
        <f>C11</f>
        <v>7</v>
      </c>
      <c r="C11" s="80">
        <f>D11</f>
        <v>7</v>
      </c>
      <c r="D11" s="80">
        <v>7</v>
      </c>
      <c r="E11" s="80">
        <f t="shared" ref="E11:G11" si="4">D11</f>
        <v>7</v>
      </c>
      <c r="F11" s="80">
        <f t="shared" si="4"/>
        <v>7</v>
      </c>
      <c r="G11" s="80">
        <f t="shared" si="4"/>
        <v>7</v>
      </c>
      <c r="H11" s="76"/>
      <c r="I11" s="86" t="s">
        <v>221</v>
      </c>
      <c r="J11" s="86" t="s">
        <v>221</v>
      </c>
      <c r="K11" s="86" t="s">
        <v>221</v>
      </c>
      <c r="L11" s="86" t="s">
        <v>221</v>
      </c>
      <c r="M11" s="86" t="s">
        <v>221</v>
      </c>
      <c r="N11" s="86" t="s">
        <v>221</v>
      </c>
    </row>
    <row r="12" ht="22" customHeight="1" spans="1:14">
      <c r="A12" s="80" t="s">
        <v>177</v>
      </c>
      <c r="B12" s="81">
        <f>C12-1</f>
        <v>52</v>
      </c>
      <c r="C12" s="81">
        <f t="shared" si="1"/>
        <v>53</v>
      </c>
      <c r="D12" s="80">
        <v>54</v>
      </c>
      <c r="E12" s="81">
        <f t="shared" si="2"/>
        <v>55</v>
      </c>
      <c r="F12" s="81">
        <f t="shared" si="3"/>
        <v>56</v>
      </c>
      <c r="G12" s="81">
        <f>F12+1.5</f>
        <v>57.5</v>
      </c>
      <c r="H12" s="76"/>
      <c r="I12" s="86" t="s">
        <v>221</v>
      </c>
      <c r="J12" s="86" t="s">
        <v>296</v>
      </c>
      <c r="K12" s="86" t="s">
        <v>221</v>
      </c>
      <c r="L12" s="86" t="s">
        <v>226</v>
      </c>
      <c r="M12" s="86" t="s">
        <v>297</v>
      </c>
      <c r="N12" s="86" t="s">
        <v>221</v>
      </c>
    </row>
    <row r="13" ht="22" customHeight="1" spans="1:14">
      <c r="A13" s="80" t="s">
        <v>178</v>
      </c>
      <c r="B13" s="81">
        <f>C13-1</f>
        <v>54</v>
      </c>
      <c r="C13" s="81">
        <f t="shared" si="1"/>
        <v>55</v>
      </c>
      <c r="D13" s="80">
        <v>56</v>
      </c>
      <c r="E13" s="81">
        <f t="shared" si="2"/>
        <v>57</v>
      </c>
      <c r="F13" s="81">
        <f t="shared" si="3"/>
        <v>58</v>
      </c>
      <c r="G13" s="81">
        <f>F13+1.5</f>
        <v>59.5</v>
      </c>
      <c r="H13" s="76"/>
      <c r="I13" s="86" t="s">
        <v>221</v>
      </c>
      <c r="J13" s="86" t="s">
        <v>224</v>
      </c>
      <c r="K13" s="86" t="s">
        <v>221</v>
      </c>
      <c r="L13" s="86" t="s">
        <v>217</v>
      </c>
      <c r="M13" s="86" t="s">
        <v>217</v>
      </c>
      <c r="N13" s="86" t="s">
        <v>221</v>
      </c>
    </row>
    <row r="14" ht="22" customHeight="1" spans="1:14">
      <c r="A14" s="80" t="s">
        <v>179</v>
      </c>
      <c r="B14" s="81">
        <f>C14</f>
        <v>17</v>
      </c>
      <c r="C14" s="81">
        <f t="shared" si="1"/>
        <v>17</v>
      </c>
      <c r="D14" s="80">
        <v>18</v>
      </c>
      <c r="E14" s="81">
        <f>D14</f>
        <v>18</v>
      </c>
      <c r="F14" s="81">
        <f>D14+1.5</f>
        <v>19.5</v>
      </c>
      <c r="G14" s="81">
        <f>F14</f>
        <v>19.5</v>
      </c>
      <c r="H14" s="76"/>
      <c r="I14" s="86" t="s">
        <v>221</v>
      </c>
      <c r="J14" s="86" t="s">
        <v>221</v>
      </c>
      <c r="K14" s="86" t="s">
        <v>221</v>
      </c>
      <c r="L14" s="86" t="s">
        <v>292</v>
      </c>
      <c r="M14" s="86" t="s">
        <v>217</v>
      </c>
      <c r="N14" s="86" t="s">
        <v>231</v>
      </c>
    </row>
    <row r="15" ht="22" customHeight="1" spans="1:14">
      <c r="A15" s="80" t="s">
        <v>180</v>
      </c>
      <c r="B15" s="81">
        <v>59</v>
      </c>
      <c r="C15" s="81">
        <v>62</v>
      </c>
      <c r="D15" s="81">
        <v>65</v>
      </c>
      <c r="E15" s="81">
        <v>68</v>
      </c>
      <c r="F15" s="81">
        <v>73</v>
      </c>
      <c r="G15" s="81">
        <v>78</v>
      </c>
      <c r="H15" s="76"/>
      <c r="I15" s="87"/>
      <c r="J15" s="87"/>
      <c r="K15" s="87"/>
      <c r="L15" s="87"/>
      <c r="M15" s="87"/>
      <c r="N15" s="88"/>
    </row>
    <row r="16" ht="22" customHeight="1" spans="1:14">
      <c r="A16" s="80" t="s">
        <v>181</v>
      </c>
      <c r="B16" s="81">
        <v>56</v>
      </c>
      <c r="C16" s="81">
        <v>59</v>
      </c>
      <c r="D16" s="81">
        <v>62</v>
      </c>
      <c r="E16" s="81">
        <v>65</v>
      </c>
      <c r="F16" s="81">
        <v>70</v>
      </c>
      <c r="G16" s="81">
        <v>75</v>
      </c>
      <c r="H16" s="76"/>
      <c r="I16" s="89"/>
      <c r="J16" s="89"/>
      <c r="K16" s="89"/>
      <c r="L16" s="89"/>
      <c r="M16" s="89"/>
      <c r="N16" s="89"/>
    </row>
    <row r="17" ht="22" customHeight="1" spans="1:14">
      <c r="A17" s="83" t="s">
        <v>182</v>
      </c>
      <c r="D17" s="84"/>
      <c r="E17" s="84"/>
      <c r="F17" s="84"/>
      <c r="G17" s="84"/>
      <c r="H17" s="84"/>
      <c r="I17" s="90"/>
      <c r="J17" s="90"/>
      <c r="K17" s="90"/>
      <c r="L17" s="90"/>
      <c r="M17" s="90"/>
      <c r="N17" s="90"/>
    </row>
    <row r="18" ht="22" customHeight="1" spans="1:14">
      <c r="A18" s="69" t="s">
        <v>298</v>
      </c>
      <c r="D18" s="84"/>
      <c r="E18" s="84"/>
      <c r="F18" s="84"/>
      <c r="G18" s="84"/>
      <c r="H18" s="84"/>
      <c r="I18" s="90"/>
      <c r="J18" s="90"/>
      <c r="K18" s="90"/>
      <c r="L18" s="90"/>
      <c r="M18" s="90"/>
      <c r="N18" s="90"/>
    </row>
    <row r="19" ht="14.25" spans="1:13">
      <c r="A19" s="84"/>
      <c r="B19" s="84"/>
      <c r="C19" s="84"/>
      <c r="D19" s="84"/>
      <c r="E19" s="84"/>
      <c r="F19" s="84"/>
      <c r="G19" s="84"/>
      <c r="H19" s="84"/>
      <c r="I19" s="91" t="s">
        <v>299</v>
      </c>
      <c r="J19" s="91"/>
      <c r="K19" s="91" t="s">
        <v>185</v>
      </c>
      <c r="L19" s="91"/>
      <c r="M19" s="91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0"/>
  <sheetViews>
    <sheetView workbookViewId="0">
      <selection activeCell="I17" sqref="I17"/>
    </sheetView>
  </sheetViews>
  <sheetFormatPr defaultColWidth="9" defaultRowHeight="14.25"/>
  <cols>
    <col min="1" max="1" width="6.125" customWidth="1"/>
    <col min="2" max="2" width="8.5" customWidth="1"/>
    <col min="3" max="3" width="12.8333333333333" customWidth="1"/>
    <col min="4" max="4" width="9.5" customWidth="1"/>
    <col min="5" max="5" width="15.125" customWidth="1"/>
    <col min="6" max="6" width="12.625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1" customWidth="1"/>
    <col min="15" max="15" width="10.6666666666667" customWidth="1"/>
  </cols>
  <sheetData>
    <row r="1" ht="29.2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5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63" t="s">
        <v>314</v>
      </c>
      <c r="O2" s="5" t="s">
        <v>315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316</v>
      </c>
      <c r="J3" s="4" t="s">
        <v>316</v>
      </c>
      <c r="K3" s="4" t="s">
        <v>316</v>
      </c>
      <c r="L3" s="4" t="s">
        <v>316</v>
      </c>
      <c r="M3" s="4" t="s">
        <v>316</v>
      </c>
      <c r="N3" s="64"/>
      <c r="O3" s="7"/>
    </row>
    <row r="4" s="60" customFormat="1" ht="15" customHeight="1" spans="1:16">
      <c r="A4" s="26">
        <v>1</v>
      </c>
      <c r="B4" s="27" t="s">
        <v>317</v>
      </c>
      <c r="C4" s="26" t="s">
        <v>318</v>
      </c>
      <c r="D4" s="26" t="s">
        <v>319</v>
      </c>
      <c r="E4" s="12" t="s">
        <v>62</v>
      </c>
      <c r="F4" s="26" t="s">
        <v>320</v>
      </c>
      <c r="G4" s="26" t="s">
        <v>321</v>
      </c>
      <c r="H4" s="62"/>
      <c r="I4" s="26">
        <v>3</v>
      </c>
      <c r="J4" s="26">
        <v>0</v>
      </c>
      <c r="K4" s="26">
        <v>0</v>
      </c>
      <c r="L4" s="26">
        <v>0</v>
      </c>
      <c r="M4" s="26">
        <v>0</v>
      </c>
      <c r="N4" s="65"/>
      <c r="O4" s="26" t="s">
        <v>322</v>
      </c>
      <c r="P4" s="66"/>
    </row>
    <row r="5" s="60" customFormat="1" ht="15" customHeight="1" spans="1:16">
      <c r="A5" s="26">
        <v>2</v>
      </c>
      <c r="B5" s="27" t="s">
        <v>323</v>
      </c>
      <c r="C5" s="26" t="s">
        <v>318</v>
      </c>
      <c r="D5" s="26" t="s">
        <v>319</v>
      </c>
      <c r="E5" s="12" t="s">
        <v>62</v>
      </c>
      <c r="F5" s="26" t="s">
        <v>320</v>
      </c>
      <c r="G5" s="26" t="s">
        <v>321</v>
      </c>
      <c r="H5" s="62"/>
      <c r="I5" s="26">
        <v>2</v>
      </c>
      <c r="J5" s="26">
        <v>1</v>
      </c>
      <c r="K5" s="26">
        <v>0</v>
      </c>
      <c r="L5" s="26">
        <v>0</v>
      </c>
      <c r="M5" s="26">
        <v>1</v>
      </c>
      <c r="N5" s="65"/>
      <c r="O5" s="26" t="s">
        <v>322</v>
      </c>
      <c r="P5" s="66"/>
    </row>
    <row r="6" s="60" customFormat="1" ht="15" customHeight="1" spans="1:16">
      <c r="A6" s="26">
        <v>3</v>
      </c>
      <c r="B6" s="27" t="s">
        <v>324</v>
      </c>
      <c r="C6" s="26" t="s">
        <v>318</v>
      </c>
      <c r="D6" s="12" t="s">
        <v>325</v>
      </c>
      <c r="E6" s="12" t="s">
        <v>62</v>
      </c>
      <c r="F6" s="26" t="s">
        <v>320</v>
      </c>
      <c r="G6" s="26" t="s">
        <v>321</v>
      </c>
      <c r="H6" s="62"/>
      <c r="I6" s="26">
        <v>2</v>
      </c>
      <c r="J6" s="26">
        <v>0</v>
      </c>
      <c r="K6" s="26">
        <v>0</v>
      </c>
      <c r="L6" s="26">
        <v>0</v>
      </c>
      <c r="M6" s="26">
        <v>1</v>
      </c>
      <c r="N6" s="65"/>
      <c r="O6" s="26" t="s">
        <v>322</v>
      </c>
      <c r="P6" s="66"/>
    </row>
    <row r="7" s="60" customFormat="1" ht="15" customHeight="1" spans="1:16">
      <c r="A7" s="26">
        <v>4</v>
      </c>
      <c r="B7" s="27" t="s">
        <v>326</v>
      </c>
      <c r="C7" s="26" t="s">
        <v>318</v>
      </c>
      <c r="D7" s="12" t="s">
        <v>325</v>
      </c>
      <c r="E7" s="12" t="s">
        <v>62</v>
      </c>
      <c r="F7" s="26" t="s">
        <v>320</v>
      </c>
      <c r="G7" s="26" t="s">
        <v>321</v>
      </c>
      <c r="H7" s="62"/>
      <c r="I7" s="26">
        <v>2</v>
      </c>
      <c r="J7" s="26">
        <v>0</v>
      </c>
      <c r="K7" s="26">
        <v>0</v>
      </c>
      <c r="L7" s="26">
        <v>0</v>
      </c>
      <c r="M7" s="26">
        <v>0</v>
      </c>
      <c r="N7" s="65"/>
      <c r="O7" s="26" t="s">
        <v>322</v>
      </c>
      <c r="P7" s="66"/>
    </row>
    <row r="8" ht="15" customHeight="1" spans="1:15">
      <c r="A8" s="13"/>
      <c r="B8" s="13"/>
      <c r="C8" s="13"/>
      <c r="D8" s="13"/>
      <c r="E8" s="12"/>
      <c r="F8" s="13"/>
      <c r="G8" s="13"/>
      <c r="H8" s="13"/>
      <c r="I8" s="13"/>
      <c r="J8" s="13"/>
      <c r="K8" s="13"/>
      <c r="L8" s="13"/>
      <c r="M8" s="13"/>
      <c r="N8" s="67"/>
      <c r="O8" s="13"/>
    </row>
    <row r="9" s="2" customFormat="1" ht="18.75" spans="1:15">
      <c r="A9" s="14" t="s">
        <v>327</v>
      </c>
      <c r="B9" s="15"/>
      <c r="C9" s="15"/>
      <c r="D9" s="16"/>
      <c r="E9" s="17"/>
      <c r="F9" s="34"/>
      <c r="G9" s="34"/>
      <c r="H9" s="34"/>
      <c r="I9" s="28"/>
      <c r="J9" s="14" t="s">
        <v>328</v>
      </c>
      <c r="K9" s="15"/>
      <c r="L9" s="15"/>
      <c r="M9" s="16"/>
      <c r="N9" s="68"/>
      <c r="O9" s="25"/>
    </row>
    <row r="10" ht="34" customHeight="1" spans="1:15">
      <c r="A10" s="21" t="s">
        <v>329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2025-08-15T09:14:12Z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