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<sst xmlns="http://schemas.openxmlformats.org/spreadsheetml/2006/main" count="1574" uniqueCount="501">
  <si>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</si>
  <si>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</si>
  <si>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</si>
  <si>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</si>
  <si>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</si>
  <si>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</si>
  <si>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</si>
  <si>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</si>
  <si>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</si>
  <si>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</si>
  <si>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</si>
  <si>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</si>
  <si>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</si>
  <si>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</si>
  <si>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</si>
  <si>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</si>
  <si>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</si>
  <si>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</si>
  <si>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</si>
  <si>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</si>
  <si>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</si>
  <si>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</si>
  <si>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</si>
  <si>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</si>
  <si>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</si>
  <si>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</si>
  <si>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</si>
  <si>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</si>
  <si>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</si>
  <si>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</si>
  <si>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</si>
  <si>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</si>
  <si>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</si>
  <si>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</si>
  <si>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</si>
  <si>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</si>
  <si>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</si>
  <si>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</si>
  <si>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</si>
  <si>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</si>
  <si>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</si>
  <si>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</si>
  <si>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</si>
  <si>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</si>
  <si>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</si>
  <si>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</si>
  <si>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</si>
  <si>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</si>
  <si>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</si>
  <si>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</si>
  <si>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</si>
  <si>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</si>
  <si>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</si>
  <si>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</si>
  <si>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</si>
  <si>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</si>
  <si>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</si>
  <si>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</si>
  <si>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</si>
  <si>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</si>
  <si>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</si>
  <si>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</si>
  <si>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</si>
  <si>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</si>
  <si>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</si>
  <si>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</si>
  <si>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</si>
  <si>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</si>
  <si>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</si>
  <si>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</si>
  <si>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</si>
  <si>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</si>
  <si>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</si>
  <si>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</si>
  <si>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</si>
  <si>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</si>
  <si>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</si>
  <si>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</si>
  <si>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</si>
  <si>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</si>
  <si>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</si>
  <si>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</si>
  <si>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</si>
  <si>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</si>
  <si>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</si>
  <si>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</si>
  <si>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</si>
  <si>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</si>
  <si>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</si>
  <si>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</si>
  <si>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</si>
  <si>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</si>
  <si>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</si>
  <si>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</si>
  <si>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</si>
  <si>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</si>
  <si>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</si>
  <si>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</si>
  <si>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</si>
  <si>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</si>
  <si>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</si>
  <si>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</si>
  <si>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</si>
  <si>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</si>
  <si>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</si>
  <si>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</si>
  <si>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</si>
  <si>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</si>
  <si>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</si>
  <si>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</si>
  <si>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</si>
  <si>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</si>
  <si>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</si>
  <si>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</si>
  <si>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</si>
  <si>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</si>
  <si>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</si>
  <si>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</si>
  <si>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</si>
  <si>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</si>
  <si>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</si>
  <si>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</si>
  <si>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</si>
  <si>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</si>
  <si>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</si>
  <si>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</si>
  <si>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</si>
  <si>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</si>
  <si>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</si>
  <si>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</si>
  <si>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</si>
  <si>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</si>
  <si>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</si>
  <si>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</si>
  <si>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</si>
  <si>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</si>
  <si>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</si>
  <si>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</si>
  <si>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</si>
  <si>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</si>
  <si>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</si>
  <si>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</si>
  <si>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</si>
  <si>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</si>
  <si>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</si>
  <si>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</si>
  <si>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</si>
  <si>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</si>
  <si>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</si>
  <si>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</si>
  <si>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</si>
  <si>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</si>
  <si>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</si>
  <si>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</si>
  <si>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</si>
  <si>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</si>
  <si>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</si>
  <si>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</si>
  <si>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</si>
  <si>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</si>
  <si>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</si>
  <si>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</si>
  <si>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</si>
  <si>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</si>
  <si>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</si>
  <si>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</si>
  <si>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</si>
  <si>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</si>
  <si>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</si>
  <si>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</si>
  <si>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</si>
  <si>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</si>
  <si>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</si>
  <si>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</si>
  <si>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</si>
  <si>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</si>
  <si>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</si>
  <si>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</si>
  <si>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</si>
  <si>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</si>
  <si>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</si>
  <si>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</si>
  <si>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</si>
  <si>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</si>
  <si>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</si>
  <si>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</si>
  <si>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</si>
  <si>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</si>
  <si>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</si>
  <si>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</si>
  <si>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</si>
  <si>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</si>
  <si>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</si>
  <si>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</si>
  <si>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</si>
  <si>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</si>
  <si>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</si>
  <si>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</si>
  <si>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</si>
  <si>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</si>
  <si>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</si>
  <si>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</si>
  <si>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</si>
  <si>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</si>
  <si>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</si>
  <si>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</si>
  <si>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</si>
  <si>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</si>
  <si>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</si>
  <si>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</si>
  <si>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</si>
  <si>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</si>
  <si>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</si>
  <si>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</si>
  <si>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</si>
  <si>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</si>
  <si>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</si>
  <si>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</si>
  <si>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</si>
  <si>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</si>
  <si>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</si>
  <si>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</si>
  <si>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</si>
  <si>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</si>
  <si>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</si>
  <si>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</si>
  <si>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</si>
  <si>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</si>
  <si>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</si>
  <si>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</si>
  <si>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</si>
  <si>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</si>
  <si>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</si>
  <si>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</si>
  <si>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</si>
  <si>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</si>
  <si>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</si>
  <si>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</si>
  <si>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</si>
  <si>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</si>
  <si>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</si>
  <si>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</si>
  <si>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</si>
  <si>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</si>
  <si>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</si>
  <si>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</si>
  <si>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</si>
  <si>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</si>
  <si>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</si>
  <si>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</si>
  <si>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</si>
  <si>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</si>
  <si>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</si>
  <si>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</si>
  <si>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</si>
  <si>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</si>
  <si>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</si>
  <si>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</si>
  <si>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</si>
  <si>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</si>
  <si>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</si>
  <si>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</si>
  <si>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TAEECL91947</t>
  </si>
  <si>
    <t>产品名称</t>
  </si>
  <si>
    <t>男式越野软壳外套</t>
  </si>
  <si>
    <t>青岛锦瑞麟服装有限公司</t>
  </si>
  <si>
    <t>5500件</t>
  </si>
  <si>
    <t>合同日期</t>
  </si>
  <si>
    <t>2025/8/1-3750件                    2025/8/15-1750件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</si>
  <si>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</si>
  <si>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</si>
  <si>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</si>
  <si>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</si>
  <si>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</si>
  <si>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</si>
  <si>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</si>
  <si>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</si>
  <si>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</si>
  <si>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</si>
  <si>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</si>
  <si>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2004件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</si>
  <si>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</si>
  <si>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</si>
  <si>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</si>
  <si>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</si>
  <si>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</si>
  <si>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</si>
  <si>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</si>
  <si>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</si>
  <si>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采购凭证编号：CGDD25070900010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</si>
  <si>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</si>
  <si>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</si>
  <si>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</si>
  <si>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</si>
  <si>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</si>
  <si>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</si>
  <si>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</si>
  <si>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</si>
  <si>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</si>
  <si>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</si>
  <si>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</si>
  <si>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</si>
  <si>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</si>
  <si>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</si>
  <si>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</si>
  <si>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C27X，S-10件，M-10件，L-10件，XL-10件，XXL-10件，XXXL-10件</t>
  </si>
  <si>
    <t>深灰 G08X，S-10件，M-10件，L-10件，XL-10件，XXL-10件，XXXL-10件</t>
  </si>
  <si>
    <t>情况说明：</t>
  </si>
  <si>
    <t xml:space="preserve">【问题点描述】  </t>
  </si>
  <si>
    <t>1.线毛，2件</t>
  </si>
  <si>
    <t>2.漏编号，1件。</t>
  </si>
  <si>
    <t>3.污渍，2件。</t>
  </si>
  <si>
    <t>4.跳线，1件。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</si>
  <si>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</si>
  <si>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</si>
  <si>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</si>
  <si>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</si>
  <si>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</si>
  <si>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</si>
  <si>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</si>
  <si>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生产部</t>
  </si>
  <si>
    <t>检验人</t>
  </si>
  <si>
    <t>王蕾</t>
  </si>
  <si>
    <t>734件</t>
  </si>
  <si>
    <t>励茶色 F88X，S-10件，M-15件，L-15件，XL-15件，XXL-15件，XXXL-10件</t>
  </si>
  <si>
    <t>1.线毛，4个小疵。</t>
  </si>
  <si>
    <t>2.针洞，1件。</t>
  </si>
  <si>
    <t>3.跳线，1件。</t>
  </si>
  <si>
    <t>4.夹异色线，1件。</t>
  </si>
  <si>
    <t>稽核部</t>
  </si>
  <si>
    <t>孙孝莲</t>
  </si>
  <si>
    <t>2772件</t>
  </si>
  <si>
    <t>采购凭证编号：CGDD25070900010/CGDD25070900011</t>
  </si>
  <si>
    <t>黑色 G01X，S-10件，M-15件，L-15件，XL-15件，XXL-15件，XXXL-10件</t>
  </si>
  <si>
    <t>1.线头-3件。</t>
  </si>
  <si>
    <t>2.脏污-2件。</t>
  </si>
  <si>
    <t>S</t>
  </si>
  <si>
    <t>M</t>
  </si>
  <si>
    <t>L</t>
  </si>
  <si>
    <t>XL</t>
  </si>
  <si>
    <t>XXL</t>
  </si>
  <si>
    <t>XXXL</t>
  </si>
  <si>
    <t>S-铁蓝灰</t>
  </si>
  <si>
    <t>M-励茶色</t>
  </si>
  <si>
    <t>L-深灰</t>
  </si>
  <si>
    <t>XL-黑色</t>
  </si>
  <si>
    <t>XXL-黑色</t>
  </si>
  <si>
    <t>XXXL-励茶色</t>
  </si>
  <si>
    <t>165/88B</t>
  </si>
  <si>
    <t>170/92B</t>
  </si>
  <si>
    <t>175/96B</t>
  </si>
  <si>
    <t>180/100B</t>
  </si>
  <si>
    <t>185/104B</t>
  </si>
  <si>
    <t>190/108B</t>
  </si>
  <si>
    <t>0/+0.5/0</t>
  </si>
  <si>
    <t>0/0/0</t>
  </si>
  <si>
    <t>0/0/+0.5</t>
  </si>
  <si>
    <t>0/+0.5/+0.5</t>
  </si>
  <si>
    <t>0/-0.5/-0.5</t>
  </si>
  <si>
    <t>-0.5/0/0</t>
  </si>
  <si>
    <t>前中长</t>
  </si>
  <si>
    <t>前中拉链长</t>
  </si>
  <si>
    <t>+0.5/0/+0.5</t>
  </si>
  <si>
    <t>+0.5/+0.5/0</t>
  </si>
  <si>
    <t>+1/+1/+1</t>
  </si>
  <si>
    <t>+0.5/0/0</t>
  </si>
  <si>
    <t>0/0/+1</t>
  </si>
  <si>
    <t>后中袖长</t>
  </si>
  <si>
    <t>+1/+1/+0.7</t>
  </si>
  <si>
    <t>+1/+0.5/+0.5</t>
  </si>
  <si>
    <t>+0.7/+1/+0.5</t>
  </si>
  <si>
    <t>+1/+0.7/+0.5</t>
  </si>
  <si>
    <t>袖肥/2（腋下2cm）</t>
  </si>
  <si>
    <t>+0.7/+0.5/+0.5</t>
  </si>
  <si>
    <t>0/-0.5/0</t>
  </si>
  <si>
    <t>袖肘围/2</t>
  </si>
  <si>
    <t>袖口围/2</t>
  </si>
  <si>
    <t>+0.5/0/+0.3</t>
  </si>
  <si>
    <t>下领围</t>
  </si>
  <si>
    <t>0/+1/+0.5</t>
  </si>
  <si>
    <t>+1/+0.5/+1</t>
  </si>
  <si>
    <t>+1/0/+1</t>
  </si>
  <si>
    <t>帽高</t>
  </si>
  <si>
    <t>+1/+1/+0.5</t>
  </si>
  <si>
    <t>帽宽</t>
  </si>
  <si>
    <t>插手袋长</t>
  </si>
  <si>
    <t>插手袋拉链长</t>
  </si>
  <si>
    <t xml:space="preserve">     齐色齐码各2-3件，有问题的另加测量数量。</t>
  </si>
  <si>
    <t>验货时间：2025/8/13</t>
  </si>
  <si>
    <t>跟单QC:王蕾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</si>
  <si>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</si>
  <si>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</si>
  <si>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</si>
  <si>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</si>
  <si>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</si>
  <si>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</si>
  <si>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</si>
  <si>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</si>
  <si>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</si>
  <si>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</si>
  <si>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</si>
  <si>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</si>
  <si>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</si>
  <si>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</si>
  <si>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</si>
  <si>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</si>
  <si>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</si>
  <si>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7205#</t>
  </si>
  <si>
    <t>G16FW0650</t>
  </si>
  <si>
    <t>17SS深灰+12C深灰</t>
  </si>
  <si>
    <t>嘉兴正麒</t>
  </si>
  <si>
    <t>合格</t>
  </si>
  <si>
    <t>YES</t>
  </si>
  <si>
    <t>7206#</t>
  </si>
  <si>
    <t>1111#</t>
  </si>
  <si>
    <t>12C黑+12C深灰</t>
  </si>
  <si>
    <t>1112#</t>
  </si>
  <si>
    <t>14SS铁蓝灰+15FW藏蓝</t>
  </si>
  <si>
    <t>171#</t>
  </si>
  <si>
    <t>3294#</t>
  </si>
  <si>
    <t>12C黑色+12C深灰</t>
  </si>
  <si>
    <t>3296#</t>
  </si>
  <si>
    <t>7205-1#</t>
  </si>
  <si>
    <t>3295#</t>
  </si>
  <si>
    <t>3288#</t>
  </si>
  <si>
    <t>3289#</t>
  </si>
  <si>
    <t>32871#</t>
  </si>
  <si>
    <t>9123#</t>
  </si>
  <si>
    <t>9124#</t>
  </si>
  <si>
    <t>32903#</t>
  </si>
  <si>
    <t>20FW励茶色+19FW木炭灰</t>
  </si>
  <si>
    <t>32913#</t>
  </si>
  <si>
    <t>0204#</t>
  </si>
  <si>
    <t>G16FW0660</t>
  </si>
  <si>
    <t>17SS深灰</t>
  </si>
  <si>
    <t>040#</t>
  </si>
  <si>
    <t>20FW励茶色</t>
  </si>
  <si>
    <t>12C黑色</t>
  </si>
  <si>
    <t>14SS铁蓝灰</t>
  </si>
  <si>
    <t>制表时间：7/3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</si>
  <si>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</si>
  <si>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</si>
  <si>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</si>
  <si>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</si>
  <si>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</si>
  <si>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</si>
  <si>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</si>
  <si>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</si>
  <si>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</si>
  <si>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</si>
  <si>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</si>
  <si>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</si>
  <si>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</si>
  <si>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</si>
  <si>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</si>
  <si>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</si>
  <si>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</si>
  <si>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</si>
  <si>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</si>
  <si>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</si>
  <si>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</si>
  <si>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</si>
  <si>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</si>
  <si>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</si>
  <si>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</si>
  <si>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</si>
  <si>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</si>
  <si>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</si>
  <si>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</si>
  <si>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</si>
  <si>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制表时间：3/20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</si>
  <si>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</si>
  <si>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</si>
  <si>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</si>
  <si>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</si>
  <si>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</si>
  <si>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</si>
  <si>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</si>
  <si>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</si>
  <si>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</si>
  <si>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</si>
  <si>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</si>
  <si>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</si>
  <si>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</si>
  <si>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</si>
  <si>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</si>
  <si>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</si>
  <si>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</si>
  <si>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</si>
  <si>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</si>
  <si>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</si>
  <si>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</si>
  <si>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</si>
  <si>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</si>
  <si>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</si>
  <si>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</si>
  <si>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</si>
  <si>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</si>
  <si>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</si>
  <si>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>制表时间：7/5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</si>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</sst>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7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9" applyNumberFormat="0" applyAlignment="0" applyProtection="0">
      <alignment vertical="center"/>
    </xf>
    <xf numFmtId="0" fontId="52" fillId="9" borderId="80" applyNumberFormat="0" applyAlignment="0" applyProtection="0">
      <alignment vertical="center"/>
    </xf>
    <xf numFmtId="0" fontId="53" fillId="9" borderId="79" applyNumberFormat="0" applyAlignment="0" applyProtection="0">
      <alignment vertical="center"/>
    </xf>
    <xf numFmtId="0" fontId="54" fillId="10" borderId="81" applyNumberFormat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1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 wrapText="1"/>
    </xf>
    <xf numFmtId="0" fontId="23" fillId="0" borderId="23" xfId="49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vertical="center"/>
    </xf>
    <xf numFmtId="0" fontId="26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4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2" fillId="3" borderId="2" xfId="0" applyNumberFormat="1" applyFont="1" applyFill="1" applyBorder="1" applyAlignment="1">
      <alignment horizontal="center"/>
    </xf>
    <xf numFmtId="177" fontId="2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177" fontId="22" fillId="3" borderId="2" xfId="52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0" fontId="22" fillId="3" borderId="2" xfId="52" applyFont="1" applyFill="1" applyBorder="1" applyAlignment="1">
      <alignment horizontal="center"/>
    </xf>
    <xf numFmtId="0" fontId="13" fillId="3" borderId="42" xfId="49" applyFont="1" applyFill="1" applyBorder="1" applyAlignment="1">
      <alignment horizontal="left" vertical="center"/>
    </xf>
    <xf numFmtId="0" fontId="26" fillId="3" borderId="42" xfId="49" applyFont="1" applyFill="1" applyBorder="1" applyAlignment="1">
      <alignment horizontal="center" vertical="center"/>
    </xf>
    <xf numFmtId="0" fontId="26" fillId="3" borderId="43" xfId="49" applyFont="1" applyFill="1" applyBorder="1" applyAlignment="1">
      <alignment horizontal="center" vertical="center"/>
    </xf>
    <xf numFmtId="0" fontId="13" fillId="3" borderId="44" xfId="50" applyFont="1" applyFill="1" applyBorder="1" applyAlignment="1" applyProtection="1">
      <alignment horizontal="center" vertical="center"/>
    </xf>
    <xf numFmtId="49" fontId="26" fillId="0" borderId="2" xfId="53" applyNumberFormat="1" applyFont="1" applyBorder="1">
      <alignment vertical="center"/>
    </xf>
    <xf numFmtId="49" fontId="29" fillId="3" borderId="2" xfId="51" applyNumberFormat="1" applyFont="1" applyFill="1" applyBorder="1" applyAlignment="1">
      <alignment horizontal="center" vertical="center"/>
    </xf>
    <xf numFmtId="49" fontId="29" fillId="3" borderId="45" xfId="51" applyNumberFormat="1" applyFon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6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30" fillId="0" borderId="16" xfId="49" applyFont="1" applyBorder="1" applyAlignment="1">
      <alignment horizontal="center" vertical="top"/>
    </xf>
    <xf numFmtId="0" fontId="15" fillId="0" borderId="47" xfId="49" applyFont="1" applyBorder="1" applyAlignment="1">
      <alignment horizontal="left" vertical="center"/>
    </xf>
    <xf numFmtId="0" fontId="31" fillId="0" borderId="18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14" fontId="31" fillId="0" borderId="23" xfId="49" applyNumberFormat="1" applyFont="1" applyBorder="1" applyAlignment="1">
      <alignment horizontal="center" vertical="center"/>
    </xf>
    <xf numFmtId="14" fontId="31" fillId="0" borderId="37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9" fontId="31" fillId="0" borderId="23" xfId="49" applyNumberFormat="1" applyFont="1" applyBorder="1" applyAlignment="1">
      <alignment horizontal="center" vertical="center"/>
    </xf>
    <xf numFmtId="0" fontId="31" fillId="0" borderId="37" xfId="49" applyFont="1" applyBorder="1" applyAlignment="1">
      <alignment horizontal="center" vertical="center"/>
    </xf>
    <xf numFmtId="0" fontId="31" fillId="0" borderId="23" xfId="49" applyFont="1" applyBorder="1" applyAlignment="1">
      <alignment vertical="center"/>
    </xf>
    <xf numFmtId="0" fontId="31" fillId="0" borderId="37" xfId="49" applyFont="1" applyBorder="1" applyAlignment="1">
      <alignment vertical="center"/>
    </xf>
    <xf numFmtId="0" fontId="24" fillId="0" borderId="22" xfId="49" applyFont="1" applyBorder="1" applyAlignment="1">
      <alignment horizontal="center" vertical="center"/>
    </xf>
    <xf numFmtId="0" fontId="31" fillId="0" borderId="28" xfId="49" applyFont="1" applyBorder="1" applyAlignment="1">
      <alignment horizontal="left" vertical="center"/>
    </xf>
    <xf numFmtId="0" fontId="31" fillId="0" borderId="39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0" fontId="32" fillId="0" borderId="24" xfId="49" applyFont="1" applyBorder="1" applyAlignment="1">
      <alignment vertical="center"/>
    </xf>
    <xf numFmtId="0" fontId="31" fillId="0" borderId="25" xfId="49" applyFont="1" applyBorder="1" applyAlignment="1">
      <alignment horizontal="center" vertical="center"/>
    </xf>
    <xf numFmtId="0" fontId="31" fillId="0" borderId="38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31" fillId="0" borderId="25" xfId="49" applyNumberFormat="1" applyFont="1" applyBorder="1" applyAlignment="1">
      <alignment horizontal="center" vertical="center"/>
    </xf>
    <xf numFmtId="14" fontId="31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15" fillId="0" borderId="49" xfId="49" applyFont="1" applyBorder="1" applyAlignment="1">
      <alignment vertical="center"/>
    </xf>
    <xf numFmtId="0" fontId="31" fillId="0" borderId="50" xfId="49" applyFont="1" applyBorder="1" applyAlignment="1">
      <alignment horizontal="center" vertical="center"/>
    </xf>
    <xf numFmtId="0" fontId="15" fillId="0" borderId="50" xfId="49" applyFont="1" applyBorder="1" applyAlignment="1">
      <alignment vertical="center"/>
    </xf>
    <xf numFmtId="0" fontId="31" fillId="0" borderId="50" xfId="49" applyFont="1" applyBorder="1" applyAlignment="1">
      <alignment vertical="center"/>
    </xf>
    <xf numFmtId="58" fontId="26" fillId="0" borderId="50" xfId="49" applyNumberFormat="1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29" fillId="0" borderId="52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31" fillId="0" borderId="55" xfId="49" applyFont="1" applyBorder="1" applyAlignment="1">
      <alignment horizontal="center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2" fillId="3" borderId="7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33" fillId="0" borderId="16" xfId="49" applyFont="1" applyBorder="1" applyAlignment="1">
      <alignment horizontal="center" vertical="top"/>
    </xf>
    <xf numFmtId="0" fontId="22" fillId="0" borderId="2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14" fontId="22" fillId="0" borderId="23" xfId="49" applyNumberFormat="1" applyFont="1" applyBorder="1" applyAlignment="1">
      <alignment horizontal="center" vertical="center" wrapText="1"/>
    </xf>
    <xf numFmtId="14" fontId="22" fillId="0" borderId="37" xfId="49" applyNumberFormat="1" applyFont="1" applyBorder="1" applyAlignment="1">
      <alignment horizontal="center" vertical="center" wrapText="1"/>
    </xf>
    <xf numFmtId="14" fontId="22" fillId="0" borderId="23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4" fillId="0" borderId="5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4" fillId="0" borderId="53" xfId="49" applyFont="1" applyBorder="1" applyAlignment="1">
      <alignment vertical="center"/>
    </xf>
    <xf numFmtId="0" fontId="24" fillId="0" borderId="53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 wrapText="1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34" fillId="0" borderId="59" xfId="49" applyFont="1" applyBorder="1" applyAlignment="1">
      <alignment horizontal="left" vertical="center" wrapText="1"/>
    </xf>
    <xf numFmtId="0" fontId="27" fillId="0" borderId="0" xfId="53" applyNumberFormat="1" applyFont="1" applyAlignment="1">
      <alignment horizontal="center" vertical="center"/>
    </xf>
    <xf numFmtId="0" fontId="35" fillId="0" borderId="12" xfId="53" applyNumberFormat="1" applyFont="1" applyBorder="1">
      <alignment vertical="center"/>
    </xf>
    <xf numFmtId="9" fontId="22" fillId="0" borderId="23" xfId="49" applyNumberFormat="1" applyFont="1" applyBorder="1" applyAlignment="1">
      <alignment horizontal="center" vertical="center"/>
    </xf>
    <xf numFmtId="0" fontId="35" fillId="0" borderId="60" xfId="53" applyNumberFormat="1" applyFont="1" applyBorder="1">
      <alignment vertical="center"/>
    </xf>
    <xf numFmtId="0" fontId="35" fillId="0" borderId="61" xfId="53" applyNumberFormat="1" applyFont="1" applyBorder="1">
      <alignment vertical="center"/>
    </xf>
    <xf numFmtId="9" fontId="22" fillId="0" borderId="35" xfId="49" applyNumberFormat="1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22" fillId="0" borderId="27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4" xfId="49" applyFont="1" applyFill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22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36" fillId="0" borderId="50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14" fillId="0" borderId="18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1" xfId="49" applyFont="1" applyBorder="1" applyAlignment="1">
      <alignment horizontal="left" vertical="center" wrapText="1"/>
    </xf>
    <xf numFmtId="0" fontId="24" fillId="0" borderId="57" xfId="49" applyFont="1" applyBorder="1" applyAlignment="1">
      <alignment horizontal="left" vertical="center"/>
    </xf>
    <xf numFmtId="0" fontId="35" fillId="0" borderId="37" xfId="49" applyFont="1" applyBorder="1" applyAlignment="1">
      <alignment horizontal="center" vertical="center" wrapText="1"/>
    </xf>
    <xf numFmtId="0" fontId="23" fillId="0" borderId="37" xfId="49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9" fontId="22" fillId="0" borderId="36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66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65" xfId="49" applyFont="1" applyBorder="1" applyAlignment="1">
      <alignment horizontal="center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7823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565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7823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425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438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362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619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7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56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362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543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543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362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6859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8669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5049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50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685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866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80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615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02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848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8488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759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800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619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100298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77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277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371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6287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0</xdr:rowOff>
        </xdr:from>
        <xdr:to>
          <xdr:col>6</xdr:col>
          <xdr:colOff>444500</xdr:colOff>
          <xdr:row>35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7701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35</xdr:row>
          <xdr:rowOff>0</xdr:rowOff>
        </xdr:from>
        <xdr:to>
          <xdr:col>8</xdr:col>
          <xdr:colOff>482600</xdr:colOff>
          <xdr:row>35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230620" y="6965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35</xdr:row>
          <xdr:rowOff>12700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627620" y="69786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7336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300220" y="23717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138420" y="22542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138420" y="24352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3002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138420" y="26416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983220" y="22415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983220" y="24352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132320" y="2733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983220" y="25781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9926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7927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7927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828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841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2022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6478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6478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414520" y="1647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5466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132320" y="2371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132320" y="2552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792720" y="12795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992620" y="1098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992620" y="917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5304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3656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7336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3685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274820" y="25368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6097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20097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540635" y="43199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4408170" y="1841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4376420" y="2009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2382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73020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96820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2382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533400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2382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22" customWidth="1"/>
    <col min="3" max="3" width="10.1666666666667" customWidth="1"/>
  </cols>
  <sheetData>
    <row r="1" ht="21" customHeight="1" spans="1:2">
      <c r="A1" s="423"/>
      <c r="B1" s="424" t="s">
        <v>0</v>
      </c>
    </row>
    <row r="2" spans="1:2">
      <c r="A2" s="12">
        <v>1</v>
      </c>
      <c r="B2" s="425" t="s">
        <v>1</v>
      </c>
    </row>
    <row r="3" spans="1:2">
      <c r="A3" s="12">
        <v>2</v>
      </c>
      <c r="B3" s="425" t="s">
        <v>2</v>
      </c>
    </row>
    <row r="4" spans="1:2">
      <c r="A4" s="12">
        <v>3</v>
      </c>
      <c r="B4" s="425" t="s">
        <v>3</v>
      </c>
    </row>
    <row r="5" spans="1:2">
      <c r="A5" s="12">
        <v>4</v>
      </c>
      <c r="B5" s="425" t="s">
        <v>4</v>
      </c>
    </row>
    <row r="6" spans="1:2">
      <c r="A6" s="12">
        <v>5</v>
      </c>
      <c r="B6" s="425" t="s">
        <v>5</v>
      </c>
    </row>
    <row r="7" spans="1:2">
      <c r="A7" s="12">
        <v>6</v>
      </c>
      <c r="B7" s="425" t="s">
        <v>6</v>
      </c>
    </row>
    <row r="8" s="421" customFormat="1" ht="15" customHeight="1" spans="1:2">
      <c r="A8" s="426">
        <v>7</v>
      </c>
      <c r="B8" s="427" t="s">
        <v>7</v>
      </c>
    </row>
    <row r="9" ht="19" customHeight="1" spans="1:2">
      <c r="A9" s="423"/>
      <c r="B9" s="428" t="s">
        <v>8</v>
      </c>
    </row>
    <row r="10" ht="16" customHeight="1" spans="1:2">
      <c r="A10" s="12">
        <v>1</v>
      </c>
      <c r="B10" s="429" t="s">
        <v>9</v>
      </c>
    </row>
    <row r="11" spans="1:2">
      <c r="A11" s="12">
        <v>2</v>
      </c>
      <c r="B11" s="425" t="s">
        <v>10</v>
      </c>
    </row>
    <row r="12" spans="1:2">
      <c r="A12" s="12">
        <v>3</v>
      </c>
      <c r="B12" s="427" t="s">
        <v>11</v>
      </c>
    </row>
    <row r="13" spans="1:2">
      <c r="A13" s="12">
        <v>4</v>
      </c>
      <c r="B13" s="425" t="s">
        <v>12</v>
      </c>
    </row>
    <row r="14" spans="1:2">
      <c r="A14" s="12">
        <v>5</v>
      </c>
      <c r="B14" s="425" t="s">
        <v>13</v>
      </c>
    </row>
    <row r="15" spans="1:2">
      <c r="A15" s="12">
        <v>6</v>
      </c>
      <c r="B15" s="425" t="s">
        <v>14</v>
      </c>
    </row>
    <row r="16" spans="1:2">
      <c r="A16" s="12">
        <v>7</v>
      </c>
      <c r="B16" s="425" t="s">
        <v>15</v>
      </c>
    </row>
    <row r="17" spans="1:2">
      <c r="A17" s="12">
        <v>8</v>
      </c>
      <c r="B17" s="425" t="s">
        <v>16</v>
      </c>
    </row>
    <row r="18" spans="1:2">
      <c r="A18" s="12">
        <v>9</v>
      </c>
      <c r="B18" s="425" t="s">
        <v>17</v>
      </c>
    </row>
    <row r="19" spans="1:2">
      <c r="A19" s="12"/>
      <c r="B19" s="425"/>
    </row>
    <row r="20" ht="20.25" spans="1:2">
      <c r="A20" s="423"/>
      <c r="B20" s="424" t="s">
        <v>18</v>
      </c>
    </row>
    <row r="21" spans="1:2">
      <c r="A21" s="12">
        <v>1</v>
      </c>
      <c r="B21" s="430" t="s">
        <v>19</v>
      </c>
    </row>
    <row r="22" spans="1:2">
      <c r="A22" s="12">
        <v>2</v>
      </c>
      <c r="B22" s="425" t="s">
        <v>20</v>
      </c>
    </row>
    <row r="23" spans="1:2">
      <c r="A23" s="12">
        <v>3</v>
      </c>
      <c r="B23" s="425" t="s">
        <v>21</v>
      </c>
    </row>
    <row r="24" spans="1:2">
      <c r="A24" s="12">
        <v>4</v>
      </c>
      <c r="B24" s="425" t="s">
        <v>22</v>
      </c>
    </row>
    <row r="25" spans="1:2">
      <c r="A25" s="12">
        <v>5</v>
      </c>
      <c r="B25" s="425" t="s">
        <v>23</v>
      </c>
    </row>
    <row r="26" spans="1:2">
      <c r="A26" s="12">
        <v>6</v>
      </c>
      <c r="B26" s="425" t="s">
        <v>24</v>
      </c>
    </row>
    <row r="27" spans="1:2">
      <c r="A27" s="12">
        <v>7</v>
      </c>
      <c r="B27" s="425" t="s">
        <v>25</v>
      </c>
    </row>
    <row r="28" spans="1:2">
      <c r="A28" s="12"/>
      <c r="B28" s="425"/>
    </row>
    <row r="29" ht="20.25" spans="1:2">
      <c r="A29" s="423"/>
      <c r="B29" s="424" t="s">
        <v>26</v>
      </c>
    </row>
    <row r="30" spans="1:2">
      <c r="A30" s="12">
        <v>1</v>
      </c>
      <c r="B30" s="430" t="s">
        <v>27</v>
      </c>
    </row>
    <row r="31" spans="1:2">
      <c r="A31" s="12">
        <v>2</v>
      </c>
      <c r="B31" s="425" t="s">
        <v>28</v>
      </c>
    </row>
    <row r="32" spans="1:2">
      <c r="A32" s="12">
        <v>3</v>
      </c>
      <c r="B32" s="425" t="s">
        <v>29</v>
      </c>
    </row>
    <row r="33" ht="28.5" spans="1:2">
      <c r="A33" s="12">
        <v>4</v>
      </c>
      <c r="B33" s="425" t="s">
        <v>30</v>
      </c>
    </row>
    <row r="34" spans="1:2">
      <c r="A34" s="12">
        <v>5</v>
      </c>
      <c r="B34" s="425" t="s">
        <v>31</v>
      </c>
    </row>
    <row r="35" spans="1:2">
      <c r="A35" s="12">
        <v>6</v>
      </c>
      <c r="B35" s="425" t="s">
        <v>32</v>
      </c>
    </row>
    <row r="36" spans="1:2">
      <c r="A36" s="12">
        <v>7</v>
      </c>
      <c r="B36" s="425" t="s">
        <v>33</v>
      </c>
    </row>
    <row r="37" spans="1:2">
      <c r="A37" s="12"/>
      <c r="B37" s="425"/>
    </row>
    <row r="39" spans="1:2">
      <c r="A39" s="431" t="s">
        <v>34</v>
      </c>
      <c r="B39" s="43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zoomScale="80" zoomScaleNormal="80" workbookViewId="0">
      <selection activeCell="J26" sqref="J26"/>
    </sheetView>
  </sheetViews>
  <sheetFormatPr defaultColWidth="9" defaultRowHeight="26" customHeight="1"/>
  <cols>
    <col min="1" max="1" width="17.1666666666667" style="66" customWidth="1"/>
    <col min="2" max="7" width="10.9333333333333" style="66" customWidth="1"/>
    <col min="8" max="8" width="1.33333333333333" style="66" customWidth="1"/>
    <col min="9" max="14" width="17.3333333333333" style="67" customWidth="1"/>
    <col min="15" max="16384" width="9" style="66"/>
  </cols>
  <sheetData>
    <row r="1" ht="22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59</v>
      </c>
      <c r="B2" s="71" t="str">
        <f>尾期1!E2</f>
        <v>TAEECL91947</v>
      </c>
      <c r="C2" s="71"/>
      <c r="D2" s="72" t="s">
        <v>64</v>
      </c>
      <c r="E2" s="71" t="str">
        <f>尾期1!G2</f>
        <v>男式越野软壳外套</v>
      </c>
      <c r="F2" s="71"/>
      <c r="G2" s="71"/>
      <c r="H2" s="73"/>
      <c r="I2" s="83" t="s">
        <v>55</v>
      </c>
      <c r="J2" s="84" t="s">
        <v>265</v>
      </c>
      <c r="K2" s="84"/>
      <c r="L2" s="84"/>
      <c r="M2" s="84"/>
      <c r="N2" s="84"/>
    </row>
    <row r="3" ht="22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85" t="s">
        <v>129</v>
      </c>
      <c r="J3" s="85"/>
      <c r="K3" s="85"/>
      <c r="L3" s="85"/>
      <c r="M3" s="85"/>
      <c r="N3" s="85"/>
    </row>
    <row r="4" ht="22" customHeight="1" spans="1:14">
      <c r="A4" s="74"/>
      <c r="B4" s="76" t="s">
        <v>336</v>
      </c>
      <c r="C4" s="76" t="s">
        <v>337</v>
      </c>
      <c r="D4" s="76" t="s">
        <v>338</v>
      </c>
      <c r="E4" s="76" t="s">
        <v>339</v>
      </c>
      <c r="F4" s="76" t="s">
        <v>340</v>
      </c>
      <c r="G4" s="76" t="s">
        <v>341</v>
      </c>
      <c r="H4" s="73"/>
      <c r="I4" s="86" t="s">
        <v>342</v>
      </c>
      <c r="J4" s="86" t="s">
        <v>343</v>
      </c>
      <c r="K4" s="86" t="s">
        <v>344</v>
      </c>
      <c r="L4" s="86" t="s">
        <v>345</v>
      </c>
      <c r="M4" s="86" t="s">
        <v>346</v>
      </c>
      <c r="N4" s="86" t="s">
        <v>347</v>
      </c>
    </row>
    <row r="5" ht="22" customHeight="1" spans="1:14">
      <c r="A5" s="74"/>
      <c r="B5" s="76" t="s">
        <v>348</v>
      </c>
      <c r="C5" s="76" t="s">
        <v>349</v>
      </c>
      <c r="D5" s="76" t="s">
        <v>350</v>
      </c>
      <c r="E5" s="76" t="s">
        <v>351</v>
      </c>
      <c r="F5" s="76" t="s">
        <v>352</v>
      </c>
      <c r="G5" s="76" t="s">
        <v>353</v>
      </c>
      <c r="H5" s="73"/>
      <c r="I5" s="86" t="s">
        <v>348</v>
      </c>
      <c r="J5" s="86" t="s">
        <v>349</v>
      </c>
      <c r="K5" s="86" t="s">
        <v>350</v>
      </c>
      <c r="L5" s="86" t="s">
        <v>351</v>
      </c>
      <c r="M5" s="86" t="s">
        <v>352</v>
      </c>
      <c r="N5" s="86" t="s">
        <v>353</v>
      </c>
    </row>
    <row r="6" ht="22" customHeight="1" spans="1:14">
      <c r="A6" s="77" t="s">
        <v>179</v>
      </c>
      <c r="B6" s="77">
        <f t="shared" ref="B6:B8" si="0">C6-1</f>
        <v>68</v>
      </c>
      <c r="C6" s="77">
        <f t="shared" ref="C6:C8" si="1">D6-2</f>
        <v>69</v>
      </c>
      <c r="D6" s="78">
        <v>71</v>
      </c>
      <c r="E6" s="77">
        <f t="shared" ref="E6:E8" si="2">D6+2</f>
        <v>73</v>
      </c>
      <c r="F6" s="77">
        <f t="shared" ref="F6:F8" si="3">E6+2</f>
        <v>75</v>
      </c>
      <c r="G6" s="77">
        <f t="shared" ref="G6:G8" si="4">F6+1</f>
        <v>76</v>
      </c>
      <c r="H6" s="73"/>
      <c r="I6" s="87" t="s">
        <v>354</v>
      </c>
      <c r="J6" s="87" t="s">
        <v>355</v>
      </c>
      <c r="K6" s="87" t="s">
        <v>356</v>
      </c>
      <c r="L6" s="87" t="s">
        <v>357</v>
      </c>
      <c r="M6" s="87" t="s">
        <v>358</v>
      </c>
      <c r="N6" s="87" t="s">
        <v>359</v>
      </c>
    </row>
    <row r="7" ht="22" customHeight="1" spans="1:14">
      <c r="A7" s="77" t="s">
        <v>360</v>
      </c>
      <c r="B7" s="77">
        <f t="shared" si="0"/>
        <v>66</v>
      </c>
      <c r="C7" s="77">
        <f t="shared" si="1"/>
        <v>67</v>
      </c>
      <c r="D7" s="78">
        <v>69</v>
      </c>
      <c r="E7" s="77">
        <f t="shared" si="2"/>
        <v>71</v>
      </c>
      <c r="F7" s="77">
        <f t="shared" si="3"/>
        <v>73</v>
      </c>
      <c r="G7" s="77">
        <f t="shared" si="4"/>
        <v>74</v>
      </c>
      <c r="H7" s="73"/>
      <c r="I7" s="87" t="s">
        <v>355</v>
      </c>
      <c r="J7" s="87" t="s">
        <v>355</v>
      </c>
      <c r="K7" s="87" t="s">
        <v>355</v>
      </c>
      <c r="L7" s="87" t="s">
        <v>355</v>
      </c>
      <c r="M7" s="87" t="s">
        <v>355</v>
      </c>
      <c r="N7" s="87" t="s">
        <v>355</v>
      </c>
    </row>
    <row r="8" ht="22" customHeight="1" spans="1:14">
      <c r="A8" s="77" t="s">
        <v>361</v>
      </c>
      <c r="B8" s="77">
        <f t="shared" si="0"/>
        <v>66</v>
      </c>
      <c r="C8" s="77">
        <f t="shared" si="1"/>
        <v>67</v>
      </c>
      <c r="D8" s="78">
        <v>69</v>
      </c>
      <c r="E8" s="77">
        <f t="shared" si="2"/>
        <v>71</v>
      </c>
      <c r="F8" s="77">
        <f t="shared" si="3"/>
        <v>73</v>
      </c>
      <c r="G8" s="77">
        <f t="shared" si="4"/>
        <v>74</v>
      </c>
      <c r="H8" s="73"/>
      <c r="I8" s="87" t="s">
        <v>355</v>
      </c>
      <c r="J8" s="87" t="s">
        <v>355</v>
      </c>
      <c r="K8" s="88" t="s">
        <v>355</v>
      </c>
      <c r="L8" s="87" t="s">
        <v>355</v>
      </c>
      <c r="M8" s="87" t="s">
        <v>355</v>
      </c>
      <c r="N8" s="87" t="s">
        <v>355</v>
      </c>
    </row>
    <row r="9" ht="22" customHeight="1" spans="1:14">
      <c r="A9" s="77" t="s">
        <v>191</v>
      </c>
      <c r="B9" s="77">
        <f>C9-4</f>
        <v>104</v>
      </c>
      <c r="C9" s="77">
        <f>D9-4</f>
        <v>108</v>
      </c>
      <c r="D9" s="78">
        <v>112</v>
      </c>
      <c r="E9" s="77">
        <f>D9+4</f>
        <v>116</v>
      </c>
      <c r="F9" s="77">
        <f>E9+4</f>
        <v>120</v>
      </c>
      <c r="G9" s="77">
        <f>F9+6</f>
        <v>126</v>
      </c>
      <c r="H9" s="73"/>
      <c r="I9" s="87" t="s">
        <v>356</v>
      </c>
      <c r="J9" s="87" t="s">
        <v>362</v>
      </c>
      <c r="K9" s="88" t="s">
        <v>363</v>
      </c>
      <c r="L9" s="87" t="s">
        <v>364</v>
      </c>
      <c r="M9" s="87" t="s">
        <v>356</v>
      </c>
      <c r="N9" s="87" t="s">
        <v>362</v>
      </c>
    </row>
    <row r="10" ht="22" customHeight="1" spans="1:14">
      <c r="A10" s="77" t="s">
        <v>200</v>
      </c>
      <c r="B10" s="77">
        <f>C10-4</f>
        <v>101</v>
      </c>
      <c r="C10" s="77">
        <f>D10-4</f>
        <v>105</v>
      </c>
      <c r="D10" s="78">
        <v>109</v>
      </c>
      <c r="E10" s="77">
        <f>D10+4</f>
        <v>113</v>
      </c>
      <c r="F10" s="77">
        <f>E10+5</f>
        <v>118</v>
      </c>
      <c r="G10" s="77">
        <f>F10+6</f>
        <v>124</v>
      </c>
      <c r="H10" s="73"/>
      <c r="I10" s="87" t="s">
        <v>365</v>
      </c>
      <c r="J10" s="87" t="s">
        <v>355</v>
      </c>
      <c r="K10" s="88" t="s">
        <v>365</v>
      </c>
      <c r="L10" s="87" t="s">
        <v>366</v>
      </c>
      <c r="M10" s="87" t="s">
        <v>355</v>
      </c>
      <c r="N10" s="87" t="s">
        <v>355</v>
      </c>
    </row>
    <row r="11" ht="22" customHeight="1" spans="1:14">
      <c r="A11" s="77" t="s">
        <v>367</v>
      </c>
      <c r="B11" s="77">
        <f>C11-1.2</f>
        <v>85.5</v>
      </c>
      <c r="C11" s="77">
        <f>D11-1.8</f>
        <v>86.7</v>
      </c>
      <c r="D11" s="79">
        <v>88.5</v>
      </c>
      <c r="E11" s="77">
        <f>D11+1.8</f>
        <v>90.3</v>
      </c>
      <c r="F11" s="77">
        <f>E11+1.8</f>
        <v>92.1</v>
      </c>
      <c r="G11" s="77">
        <f>F11+1.3</f>
        <v>93.4</v>
      </c>
      <c r="H11" s="73"/>
      <c r="I11" s="87" t="s">
        <v>368</v>
      </c>
      <c r="J11" s="87" t="s">
        <v>369</v>
      </c>
      <c r="K11" s="88" t="s">
        <v>370</v>
      </c>
      <c r="L11" s="87" t="s">
        <v>355</v>
      </c>
      <c r="M11" s="87" t="s">
        <v>364</v>
      </c>
      <c r="N11" s="87" t="s">
        <v>371</v>
      </c>
    </row>
    <row r="12" ht="22" customHeight="1" spans="1:14">
      <c r="A12" s="77" t="s">
        <v>372</v>
      </c>
      <c r="B12" s="77">
        <f>C12-0.7</f>
        <v>20.1</v>
      </c>
      <c r="C12" s="77">
        <f>D12-0.7</f>
        <v>20.8</v>
      </c>
      <c r="D12" s="78">
        <v>21.5</v>
      </c>
      <c r="E12" s="77">
        <f>D12+0.7</f>
        <v>22.2</v>
      </c>
      <c r="F12" s="77">
        <f>E12+0.7</f>
        <v>22.9</v>
      </c>
      <c r="G12" s="77">
        <f>F12+0.95</f>
        <v>23.85</v>
      </c>
      <c r="H12" s="73"/>
      <c r="I12" s="87" t="s">
        <v>356</v>
      </c>
      <c r="J12" s="87" t="s">
        <v>373</v>
      </c>
      <c r="K12" s="88" t="s">
        <v>363</v>
      </c>
      <c r="L12" s="87" t="s">
        <v>355</v>
      </c>
      <c r="M12" s="87" t="s">
        <v>362</v>
      </c>
      <c r="N12" s="87" t="s">
        <v>374</v>
      </c>
    </row>
    <row r="13" ht="22" customHeight="1" spans="1:14">
      <c r="A13" s="77" t="s">
        <v>375</v>
      </c>
      <c r="B13" s="77">
        <f>C13-0.6</f>
        <v>15.8</v>
      </c>
      <c r="C13" s="77">
        <f>D13-0.6</f>
        <v>16.4</v>
      </c>
      <c r="D13" s="78">
        <v>17</v>
      </c>
      <c r="E13" s="77">
        <f>D13+0.6</f>
        <v>17.6</v>
      </c>
      <c r="F13" s="77">
        <f>E13+0.6</f>
        <v>18.2</v>
      </c>
      <c r="G13" s="77">
        <f>F13+0.95</f>
        <v>19.15</v>
      </c>
      <c r="H13" s="73"/>
      <c r="I13" s="87" t="s">
        <v>355</v>
      </c>
      <c r="J13" s="87" t="s">
        <v>355</v>
      </c>
      <c r="K13" s="88" t="s">
        <v>355</v>
      </c>
      <c r="L13" s="87" t="s">
        <v>355</v>
      </c>
      <c r="M13" s="87" t="s">
        <v>355</v>
      </c>
      <c r="N13" s="87" t="s">
        <v>355</v>
      </c>
    </row>
    <row r="14" ht="22" customHeight="1" spans="1:14">
      <c r="A14" s="77" t="s">
        <v>376</v>
      </c>
      <c r="B14" s="77">
        <f>C14-0.4</f>
        <v>12.2</v>
      </c>
      <c r="C14" s="77">
        <f>D14-0.4</f>
        <v>12.6</v>
      </c>
      <c r="D14" s="78">
        <v>13</v>
      </c>
      <c r="E14" s="77">
        <f>D14+0.4</f>
        <v>13.4</v>
      </c>
      <c r="F14" s="77">
        <f>E14+0.4</f>
        <v>13.8</v>
      </c>
      <c r="G14" s="77">
        <f>F14+0.6</f>
        <v>14.4</v>
      </c>
      <c r="H14" s="73"/>
      <c r="I14" s="87" t="s">
        <v>355</v>
      </c>
      <c r="J14" s="87" t="s">
        <v>355</v>
      </c>
      <c r="K14" s="88" t="s">
        <v>355</v>
      </c>
      <c r="L14" s="87" t="s">
        <v>377</v>
      </c>
      <c r="M14" s="87" t="s">
        <v>355</v>
      </c>
      <c r="N14" s="87" t="s">
        <v>355</v>
      </c>
    </row>
    <row r="15" ht="22" customHeight="1" spans="1:14">
      <c r="A15" s="77" t="s">
        <v>378</v>
      </c>
      <c r="B15" s="77">
        <f>C15-1</f>
        <v>51</v>
      </c>
      <c r="C15" s="77">
        <f t="shared" ref="C15:C19" si="5">D15-1</f>
        <v>52</v>
      </c>
      <c r="D15" s="78">
        <v>53</v>
      </c>
      <c r="E15" s="77">
        <f>D15+1</f>
        <v>54</v>
      </c>
      <c r="F15" s="77">
        <f>E15+1</f>
        <v>55</v>
      </c>
      <c r="G15" s="77">
        <f>F15+1.5</f>
        <v>56.5</v>
      </c>
      <c r="H15" s="73"/>
      <c r="I15" s="87" t="s">
        <v>379</v>
      </c>
      <c r="J15" s="87" t="s">
        <v>355</v>
      </c>
      <c r="K15" s="88" t="s">
        <v>380</v>
      </c>
      <c r="L15" s="87" t="s">
        <v>355</v>
      </c>
      <c r="M15" s="87" t="s">
        <v>355</v>
      </c>
      <c r="N15" s="87" t="s">
        <v>381</v>
      </c>
    </row>
    <row r="16" ht="22" customHeight="1" spans="1:14">
      <c r="A16" s="77" t="s">
        <v>382</v>
      </c>
      <c r="B16" s="77">
        <f>C16-0.5</f>
        <v>34</v>
      </c>
      <c r="C16" s="77">
        <f>D16-0.5</f>
        <v>34.5</v>
      </c>
      <c r="D16" s="80">
        <v>35</v>
      </c>
      <c r="E16" s="77">
        <f t="shared" ref="E16:G16" si="6">D16+0.5</f>
        <v>35.5</v>
      </c>
      <c r="F16" s="77">
        <f t="shared" si="6"/>
        <v>36</v>
      </c>
      <c r="G16" s="77">
        <f t="shared" si="6"/>
        <v>36.5</v>
      </c>
      <c r="H16" s="73"/>
      <c r="I16" s="87" t="s">
        <v>364</v>
      </c>
      <c r="J16" s="87" t="s">
        <v>364</v>
      </c>
      <c r="K16" s="88" t="s">
        <v>383</v>
      </c>
      <c r="L16" s="87" t="s">
        <v>364</v>
      </c>
      <c r="M16" s="87" t="s">
        <v>364</v>
      </c>
      <c r="N16" s="87" t="s">
        <v>364</v>
      </c>
    </row>
    <row r="17" ht="22" customHeight="1" spans="1:14">
      <c r="A17" s="77" t="s">
        <v>384</v>
      </c>
      <c r="B17" s="77">
        <f>C17-0.5</f>
        <v>24</v>
      </c>
      <c r="C17" s="77">
        <f>D17-0.5</f>
        <v>24.5</v>
      </c>
      <c r="D17" s="80">
        <v>25</v>
      </c>
      <c r="E17" s="77">
        <f>D17+0.5</f>
        <v>25.5</v>
      </c>
      <c r="F17" s="77">
        <f>E17+0.5</f>
        <v>26</v>
      </c>
      <c r="G17" s="77">
        <f>F17+0.75</f>
        <v>26.75</v>
      </c>
      <c r="H17" s="73"/>
      <c r="I17" s="87" t="s">
        <v>364</v>
      </c>
      <c r="J17" s="87" t="s">
        <v>355</v>
      </c>
      <c r="K17" s="88" t="s">
        <v>355</v>
      </c>
      <c r="L17" s="87" t="s">
        <v>362</v>
      </c>
      <c r="M17" s="87" t="s">
        <v>364</v>
      </c>
      <c r="N17" s="87" t="s">
        <v>364</v>
      </c>
    </row>
    <row r="18" ht="22" customHeight="1" spans="1:14">
      <c r="A18" s="77" t="s">
        <v>385</v>
      </c>
      <c r="B18" s="77">
        <f>C18</f>
        <v>19</v>
      </c>
      <c r="C18" s="77">
        <f t="shared" si="5"/>
        <v>19</v>
      </c>
      <c r="D18" s="78">
        <v>20</v>
      </c>
      <c r="E18" s="77">
        <f>D18</f>
        <v>20</v>
      </c>
      <c r="F18" s="77">
        <f>E18+2</f>
        <v>22</v>
      </c>
      <c r="G18" s="77">
        <f>F18</f>
        <v>22</v>
      </c>
      <c r="H18" s="73"/>
      <c r="I18" s="87" t="s">
        <v>355</v>
      </c>
      <c r="J18" s="87" t="s">
        <v>355</v>
      </c>
      <c r="K18" s="88" t="s">
        <v>355</v>
      </c>
      <c r="L18" s="87" t="s">
        <v>355</v>
      </c>
      <c r="M18" s="87" t="s">
        <v>355</v>
      </c>
      <c r="N18" s="87" t="s">
        <v>355</v>
      </c>
    </row>
    <row r="19" ht="22" customHeight="1" spans="1:14">
      <c r="A19" s="77" t="s">
        <v>386</v>
      </c>
      <c r="B19" s="77">
        <f>C19</f>
        <v>22</v>
      </c>
      <c r="C19" s="77">
        <f t="shared" si="5"/>
        <v>22</v>
      </c>
      <c r="D19" s="78">
        <v>23</v>
      </c>
      <c r="E19" s="77">
        <f>D19</f>
        <v>23</v>
      </c>
      <c r="F19" s="77">
        <f>E19+2</f>
        <v>25</v>
      </c>
      <c r="G19" s="77">
        <f>F19</f>
        <v>25</v>
      </c>
      <c r="H19" s="73"/>
      <c r="I19" s="87" t="s">
        <v>355</v>
      </c>
      <c r="J19" s="87" t="s">
        <v>355</v>
      </c>
      <c r="K19" s="88" t="s">
        <v>355</v>
      </c>
      <c r="L19" s="87" t="s">
        <v>355</v>
      </c>
      <c r="M19" s="87" t="s">
        <v>355</v>
      </c>
      <c r="N19" s="87" t="s">
        <v>355</v>
      </c>
    </row>
    <row r="20" ht="22" customHeight="1" spans="1:14">
      <c r="A20" s="81" t="s">
        <v>130</v>
      </c>
      <c r="D20" s="82"/>
      <c r="E20" s="82"/>
      <c r="F20" s="82"/>
      <c r="G20" s="82"/>
      <c r="H20" s="82"/>
      <c r="I20" s="89"/>
      <c r="J20" s="89"/>
      <c r="K20" s="89"/>
      <c r="L20" s="89"/>
      <c r="M20" s="89"/>
      <c r="N20" s="89"/>
    </row>
    <row r="21" ht="22" customHeight="1" spans="1:14">
      <c r="A21" s="66" t="s">
        <v>387</v>
      </c>
      <c r="D21" s="82"/>
      <c r="E21" s="82"/>
      <c r="F21" s="82"/>
      <c r="G21" s="82"/>
      <c r="H21" s="82"/>
      <c r="I21" s="89"/>
      <c r="J21" s="89"/>
      <c r="K21" s="89"/>
      <c r="L21" s="89"/>
      <c r="M21" s="89"/>
      <c r="N21" s="89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90" t="s">
        <v>388</v>
      </c>
      <c r="J22" s="90"/>
      <c r="K22" s="90" t="s">
        <v>389</v>
      </c>
      <c r="L22" s="90"/>
      <c r="M22" s="9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34"/>
  <sheetViews>
    <sheetView workbookViewId="0">
      <selection activeCell="D28" sqref="D2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391</v>
      </c>
      <c r="B2" s="5" t="s">
        <v>392</v>
      </c>
      <c r="C2" s="5" t="s">
        <v>393</v>
      </c>
      <c r="D2" s="5" t="s">
        <v>394</v>
      </c>
      <c r="E2" s="5" t="s">
        <v>395</v>
      </c>
      <c r="F2" s="5" t="s">
        <v>396</v>
      </c>
      <c r="G2" s="5" t="s">
        <v>397</v>
      </c>
      <c r="H2" s="5" t="s">
        <v>398</v>
      </c>
      <c r="I2" s="4" t="s">
        <v>399</v>
      </c>
      <c r="J2" s="4" t="s">
        <v>400</v>
      </c>
      <c r="K2" s="4" t="s">
        <v>401</v>
      </c>
      <c r="L2" s="4" t="s">
        <v>402</v>
      </c>
      <c r="M2" s="4" t="s">
        <v>403</v>
      </c>
      <c r="N2" s="59" t="s">
        <v>404</v>
      </c>
      <c r="O2" s="5" t="s">
        <v>405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406</v>
      </c>
      <c r="J3" s="4" t="s">
        <v>406</v>
      </c>
      <c r="K3" s="4" t="s">
        <v>406</v>
      </c>
      <c r="L3" s="4" t="s">
        <v>406</v>
      </c>
      <c r="M3" s="4" t="s">
        <v>406</v>
      </c>
      <c r="N3" s="60"/>
      <c r="O3" s="7"/>
    </row>
    <row r="4" s="55" customFormat="1" spans="1:16">
      <c r="A4" s="11">
        <v>1</v>
      </c>
      <c r="B4" s="11" t="s">
        <v>407</v>
      </c>
      <c r="C4" s="11" t="s">
        <v>408</v>
      </c>
      <c r="D4" s="11" t="s">
        <v>409</v>
      </c>
      <c r="E4" s="11" t="s">
        <v>262</v>
      </c>
      <c r="F4" s="11" t="s">
        <v>410</v>
      </c>
      <c r="G4" s="11" t="s">
        <v>411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412</v>
      </c>
      <c r="P4" s="62"/>
    </row>
    <row r="5" s="55" customFormat="1" spans="1:16">
      <c r="A5" s="11">
        <v>2</v>
      </c>
      <c r="B5" s="11" t="s">
        <v>413</v>
      </c>
      <c r="C5" s="11" t="s">
        <v>408</v>
      </c>
      <c r="D5" s="11" t="s">
        <v>409</v>
      </c>
      <c r="E5" s="11" t="s">
        <v>262</v>
      </c>
      <c r="F5" s="11" t="s">
        <v>410</v>
      </c>
      <c r="G5" s="11" t="s">
        <v>411</v>
      </c>
      <c r="H5" s="57"/>
      <c r="I5" s="9">
        <v>1</v>
      </c>
      <c r="J5" s="9">
        <v>0</v>
      </c>
      <c r="K5" s="9">
        <v>0</v>
      </c>
      <c r="L5" s="9">
        <v>0</v>
      </c>
      <c r="M5" s="9">
        <v>1</v>
      </c>
      <c r="N5" s="61"/>
      <c r="O5" s="11" t="s">
        <v>412</v>
      </c>
      <c r="P5" s="62"/>
    </row>
    <row r="6" s="55" customFormat="1" spans="1:16">
      <c r="A6" s="11">
        <v>3</v>
      </c>
      <c r="B6" s="11" t="s">
        <v>414</v>
      </c>
      <c r="C6" s="11" t="s">
        <v>408</v>
      </c>
      <c r="D6" s="11" t="s">
        <v>415</v>
      </c>
      <c r="E6" s="11" t="s">
        <v>262</v>
      </c>
      <c r="F6" s="11" t="s">
        <v>410</v>
      </c>
      <c r="G6" s="11" t="s">
        <v>411</v>
      </c>
      <c r="H6" s="57"/>
      <c r="I6" s="9">
        <v>0</v>
      </c>
      <c r="J6" s="9">
        <v>0</v>
      </c>
      <c r="K6" s="9">
        <v>0</v>
      </c>
      <c r="L6" s="9">
        <v>0</v>
      </c>
      <c r="M6" s="9">
        <v>1</v>
      </c>
      <c r="N6" s="61"/>
      <c r="O6" s="11" t="s">
        <v>412</v>
      </c>
      <c r="P6" s="62"/>
    </row>
    <row r="7" s="55" customFormat="1" spans="1:16">
      <c r="A7" s="11">
        <v>4</v>
      </c>
      <c r="B7" s="11" t="s">
        <v>416</v>
      </c>
      <c r="C7" s="11" t="s">
        <v>408</v>
      </c>
      <c r="D7" s="11" t="s">
        <v>417</v>
      </c>
      <c r="E7" s="11" t="s">
        <v>262</v>
      </c>
      <c r="F7" s="11" t="s">
        <v>410</v>
      </c>
      <c r="G7" s="11" t="s">
        <v>411</v>
      </c>
      <c r="H7" s="57"/>
      <c r="I7" s="9">
        <v>1</v>
      </c>
      <c r="J7" s="9">
        <v>0</v>
      </c>
      <c r="K7" s="9">
        <v>0</v>
      </c>
      <c r="L7" s="9">
        <v>0</v>
      </c>
      <c r="M7" s="9">
        <v>1</v>
      </c>
      <c r="N7" s="61"/>
      <c r="O7" s="11" t="s">
        <v>412</v>
      </c>
      <c r="P7" s="62"/>
    </row>
    <row r="8" s="55" customFormat="1" spans="1:16">
      <c r="A8" s="11">
        <v>5</v>
      </c>
      <c r="B8" s="11" t="s">
        <v>418</v>
      </c>
      <c r="C8" s="11" t="s">
        <v>408</v>
      </c>
      <c r="D8" s="11" t="s">
        <v>417</v>
      </c>
      <c r="E8" s="11" t="s">
        <v>262</v>
      </c>
      <c r="F8" s="11" t="s">
        <v>410</v>
      </c>
      <c r="G8" s="11" t="s">
        <v>411</v>
      </c>
      <c r="H8" s="57"/>
      <c r="I8" s="9">
        <v>0</v>
      </c>
      <c r="J8" s="9">
        <v>0</v>
      </c>
      <c r="K8" s="9">
        <v>0</v>
      </c>
      <c r="L8" s="9">
        <v>0</v>
      </c>
      <c r="M8" s="9">
        <v>1</v>
      </c>
      <c r="N8" s="61"/>
      <c r="O8" s="11" t="s">
        <v>412</v>
      </c>
      <c r="P8" s="62"/>
    </row>
    <row r="9" s="55" customFormat="1" spans="1:16">
      <c r="A9" s="11">
        <v>6</v>
      </c>
      <c r="B9" s="11" t="s">
        <v>419</v>
      </c>
      <c r="C9" s="11" t="s">
        <v>408</v>
      </c>
      <c r="D9" s="11" t="s">
        <v>420</v>
      </c>
      <c r="E9" s="11" t="s">
        <v>262</v>
      </c>
      <c r="F9" s="11" t="s">
        <v>410</v>
      </c>
      <c r="G9" s="11" t="s">
        <v>411</v>
      </c>
      <c r="H9" s="57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61"/>
      <c r="O9" s="11" t="s">
        <v>412</v>
      </c>
      <c r="P9" s="62"/>
    </row>
    <row r="10" spans="1:15">
      <c r="A10" s="11">
        <v>7</v>
      </c>
      <c r="B10" s="11" t="s">
        <v>421</v>
      </c>
      <c r="C10" s="11" t="s">
        <v>408</v>
      </c>
      <c r="D10" s="11" t="s">
        <v>420</v>
      </c>
      <c r="E10" s="11" t="s">
        <v>262</v>
      </c>
      <c r="F10" s="11" t="s">
        <v>410</v>
      </c>
      <c r="G10" s="11" t="s">
        <v>411</v>
      </c>
      <c r="H10" s="58"/>
      <c r="I10" s="11">
        <v>0</v>
      </c>
      <c r="J10" s="11">
        <v>1</v>
      </c>
      <c r="K10" s="11">
        <v>0</v>
      </c>
      <c r="L10" s="11">
        <v>0</v>
      </c>
      <c r="M10" s="11">
        <v>1</v>
      </c>
      <c r="N10" s="63"/>
      <c r="O10" s="11" t="s">
        <v>412</v>
      </c>
    </row>
    <row r="11" spans="1:15">
      <c r="A11" s="11">
        <v>8</v>
      </c>
      <c r="B11" s="11" t="s">
        <v>422</v>
      </c>
      <c r="C11" s="11" t="s">
        <v>408</v>
      </c>
      <c r="D11" s="11" t="s">
        <v>409</v>
      </c>
      <c r="E11" s="11" t="s">
        <v>262</v>
      </c>
      <c r="F11" s="11" t="s">
        <v>410</v>
      </c>
      <c r="G11" s="11" t="s">
        <v>411</v>
      </c>
      <c r="H11" s="58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3"/>
      <c r="O11" s="11" t="s">
        <v>412</v>
      </c>
    </row>
    <row r="12" spans="1:15">
      <c r="A12" s="11">
        <v>9</v>
      </c>
      <c r="B12" s="11" t="s">
        <v>423</v>
      </c>
      <c r="C12" s="11" t="s">
        <v>408</v>
      </c>
      <c r="D12" s="11" t="s">
        <v>420</v>
      </c>
      <c r="E12" s="11" t="s">
        <v>262</v>
      </c>
      <c r="F12" s="11" t="s">
        <v>410</v>
      </c>
      <c r="G12" s="11" t="s">
        <v>411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412</v>
      </c>
    </row>
    <row r="13" spans="1:15">
      <c r="A13" s="11">
        <v>10</v>
      </c>
      <c r="B13" s="11" t="s">
        <v>424</v>
      </c>
      <c r="C13" s="11" t="s">
        <v>408</v>
      </c>
      <c r="D13" s="11" t="s">
        <v>409</v>
      </c>
      <c r="E13" s="11" t="s">
        <v>262</v>
      </c>
      <c r="F13" s="11" t="s">
        <v>410</v>
      </c>
      <c r="G13" s="11" t="s">
        <v>411</v>
      </c>
      <c r="H13" s="58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3"/>
      <c r="O13" s="11" t="s">
        <v>412</v>
      </c>
    </row>
    <row r="14" spans="1:15">
      <c r="A14" s="11">
        <v>11</v>
      </c>
      <c r="B14" s="11" t="s">
        <v>425</v>
      </c>
      <c r="C14" s="11" t="s">
        <v>408</v>
      </c>
      <c r="D14" s="11" t="s">
        <v>409</v>
      </c>
      <c r="E14" s="11" t="s">
        <v>262</v>
      </c>
      <c r="F14" s="11" t="s">
        <v>410</v>
      </c>
      <c r="G14" s="11" t="s">
        <v>411</v>
      </c>
      <c r="H14" s="58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3"/>
      <c r="O14" s="11" t="s">
        <v>412</v>
      </c>
    </row>
    <row r="15" spans="1:15">
      <c r="A15" s="11">
        <v>12</v>
      </c>
      <c r="B15" s="11" t="s">
        <v>426</v>
      </c>
      <c r="C15" s="11" t="s">
        <v>408</v>
      </c>
      <c r="D15" s="11" t="s">
        <v>417</v>
      </c>
      <c r="E15" s="11" t="s">
        <v>262</v>
      </c>
      <c r="F15" s="11" t="s">
        <v>410</v>
      </c>
      <c r="G15" s="11" t="s">
        <v>411</v>
      </c>
      <c r="H15" s="58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3"/>
      <c r="O15" s="11" t="s">
        <v>412</v>
      </c>
    </row>
    <row r="16" spans="1:15">
      <c r="A16" s="11">
        <v>13</v>
      </c>
      <c r="B16" s="11" t="s">
        <v>427</v>
      </c>
      <c r="C16" s="11" t="s">
        <v>408</v>
      </c>
      <c r="D16" s="11" t="s">
        <v>409</v>
      </c>
      <c r="E16" s="11" t="s">
        <v>262</v>
      </c>
      <c r="F16" s="11" t="s">
        <v>410</v>
      </c>
      <c r="G16" s="11" t="s">
        <v>411</v>
      </c>
      <c r="H16" s="58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3"/>
      <c r="O16" s="11" t="s">
        <v>412</v>
      </c>
    </row>
    <row r="17" spans="1:15">
      <c r="A17" s="11">
        <v>14</v>
      </c>
      <c r="B17" s="11" t="s">
        <v>428</v>
      </c>
      <c r="C17" s="11" t="s">
        <v>408</v>
      </c>
      <c r="D17" s="11" t="s">
        <v>409</v>
      </c>
      <c r="E17" s="11" t="s">
        <v>262</v>
      </c>
      <c r="F17" s="11" t="s">
        <v>410</v>
      </c>
      <c r="G17" s="11" t="s">
        <v>411</v>
      </c>
      <c r="H17" s="58"/>
      <c r="I17" s="11">
        <v>1</v>
      </c>
      <c r="J17" s="11">
        <v>0</v>
      </c>
      <c r="K17" s="11">
        <v>1</v>
      </c>
      <c r="L17" s="11">
        <v>1</v>
      </c>
      <c r="M17" s="11">
        <v>0</v>
      </c>
      <c r="N17" s="63"/>
      <c r="O17" s="11" t="s">
        <v>412</v>
      </c>
    </row>
    <row r="18" spans="1:15">
      <c r="A18" s="11">
        <v>15</v>
      </c>
      <c r="B18" s="11" t="s">
        <v>429</v>
      </c>
      <c r="C18" s="11" t="s">
        <v>408</v>
      </c>
      <c r="D18" s="11" t="s">
        <v>430</v>
      </c>
      <c r="E18" s="11" t="s">
        <v>262</v>
      </c>
      <c r="F18" s="11" t="s">
        <v>410</v>
      </c>
      <c r="G18" s="11" t="s">
        <v>411</v>
      </c>
      <c r="H18" s="58"/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63"/>
      <c r="O18" s="11" t="s">
        <v>412</v>
      </c>
    </row>
    <row r="19" spans="1:15">
      <c r="A19" s="11">
        <v>16</v>
      </c>
      <c r="B19" s="11" t="s">
        <v>431</v>
      </c>
      <c r="C19" s="11" t="s">
        <v>408</v>
      </c>
      <c r="D19" s="11" t="s">
        <v>430</v>
      </c>
      <c r="E19" s="11" t="s">
        <v>262</v>
      </c>
      <c r="F19" s="11" t="s">
        <v>410</v>
      </c>
      <c r="G19" s="11" t="s">
        <v>411</v>
      </c>
      <c r="H19" s="58"/>
      <c r="I19" s="11">
        <v>1</v>
      </c>
      <c r="J19" s="11">
        <v>0</v>
      </c>
      <c r="K19" s="11">
        <v>1</v>
      </c>
      <c r="L19" s="11">
        <v>1</v>
      </c>
      <c r="M19" s="11">
        <v>0</v>
      </c>
      <c r="N19" s="63"/>
      <c r="O19" s="11" t="s">
        <v>412</v>
      </c>
    </row>
    <row r="20" spans="1:15">
      <c r="A20" s="11">
        <v>17</v>
      </c>
      <c r="B20" s="11" t="s">
        <v>432</v>
      </c>
      <c r="C20" s="11" t="s">
        <v>408</v>
      </c>
      <c r="D20" s="11" t="s">
        <v>430</v>
      </c>
      <c r="E20" s="11" t="s">
        <v>262</v>
      </c>
      <c r="F20" s="11" t="s">
        <v>410</v>
      </c>
      <c r="G20" s="11" t="s">
        <v>411</v>
      </c>
      <c r="H20" s="58"/>
      <c r="I20" s="11">
        <v>2</v>
      </c>
      <c r="J20" s="11">
        <v>0</v>
      </c>
      <c r="K20" s="11">
        <v>0</v>
      </c>
      <c r="L20" s="11">
        <v>0</v>
      </c>
      <c r="M20" s="11">
        <v>0</v>
      </c>
      <c r="N20" s="63"/>
      <c r="O20" s="11" t="s">
        <v>412</v>
      </c>
    </row>
    <row r="21" spans="1:15">
      <c r="A21" s="11">
        <v>18</v>
      </c>
      <c r="B21" s="11" t="s">
        <v>407</v>
      </c>
      <c r="C21" s="11" t="s">
        <v>433</v>
      </c>
      <c r="D21" s="11" t="s">
        <v>434</v>
      </c>
      <c r="E21" s="11" t="s">
        <v>262</v>
      </c>
      <c r="F21" s="11" t="s">
        <v>410</v>
      </c>
      <c r="G21" s="11" t="s">
        <v>411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412</v>
      </c>
    </row>
    <row r="22" spans="1:15">
      <c r="A22" s="11">
        <v>19</v>
      </c>
      <c r="B22" s="11" t="s">
        <v>413</v>
      </c>
      <c r="C22" s="11" t="s">
        <v>433</v>
      </c>
      <c r="D22" s="11" t="s">
        <v>434</v>
      </c>
      <c r="E22" s="11" t="s">
        <v>262</v>
      </c>
      <c r="F22" s="11" t="s">
        <v>410</v>
      </c>
      <c r="G22" s="11" t="s">
        <v>411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412</v>
      </c>
    </row>
    <row r="23" spans="1:15">
      <c r="A23" s="11">
        <v>20</v>
      </c>
      <c r="B23" s="11" t="s">
        <v>435</v>
      </c>
      <c r="C23" s="11" t="s">
        <v>433</v>
      </c>
      <c r="D23" s="11" t="s">
        <v>436</v>
      </c>
      <c r="E23" s="11" t="s">
        <v>262</v>
      </c>
      <c r="F23" s="11" t="s">
        <v>410</v>
      </c>
      <c r="G23" s="11" t="s">
        <v>411</v>
      </c>
      <c r="H23" s="58"/>
      <c r="I23" s="9">
        <v>1</v>
      </c>
      <c r="J23" s="9">
        <v>0</v>
      </c>
      <c r="K23" s="9">
        <v>0</v>
      </c>
      <c r="L23" s="9">
        <v>0</v>
      </c>
      <c r="M23" s="9">
        <v>1</v>
      </c>
      <c r="N23" s="63"/>
      <c r="O23" s="11" t="s">
        <v>412</v>
      </c>
    </row>
    <row r="24" spans="1:15">
      <c r="A24" s="11">
        <v>21</v>
      </c>
      <c r="B24" s="11" t="s">
        <v>414</v>
      </c>
      <c r="C24" s="11" t="s">
        <v>433</v>
      </c>
      <c r="D24" s="11" t="s">
        <v>437</v>
      </c>
      <c r="E24" s="11" t="s">
        <v>262</v>
      </c>
      <c r="F24" s="11" t="s">
        <v>410</v>
      </c>
      <c r="G24" s="11" t="s">
        <v>411</v>
      </c>
      <c r="H24" s="58"/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63"/>
      <c r="O24" s="11" t="s">
        <v>412</v>
      </c>
    </row>
    <row r="25" spans="1:15">
      <c r="A25" s="11">
        <v>22</v>
      </c>
      <c r="B25" s="11" t="s">
        <v>418</v>
      </c>
      <c r="C25" s="11" t="s">
        <v>433</v>
      </c>
      <c r="D25" s="11" t="s">
        <v>438</v>
      </c>
      <c r="E25" s="11" t="s">
        <v>262</v>
      </c>
      <c r="F25" s="11" t="s">
        <v>410</v>
      </c>
      <c r="G25" s="11" t="s">
        <v>411</v>
      </c>
      <c r="H25" s="58"/>
      <c r="I25" s="9">
        <v>1</v>
      </c>
      <c r="J25" s="9">
        <v>0</v>
      </c>
      <c r="K25" s="9">
        <v>0</v>
      </c>
      <c r="L25" s="9">
        <v>0</v>
      </c>
      <c r="M25" s="9">
        <v>1</v>
      </c>
      <c r="N25" s="63"/>
      <c r="O25" s="11" t="s">
        <v>412</v>
      </c>
    </row>
    <row r="26" spans="1:15">
      <c r="A26" s="11">
        <v>23</v>
      </c>
      <c r="B26" s="11" t="s">
        <v>416</v>
      </c>
      <c r="C26" s="11" t="s">
        <v>433</v>
      </c>
      <c r="D26" s="11" t="s">
        <v>438</v>
      </c>
      <c r="E26" s="11" t="s">
        <v>262</v>
      </c>
      <c r="F26" s="11" t="s">
        <v>410</v>
      </c>
      <c r="G26" s="11" t="s">
        <v>411</v>
      </c>
      <c r="H26" s="58"/>
      <c r="I26" s="9">
        <v>0</v>
      </c>
      <c r="J26" s="9">
        <v>0</v>
      </c>
      <c r="K26" s="9">
        <v>0</v>
      </c>
      <c r="L26" s="9">
        <v>0</v>
      </c>
      <c r="M26" s="9">
        <v>1</v>
      </c>
      <c r="N26" s="63"/>
      <c r="O26" s="11" t="s">
        <v>412</v>
      </c>
    </row>
    <row r="27" spans="1:15">
      <c r="A27" s="11">
        <v>24</v>
      </c>
      <c r="B27" s="11" t="s">
        <v>421</v>
      </c>
      <c r="C27" s="11" t="s">
        <v>433</v>
      </c>
      <c r="D27" s="11" t="s">
        <v>437</v>
      </c>
      <c r="E27" s="11" t="s">
        <v>262</v>
      </c>
      <c r="F27" s="11" t="s">
        <v>410</v>
      </c>
      <c r="G27" s="11" t="s">
        <v>411</v>
      </c>
      <c r="H27" s="58"/>
      <c r="I27" s="11">
        <v>1</v>
      </c>
      <c r="J27" s="11">
        <v>0</v>
      </c>
      <c r="K27" s="11">
        <v>1</v>
      </c>
      <c r="L27" s="11">
        <v>1</v>
      </c>
      <c r="M27" s="11">
        <v>0</v>
      </c>
      <c r="N27" s="63"/>
      <c r="O27" s="11" t="s">
        <v>412</v>
      </c>
    </row>
    <row r="28" spans="1:15">
      <c r="A28" s="11">
        <v>25</v>
      </c>
      <c r="B28" s="11" t="s">
        <v>423</v>
      </c>
      <c r="C28" s="11" t="s">
        <v>433</v>
      </c>
      <c r="D28" s="11" t="s">
        <v>437</v>
      </c>
      <c r="E28" s="11" t="s">
        <v>262</v>
      </c>
      <c r="F28" s="11" t="s">
        <v>410</v>
      </c>
      <c r="G28" s="11" t="s">
        <v>411</v>
      </c>
      <c r="H28" s="58"/>
      <c r="I28" s="11">
        <v>2</v>
      </c>
      <c r="J28" s="11">
        <v>0</v>
      </c>
      <c r="K28" s="11">
        <v>0</v>
      </c>
      <c r="L28" s="11">
        <v>0</v>
      </c>
      <c r="M28" s="11">
        <v>0</v>
      </c>
      <c r="N28" s="63"/>
      <c r="O28" s="11" t="s">
        <v>412</v>
      </c>
    </row>
    <row r="29" spans="1:15">
      <c r="A29" s="11">
        <v>26</v>
      </c>
      <c r="B29" s="11" t="s">
        <v>424</v>
      </c>
      <c r="C29" s="11" t="s">
        <v>433</v>
      </c>
      <c r="D29" s="11" t="s">
        <v>434</v>
      </c>
      <c r="E29" s="11" t="s">
        <v>262</v>
      </c>
      <c r="F29" s="11" t="s">
        <v>410</v>
      </c>
      <c r="G29" s="11" t="s">
        <v>411</v>
      </c>
      <c r="H29" s="58"/>
      <c r="I29" s="11">
        <v>1</v>
      </c>
      <c r="J29" s="11">
        <v>0</v>
      </c>
      <c r="K29" s="11">
        <v>1</v>
      </c>
      <c r="L29" s="11">
        <v>1</v>
      </c>
      <c r="M29" s="11">
        <v>0</v>
      </c>
      <c r="N29" s="63"/>
      <c r="O29" s="11" t="s">
        <v>412</v>
      </c>
    </row>
    <row r="30" spans="1:15">
      <c r="A30" s="11">
        <v>27</v>
      </c>
      <c r="B30" s="11" t="s">
        <v>429</v>
      </c>
      <c r="C30" s="11" t="s">
        <v>433</v>
      </c>
      <c r="D30" s="11" t="s">
        <v>436</v>
      </c>
      <c r="E30" s="11" t="s">
        <v>262</v>
      </c>
      <c r="F30" s="11" t="s">
        <v>410</v>
      </c>
      <c r="G30" s="11" t="s">
        <v>411</v>
      </c>
      <c r="H30" s="58"/>
      <c r="I30" s="9">
        <v>1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412</v>
      </c>
    </row>
    <row r="31" spans="1:15">
      <c r="A31" s="11">
        <v>28</v>
      </c>
      <c r="B31" s="11" t="s">
        <v>431</v>
      </c>
      <c r="C31" s="11" t="s">
        <v>433</v>
      </c>
      <c r="D31" s="11" t="s">
        <v>436</v>
      </c>
      <c r="E31" s="11" t="s">
        <v>262</v>
      </c>
      <c r="F31" s="11" t="s">
        <v>410</v>
      </c>
      <c r="G31" s="11" t="s">
        <v>411</v>
      </c>
      <c r="H31" s="58"/>
      <c r="I31" s="9">
        <v>0</v>
      </c>
      <c r="J31" s="9">
        <v>0</v>
      </c>
      <c r="K31" s="9">
        <v>0</v>
      </c>
      <c r="L31" s="9">
        <v>0</v>
      </c>
      <c r="M31" s="9">
        <v>1</v>
      </c>
      <c r="N31" s="63"/>
      <c r="O31" s="11" t="s">
        <v>412</v>
      </c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64"/>
      <c r="O32" s="12"/>
    </row>
    <row r="33" s="2" customFormat="1" ht="18.75" spans="1:15">
      <c r="A33" s="13" t="s">
        <v>439</v>
      </c>
      <c r="B33" s="14"/>
      <c r="C33" s="14"/>
      <c r="D33" s="15"/>
      <c r="E33" s="16"/>
      <c r="F33" s="31"/>
      <c r="G33" s="31"/>
      <c r="H33" s="31"/>
      <c r="I33" s="26"/>
      <c r="J33" s="13" t="s">
        <v>440</v>
      </c>
      <c r="K33" s="14"/>
      <c r="L33" s="14"/>
      <c r="M33" s="15"/>
      <c r="N33" s="65"/>
      <c r="O33" s="24"/>
    </row>
    <row r="34" ht="34" customHeight="1" spans="1:15">
      <c r="A34" s="20" t="s">
        <v>441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</sheetData>
  <mergeCells count="15">
    <mergeCell ref="A1:O1"/>
    <mergeCell ref="A33:D33"/>
    <mergeCell ref="E33:I33"/>
    <mergeCell ref="J33:M33"/>
    <mergeCell ref="A34:O3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4"/>
  <sheetViews>
    <sheetView workbookViewId="0">
      <selection activeCell="H24" sqref="H2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391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443</v>
      </c>
      <c r="H2" s="4"/>
      <c r="I2" s="4" t="s">
        <v>444</v>
      </c>
      <c r="J2" s="4"/>
      <c r="K2" s="6" t="s">
        <v>445</v>
      </c>
      <c r="L2" s="52" t="s">
        <v>446</v>
      </c>
      <c r="M2" s="22" t="s">
        <v>447</v>
      </c>
    </row>
    <row r="3" s="1" customFormat="1" ht="16.5" spans="1:13">
      <c r="A3" s="4"/>
      <c r="B3" s="7"/>
      <c r="C3" s="7"/>
      <c r="D3" s="7"/>
      <c r="E3" s="7"/>
      <c r="F3" s="7"/>
      <c r="G3" s="4" t="s">
        <v>448</v>
      </c>
      <c r="H3" s="4" t="s">
        <v>449</v>
      </c>
      <c r="I3" s="4" t="s">
        <v>448</v>
      </c>
      <c r="J3" s="4" t="s">
        <v>449</v>
      </c>
      <c r="K3" s="8"/>
      <c r="L3" s="53"/>
      <c r="M3" s="23"/>
    </row>
    <row r="4" spans="1:13">
      <c r="A4" s="9">
        <v>1</v>
      </c>
      <c r="B4" s="11" t="s">
        <v>410</v>
      </c>
      <c r="C4" s="11" t="s">
        <v>429</v>
      </c>
      <c r="D4" s="11" t="s">
        <v>408</v>
      </c>
      <c r="E4" s="11" t="s">
        <v>430</v>
      </c>
      <c r="F4" s="11" t="s">
        <v>262</v>
      </c>
      <c r="G4" s="51">
        <v>-2</v>
      </c>
      <c r="H4" s="51">
        <v>-1</v>
      </c>
      <c r="I4" s="51">
        <v>0</v>
      </c>
      <c r="J4" s="51">
        <v>0</v>
      </c>
      <c r="K4" s="9" t="s">
        <v>450</v>
      </c>
      <c r="L4" s="9" t="s">
        <v>412</v>
      </c>
      <c r="M4" s="9" t="s">
        <v>412</v>
      </c>
    </row>
    <row r="5" spans="1:13">
      <c r="A5" s="9">
        <v>2</v>
      </c>
      <c r="B5" s="11" t="s">
        <v>410</v>
      </c>
      <c r="C5" s="11" t="s">
        <v>431</v>
      </c>
      <c r="D5" s="11" t="s">
        <v>408</v>
      </c>
      <c r="E5" s="11" t="s">
        <v>430</v>
      </c>
      <c r="F5" s="11" t="s">
        <v>262</v>
      </c>
      <c r="G5" s="51">
        <v>-2</v>
      </c>
      <c r="H5" s="51">
        <v>-1</v>
      </c>
      <c r="I5" s="51">
        <v>0</v>
      </c>
      <c r="J5" s="51">
        <v>0</v>
      </c>
      <c r="K5" s="9" t="s">
        <v>450</v>
      </c>
      <c r="L5" s="9" t="s">
        <v>412</v>
      </c>
      <c r="M5" s="9" t="s">
        <v>412</v>
      </c>
    </row>
    <row r="6" spans="1:13">
      <c r="A6" s="9">
        <v>3</v>
      </c>
      <c r="B6" s="11" t="s">
        <v>410</v>
      </c>
      <c r="C6" s="11" t="s">
        <v>432</v>
      </c>
      <c r="D6" s="11" t="s">
        <v>408</v>
      </c>
      <c r="E6" s="11" t="s">
        <v>430</v>
      </c>
      <c r="F6" s="11" t="s">
        <v>262</v>
      </c>
      <c r="G6" s="51">
        <v>-2</v>
      </c>
      <c r="H6" s="51">
        <v>-1</v>
      </c>
      <c r="I6" s="51">
        <v>0</v>
      </c>
      <c r="J6" s="51">
        <v>0</v>
      </c>
      <c r="K6" s="9" t="s">
        <v>450</v>
      </c>
      <c r="L6" s="9" t="s">
        <v>412</v>
      </c>
      <c r="M6" s="9" t="s">
        <v>412</v>
      </c>
    </row>
    <row r="7" spans="1:13">
      <c r="A7" s="9">
        <v>4</v>
      </c>
      <c r="B7" s="11" t="s">
        <v>410</v>
      </c>
      <c r="C7" s="11" t="s">
        <v>407</v>
      </c>
      <c r="D7" s="11" t="s">
        <v>408</v>
      </c>
      <c r="E7" s="11" t="s">
        <v>409</v>
      </c>
      <c r="F7" s="11" t="s">
        <v>262</v>
      </c>
      <c r="G7" s="51">
        <v>-1</v>
      </c>
      <c r="H7" s="51">
        <v>0</v>
      </c>
      <c r="I7" s="51">
        <v>0</v>
      </c>
      <c r="J7" s="51">
        <v>0</v>
      </c>
      <c r="K7" s="9" t="s">
        <v>451</v>
      </c>
      <c r="L7" s="9" t="s">
        <v>412</v>
      </c>
      <c r="M7" s="9" t="s">
        <v>412</v>
      </c>
    </row>
    <row r="8" spans="1:13">
      <c r="A8" s="9">
        <v>5</v>
      </c>
      <c r="B8" s="11" t="s">
        <v>410</v>
      </c>
      <c r="C8" s="11" t="s">
        <v>413</v>
      </c>
      <c r="D8" s="11" t="s">
        <v>408</v>
      </c>
      <c r="E8" s="11" t="s">
        <v>409</v>
      </c>
      <c r="F8" s="11" t="s">
        <v>262</v>
      </c>
      <c r="G8" s="51">
        <v>-1</v>
      </c>
      <c r="H8" s="51">
        <v>0</v>
      </c>
      <c r="I8" s="51">
        <v>0</v>
      </c>
      <c r="J8" s="51">
        <v>0</v>
      </c>
      <c r="K8" s="9" t="s">
        <v>451</v>
      </c>
      <c r="L8" s="9" t="s">
        <v>412</v>
      </c>
      <c r="M8" s="9" t="s">
        <v>412</v>
      </c>
    </row>
    <row r="9" spans="1:13">
      <c r="A9" s="9">
        <v>6</v>
      </c>
      <c r="B9" s="11" t="s">
        <v>410</v>
      </c>
      <c r="C9" s="11" t="s">
        <v>422</v>
      </c>
      <c r="D9" s="11" t="s">
        <v>408</v>
      </c>
      <c r="E9" s="11" t="s">
        <v>409</v>
      </c>
      <c r="F9" s="11" t="s">
        <v>262</v>
      </c>
      <c r="G9" s="51">
        <v>-1</v>
      </c>
      <c r="H9" s="51">
        <v>0</v>
      </c>
      <c r="I9" s="51">
        <v>0</v>
      </c>
      <c r="J9" s="51">
        <v>0</v>
      </c>
      <c r="K9" s="9" t="s">
        <v>451</v>
      </c>
      <c r="L9" s="9" t="s">
        <v>412</v>
      </c>
      <c r="M9" s="9" t="s">
        <v>412</v>
      </c>
    </row>
    <row r="10" spans="1:13">
      <c r="A10" s="9">
        <v>7</v>
      </c>
      <c r="B10" s="11" t="s">
        <v>410</v>
      </c>
      <c r="C10" s="11" t="s">
        <v>424</v>
      </c>
      <c r="D10" s="11" t="s">
        <v>408</v>
      </c>
      <c r="E10" s="11" t="s">
        <v>409</v>
      </c>
      <c r="F10" s="11" t="s">
        <v>262</v>
      </c>
      <c r="G10" s="51">
        <v>-1</v>
      </c>
      <c r="H10" s="51">
        <v>0</v>
      </c>
      <c r="I10" s="51">
        <v>0</v>
      </c>
      <c r="J10" s="51">
        <v>0</v>
      </c>
      <c r="K10" s="9" t="s">
        <v>451</v>
      </c>
      <c r="L10" s="9" t="s">
        <v>412</v>
      </c>
      <c r="M10" s="9" t="s">
        <v>412</v>
      </c>
    </row>
    <row r="11" spans="1:13">
      <c r="A11" s="9">
        <v>8</v>
      </c>
      <c r="B11" s="11" t="s">
        <v>410</v>
      </c>
      <c r="C11" s="11" t="s">
        <v>425</v>
      </c>
      <c r="D11" s="11" t="s">
        <v>408</v>
      </c>
      <c r="E11" s="11" t="s">
        <v>409</v>
      </c>
      <c r="F11" s="11" t="s">
        <v>262</v>
      </c>
      <c r="G11" s="51">
        <v>-1</v>
      </c>
      <c r="H11" s="51">
        <v>0</v>
      </c>
      <c r="I11" s="51">
        <v>0</v>
      </c>
      <c r="J11" s="51">
        <v>0</v>
      </c>
      <c r="K11" s="9" t="s">
        <v>451</v>
      </c>
      <c r="L11" s="9" t="s">
        <v>412</v>
      </c>
      <c r="M11" s="9" t="s">
        <v>412</v>
      </c>
    </row>
    <row r="12" spans="1:13">
      <c r="A12" s="9">
        <v>9</v>
      </c>
      <c r="B12" s="11" t="s">
        <v>410</v>
      </c>
      <c r="C12" s="11" t="s">
        <v>427</v>
      </c>
      <c r="D12" s="11" t="s">
        <v>408</v>
      </c>
      <c r="E12" s="11" t="s">
        <v>409</v>
      </c>
      <c r="F12" s="11" t="s">
        <v>262</v>
      </c>
      <c r="G12" s="51">
        <v>-1</v>
      </c>
      <c r="H12" s="51">
        <v>0</v>
      </c>
      <c r="I12" s="51">
        <v>0</v>
      </c>
      <c r="J12" s="51">
        <v>0</v>
      </c>
      <c r="K12" s="9" t="s">
        <v>451</v>
      </c>
      <c r="L12" s="9" t="s">
        <v>412</v>
      </c>
      <c r="M12" s="9" t="s">
        <v>412</v>
      </c>
    </row>
    <row r="13" spans="1:13">
      <c r="A13" s="9">
        <v>10</v>
      </c>
      <c r="B13" s="11" t="s">
        <v>410</v>
      </c>
      <c r="C13" s="11" t="s">
        <v>428</v>
      </c>
      <c r="D13" s="11" t="s">
        <v>408</v>
      </c>
      <c r="E13" s="11" t="s">
        <v>409</v>
      </c>
      <c r="F13" s="11" t="s">
        <v>262</v>
      </c>
      <c r="G13" s="51">
        <v>-1</v>
      </c>
      <c r="H13" s="51">
        <v>0</v>
      </c>
      <c r="I13" s="51">
        <v>0</v>
      </c>
      <c r="J13" s="51">
        <v>0</v>
      </c>
      <c r="K13" s="9" t="s">
        <v>451</v>
      </c>
      <c r="L13" s="9" t="s">
        <v>412</v>
      </c>
      <c r="M13" s="9" t="s">
        <v>412</v>
      </c>
    </row>
    <row r="14" spans="1:13">
      <c r="A14" s="9">
        <v>11</v>
      </c>
      <c r="B14" s="11" t="s">
        <v>410</v>
      </c>
      <c r="C14" s="11" t="s">
        <v>416</v>
      </c>
      <c r="D14" s="11" t="s">
        <v>408</v>
      </c>
      <c r="E14" s="11" t="s">
        <v>417</v>
      </c>
      <c r="F14" s="11" t="s">
        <v>262</v>
      </c>
      <c r="G14" s="51">
        <v>-1.5</v>
      </c>
      <c r="H14" s="51">
        <v>0</v>
      </c>
      <c r="I14" s="51">
        <v>0</v>
      </c>
      <c r="J14" s="51">
        <v>0</v>
      </c>
      <c r="K14" s="9" t="s">
        <v>452</v>
      </c>
      <c r="L14" s="9" t="s">
        <v>412</v>
      </c>
      <c r="M14" s="9" t="s">
        <v>412</v>
      </c>
    </row>
    <row r="15" spans="1:13">
      <c r="A15" s="9">
        <v>12</v>
      </c>
      <c r="B15" s="11" t="s">
        <v>410</v>
      </c>
      <c r="C15" s="11" t="s">
        <v>418</v>
      </c>
      <c r="D15" s="11" t="s">
        <v>408</v>
      </c>
      <c r="E15" s="11" t="s">
        <v>417</v>
      </c>
      <c r="F15" s="11" t="s">
        <v>262</v>
      </c>
      <c r="G15" s="51">
        <v>-1.5</v>
      </c>
      <c r="H15" s="51">
        <v>0</v>
      </c>
      <c r="I15" s="51">
        <v>0</v>
      </c>
      <c r="J15" s="51">
        <v>0</v>
      </c>
      <c r="K15" s="9" t="s">
        <v>452</v>
      </c>
      <c r="L15" s="9" t="s">
        <v>412</v>
      </c>
      <c r="M15" s="9" t="s">
        <v>412</v>
      </c>
    </row>
    <row r="16" spans="1:13">
      <c r="A16" s="9">
        <v>13</v>
      </c>
      <c r="B16" s="11" t="s">
        <v>410</v>
      </c>
      <c r="C16" s="11" t="s">
        <v>426</v>
      </c>
      <c r="D16" s="11" t="s">
        <v>408</v>
      </c>
      <c r="E16" s="11" t="s">
        <v>417</v>
      </c>
      <c r="F16" s="11" t="s">
        <v>262</v>
      </c>
      <c r="G16" s="51">
        <v>-1.5</v>
      </c>
      <c r="H16" s="51">
        <v>0</v>
      </c>
      <c r="I16" s="51">
        <v>0</v>
      </c>
      <c r="J16" s="51">
        <v>0</v>
      </c>
      <c r="K16" s="9" t="s">
        <v>452</v>
      </c>
      <c r="L16" s="9" t="s">
        <v>412</v>
      </c>
      <c r="M16" s="9" t="s">
        <v>412</v>
      </c>
    </row>
    <row r="17" spans="1:13">
      <c r="A17" s="9">
        <v>14</v>
      </c>
      <c r="B17" s="11" t="s">
        <v>410</v>
      </c>
      <c r="C17" s="11" t="s">
        <v>414</v>
      </c>
      <c r="D17" s="11" t="s">
        <v>408</v>
      </c>
      <c r="E17" s="11" t="s">
        <v>420</v>
      </c>
      <c r="F17" s="11" t="s">
        <v>262</v>
      </c>
      <c r="G17" s="51">
        <v>-1</v>
      </c>
      <c r="H17" s="51">
        <v>0</v>
      </c>
      <c r="I17" s="51">
        <v>0</v>
      </c>
      <c r="J17" s="51">
        <v>0</v>
      </c>
      <c r="K17" s="9" t="s">
        <v>451</v>
      </c>
      <c r="L17" s="9" t="s">
        <v>412</v>
      </c>
      <c r="M17" s="9" t="s">
        <v>412</v>
      </c>
    </row>
    <row r="18" spans="1:13">
      <c r="A18" s="9">
        <v>15</v>
      </c>
      <c r="B18" s="11" t="s">
        <v>410</v>
      </c>
      <c r="C18" s="11" t="s">
        <v>419</v>
      </c>
      <c r="D18" s="11" t="s">
        <v>408</v>
      </c>
      <c r="E18" s="11" t="s">
        <v>420</v>
      </c>
      <c r="F18" s="11" t="s">
        <v>262</v>
      </c>
      <c r="G18" s="51">
        <v>-1</v>
      </c>
      <c r="H18" s="51">
        <v>0</v>
      </c>
      <c r="I18" s="51">
        <v>0</v>
      </c>
      <c r="J18" s="51">
        <v>0</v>
      </c>
      <c r="K18" s="9" t="s">
        <v>451</v>
      </c>
      <c r="L18" s="9" t="s">
        <v>412</v>
      </c>
      <c r="M18" s="9" t="s">
        <v>412</v>
      </c>
    </row>
    <row r="19" spans="1:13">
      <c r="A19" s="9">
        <v>16</v>
      </c>
      <c r="B19" s="11" t="s">
        <v>410</v>
      </c>
      <c r="C19" s="11" t="s">
        <v>421</v>
      </c>
      <c r="D19" s="11" t="s">
        <v>408</v>
      </c>
      <c r="E19" s="11" t="s">
        <v>420</v>
      </c>
      <c r="F19" s="11" t="s">
        <v>262</v>
      </c>
      <c r="G19" s="51">
        <v>-1</v>
      </c>
      <c r="H19" s="51">
        <v>0</v>
      </c>
      <c r="I19" s="51">
        <v>0</v>
      </c>
      <c r="J19" s="51">
        <v>0</v>
      </c>
      <c r="K19" s="9" t="s">
        <v>451</v>
      </c>
      <c r="L19" s="9" t="s">
        <v>412</v>
      </c>
      <c r="M19" s="9" t="s">
        <v>412</v>
      </c>
    </row>
    <row r="20" spans="1:13">
      <c r="A20" s="9">
        <v>17</v>
      </c>
      <c r="B20" s="11" t="s">
        <v>410</v>
      </c>
      <c r="C20" s="11" t="s">
        <v>423</v>
      </c>
      <c r="D20" s="11" t="s">
        <v>408</v>
      </c>
      <c r="E20" s="11" t="s">
        <v>420</v>
      </c>
      <c r="F20" s="11" t="s">
        <v>262</v>
      </c>
      <c r="G20" s="51">
        <v>-1</v>
      </c>
      <c r="H20" s="51">
        <v>0</v>
      </c>
      <c r="I20" s="51">
        <v>0</v>
      </c>
      <c r="J20" s="51">
        <v>0</v>
      </c>
      <c r="K20" s="9" t="s">
        <v>451</v>
      </c>
      <c r="L20" s="9" t="s">
        <v>412</v>
      </c>
      <c r="M20" s="9" t="s">
        <v>412</v>
      </c>
    </row>
    <row r="21" spans="1:13">
      <c r="A21" s="9">
        <v>18</v>
      </c>
      <c r="B21" s="11" t="s">
        <v>410</v>
      </c>
      <c r="C21" s="11" t="s">
        <v>407</v>
      </c>
      <c r="D21" s="11" t="s">
        <v>433</v>
      </c>
      <c r="E21" s="11" t="s">
        <v>434</v>
      </c>
      <c r="F21" s="11" t="s">
        <v>262</v>
      </c>
      <c r="G21" s="51">
        <v>-1</v>
      </c>
      <c r="H21" s="51">
        <v>0</v>
      </c>
      <c r="I21" s="51">
        <v>0</v>
      </c>
      <c r="J21" s="51">
        <v>0</v>
      </c>
      <c r="K21" s="9" t="s">
        <v>451</v>
      </c>
      <c r="L21" s="9" t="s">
        <v>412</v>
      </c>
      <c r="M21" s="9" t="s">
        <v>412</v>
      </c>
    </row>
    <row r="22" spans="1:13">
      <c r="A22" s="9">
        <v>19</v>
      </c>
      <c r="B22" s="11" t="s">
        <v>410</v>
      </c>
      <c r="C22" s="11" t="s">
        <v>413</v>
      </c>
      <c r="D22" s="11" t="s">
        <v>433</v>
      </c>
      <c r="E22" s="11" t="s">
        <v>434</v>
      </c>
      <c r="F22" s="11" t="s">
        <v>262</v>
      </c>
      <c r="G22" s="51">
        <v>-1</v>
      </c>
      <c r="H22" s="51">
        <v>0</v>
      </c>
      <c r="I22" s="51">
        <v>0</v>
      </c>
      <c r="J22" s="51">
        <v>0</v>
      </c>
      <c r="K22" s="9" t="s">
        <v>451</v>
      </c>
      <c r="L22" s="9" t="s">
        <v>412</v>
      </c>
      <c r="M22" s="9" t="s">
        <v>412</v>
      </c>
    </row>
    <row r="23" spans="1:13">
      <c r="A23" s="9">
        <v>20</v>
      </c>
      <c r="B23" s="11" t="s">
        <v>410</v>
      </c>
      <c r="C23" s="11" t="s">
        <v>424</v>
      </c>
      <c r="D23" s="11" t="s">
        <v>433</v>
      </c>
      <c r="E23" s="11" t="s">
        <v>434</v>
      </c>
      <c r="F23" s="11" t="s">
        <v>262</v>
      </c>
      <c r="G23" s="51">
        <v>-1</v>
      </c>
      <c r="H23" s="51">
        <v>0</v>
      </c>
      <c r="I23" s="51">
        <v>0</v>
      </c>
      <c r="J23" s="51">
        <v>0</v>
      </c>
      <c r="K23" s="9" t="s">
        <v>451</v>
      </c>
      <c r="L23" s="9" t="s">
        <v>412</v>
      </c>
      <c r="M23" s="9" t="s">
        <v>412</v>
      </c>
    </row>
    <row r="24" spans="1:13">
      <c r="A24" s="9">
        <v>21</v>
      </c>
      <c r="B24" s="11" t="s">
        <v>410</v>
      </c>
      <c r="C24" s="11" t="s">
        <v>435</v>
      </c>
      <c r="D24" s="11" t="s">
        <v>433</v>
      </c>
      <c r="E24" s="11" t="s">
        <v>436</v>
      </c>
      <c r="F24" s="11" t="s">
        <v>262</v>
      </c>
      <c r="G24" s="51">
        <v>-2</v>
      </c>
      <c r="H24" s="51">
        <v>-1</v>
      </c>
      <c r="I24" s="51">
        <v>0</v>
      </c>
      <c r="J24" s="51">
        <v>0</v>
      </c>
      <c r="K24" s="9" t="s">
        <v>450</v>
      </c>
      <c r="L24" s="9" t="s">
        <v>412</v>
      </c>
      <c r="M24" s="9" t="s">
        <v>412</v>
      </c>
    </row>
    <row r="25" spans="1:13">
      <c r="A25" s="9">
        <v>22</v>
      </c>
      <c r="B25" s="11" t="s">
        <v>410</v>
      </c>
      <c r="C25" s="11" t="s">
        <v>429</v>
      </c>
      <c r="D25" s="11" t="s">
        <v>433</v>
      </c>
      <c r="E25" s="11" t="s">
        <v>438</v>
      </c>
      <c r="F25" s="11" t="s">
        <v>262</v>
      </c>
      <c r="G25" s="51">
        <v>-1.5</v>
      </c>
      <c r="H25" s="51">
        <v>0</v>
      </c>
      <c r="I25" s="51">
        <v>0</v>
      </c>
      <c r="J25" s="51">
        <v>0</v>
      </c>
      <c r="K25" s="9" t="s">
        <v>452</v>
      </c>
      <c r="L25" s="9" t="s">
        <v>412</v>
      </c>
      <c r="M25" s="9" t="s">
        <v>412</v>
      </c>
    </row>
    <row r="26" spans="1:13">
      <c r="A26" s="9">
        <v>23</v>
      </c>
      <c r="B26" s="11" t="s">
        <v>410</v>
      </c>
      <c r="C26" s="11" t="s">
        <v>431</v>
      </c>
      <c r="D26" s="11" t="s">
        <v>433</v>
      </c>
      <c r="E26" s="11" t="s">
        <v>438</v>
      </c>
      <c r="F26" s="11" t="s">
        <v>262</v>
      </c>
      <c r="G26" s="51">
        <v>-1.5</v>
      </c>
      <c r="H26" s="51">
        <v>0</v>
      </c>
      <c r="I26" s="51">
        <v>0</v>
      </c>
      <c r="J26" s="51">
        <v>0</v>
      </c>
      <c r="K26" s="9" t="s">
        <v>452</v>
      </c>
      <c r="L26" s="9" t="s">
        <v>412</v>
      </c>
      <c r="M26" s="9" t="s">
        <v>412</v>
      </c>
    </row>
    <row r="27" spans="1:13">
      <c r="A27" s="9">
        <v>24</v>
      </c>
      <c r="B27" s="11" t="s">
        <v>410</v>
      </c>
      <c r="C27" s="11" t="s">
        <v>418</v>
      </c>
      <c r="D27" s="11" t="s">
        <v>433</v>
      </c>
      <c r="E27" s="11" t="s">
        <v>438</v>
      </c>
      <c r="F27" s="11" t="s">
        <v>262</v>
      </c>
      <c r="G27" s="51">
        <v>-1.5</v>
      </c>
      <c r="H27" s="51">
        <v>0</v>
      </c>
      <c r="I27" s="51">
        <v>0</v>
      </c>
      <c r="J27" s="51">
        <v>0</v>
      </c>
      <c r="K27" s="9" t="s">
        <v>452</v>
      </c>
      <c r="L27" s="9" t="s">
        <v>412</v>
      </c>
      <c r="M27" s="9" t="s">
        <v>412</v>
      </c>
    </row>
    <row r="28" spans="1:13">
      <c r="A28" s="9">
        <v>25</v>
      </c>
      <c r="B28" s="11" t="s">
        <v>410</v>
      </c>
      <c r="C28" s="11" t="s">
        <v>416</v>
      </c>
      <c r="D28" s="11" t="s">
        <v>433</v>
      </c>
      <c r="E28" s="11" t="s">
        <v>438</v>
      </c>
      <c r="F28" s="11" t="s">
        <v>262</v>
      </c>
      <c r="G28" s="51">
        <v>-1.5</v>
      </c>
      <c r="H28" s="51">
        <v>0</v>
      </c>
      <c r="I28" s="51">
        <v>0</v>
      </c>
      <c r="J28" s="51">
        <v>0</v>
      </c>
      <c r="K28" s="9" t="s">
        <v>452</v>
      </c>
      <c r="L28" s="9" t="s">
        <v>412</v>
      </c>
      <c r="M28" s="9" t="s">
        <v>412</v>
      </c>
    </row>
    <row r="29" spans="1:13">
      <c r="A29" s="9">
        <v>26</v>
      </c>
      <c r="B29" s="11" t="s">
        <v>410</v>
      </c>
      <c r="C29" s="11" t="s">
        <v>414</v>
      </c>
      <c r="D29" s="11" t="s">
        <v>433</v>
      </c>
      <c r="E29" s="11" t="s">
        <v>437</v>
      </c>
      <c r="F29" s="11" t="s">
        <v>262</v>
      </c>
      <c r="G29" s="51">
        <v>-1</v>
      </c>
      <c r="H29" s="51">
        <v>0</v>
      </c>
      <c r="I29" s="51">
        <v>0</v>
      </c>
      <c r="J29" s="51">
        <v>0</v>
      </c>
      <c r="K29" s="9" t="s">
        <v>451</v>
      </c>
      <c r="L29" s="9" t="s">
        <v>412</v>
      </c>
      <c r="M29" s="9" t="s">
        <v>412</v>
      </c>
    </row>
    <row r="30" spans="1:13">
      <c r="A30" s="9">
        <v>27</v>
      </c>
      <c r="B30" s="11" t="s">
        <v>410</v>
      </c>
      <c r="C30" s="11" t="s">
        <v>421</v>
      </c>
      <c r="D30" s="11" t="s">
        <v>433</v>
      </c>
      <c r="E30" s="11" t="s">
        <v>437</v>
      </c>
      <c r="F30" s="11" t="s">
        <v>262</v>
      </c>
      <c r="G30" s="51">
        <v>-1</v>
      </c>
      <c r="H30" s="51">
        <v>0</v>
      </c>
      <c r="I30" s="51">
        <v>0</v>
      </c>
      <c r="J30" s="51">
        <v>0</v>
      </c>
      <c r="K30" s="9" t="s">
        <v>451</v>
      </c>
      <c r="L30" s="9" t="s">
        <v>412</v>
      </c>
      <c r="M30" s="9" t="s">
        <v>412</v>
      </c>
    </row>
    <row r="31" spans="1:13">
      <c r="A31" s="9">
        <v>28</v>
      </c>
      <c r="B31" s="11" t="s">
        <v>410</v>
      </c>
      <c r="C31" s="11" t="s">
        <v>423</v>
      </c>
      <c r="D31" s="11" t="s">
        <v>433</v>
      </c>
      <c r="E31" s="11" t="s">
        <v>437</v>
      </c>
      <c r="F31" s="11" t="s">
        <v>262</v>
      </c>
      <c r="G31" s="51">
        <v>-1</v>
      </c>
      <c r="H31" s="51">
        <v>0</v>
      </c>
      <c r="I31" s="51">
        <v>0</v>
      </c>
      <c r="J31" s="51">
        <v>0</v>
      </c>
      <c r="K31" s="9" t="s">
        <v>451</v>
      </c>
      <c r="L31" s="9" t="s">
        <v>412</v>
      </c>
      <c r="M31" s="9" t="s">
        <v>412</v>
      </c>
    </row>
    <row r="32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="2" customFormat="1" ht="18.75" spans="1:13">
      <c r="A33" s="13" t="s">
        <v>439</v>
      </c>
      <c r="B33" s="14"/>
      <c r="C33" s="14"/>
      <c r="D33" s="14"/>
      <c r="E33" s="15"/>
      <c r="F33" s="16"/>
      <c r="G33" s="26"/>
      <c r="H33" s="13" t="s">
        <v>440</v>
      </c>
      <c r="I33" s="14"/>
      <c r="J33" s="14"/>
      <c r="K33" s="15"/>
      <c r="L33" s="54"/>
      <c r="M33" s="24"/>
    </row>
    <row r="34" ht="32" customHeight="1" spans="1:13">
      <c r="A34" s="20" t="s">
        <v>453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</sheetData>
  <mergeCells count="17">
    <mergeCell ref="A1:M1"/>
    <mergeCell ref="G2:H2"/>
    <mergeCell ref="I2:J2"/>
    <mergeCell ref="A33:E33"/>
    <mergeCell ref="F33:G33"/>
    <mergeCell ref="H33:K33"/>
    <mergeCell ref="L33:M33"/>
    <mergeCell ref="A34:M3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32:M1048576 L4:M3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455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32" t="s">
        <v>456</v>
      </c>
      <c r="H2" s="33"/>
      <c r="I2" s="49"/>
      <c r="J2" s="32" t="s">
        <v>457</v>
      </c>
      <c r="K2" s="33"/>
      <c r="L2" s="49"/>
      <c r="M2" s="32" t="s">
        <v>458</v>
      </c>
      <c r="N2" s="33"/>
      <c r="O2" s="49"/>
      <c r="P2" s="32" t="s">
        <v>459</v>
      </c>
      <c r="Q2" s="33"/>
      <c r="R2" s="49"/>
      <c r="S2" s="33" t="s">
        <v>460</v>
      </c>
      <c r="T2" s="33"/>
      <c r="U2" s="49"/>
      <c r="V2" s="28" t="s">
        <v>461</v>
      </c>
      <c r="W2" s="28" t="s">
        <v>405</v>
      </c>
    </row>
    <row r="3" s="1" customFormat="1" ht="16.5" spans="1:23">
      <c r="A3" s="7"/>
      <c r="B3" s="34"/>
      <c r="C3" s="34"/>
      <c r="D3" s="34"/>
      <c r="E3" s="34"/>
      <c r="F3" s="34"/>
      <c r="G3" s="4" t="s">
        <v>462</v>
      </c>
      <c r="H3" s="4" t="s">
        <v>64</v>
      </c>
      <c r="I3" s="4" t="s">
        <v>396</v>
      </c>
      <c r="J3" s="4" t="s">
        <v>462</v>
      </c>
      <c r="K3" s="4" t="s">
        <v>64</v>
      </c>
      <c r="L3" s="4" t="s">
        <v>396</v>
      </c>
      <c r="M3" s="4" t="s">
        <v>462</v>
      </c>
      <c r="N3" s="4" t="s">
        <v>64</v>
      </c>
      <c r="O3" s="4" t="s">
        <v>396</v>
      </c>
      <c r="P3" s="4" t="s">
        <v>462</v>
      </c>
      <c r="Q3" s="4" t="s">
        <v>64</v>
      </c>
      <c r="R3" s="4" t="s">
        <v>396</v>
      </c>
      <c r="S3" s="4" t="s">
        <v>462</v>
      </c>
      <c r="T3" s="4" t="s">
        <v>64</v>
      </c>
      <c r="U3" s="4" t="s">
        <v>396</v>
      </c>
      <c r="V3" s="50"/>
      <c r="W3" s="50"/>
    </row>
    <row r="4" spans="1:23">
      <c r="A4" s="35" t="s">
        <v>463</v>
      </c>
      <c r="B4" s="36" t="s">
        <v>464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465</v>
      </c>
      <c r="H5" s="33"/>
      <c r="I5" s="49"/>
      <c r="J5" s="32" t="s">
        <v>466</v>
      </c>
      <c r="K5" s="33"/>
      <c r="L5" s="49"/>
      <c r="M5" s="32" t="s">
        <v>467</v>
      </c>
      <c r="N5" s="33"/>
      <c r="O5" s="49"/>
      <c r="P5" s="32" t="s">
        <v>468</v>
      </c>
      <c r="Q5" s="33"/>
      <c r="R5" s="49"/>
      <c r="S5" s="33" t="s">
        <v>469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462</v>
      </c>
      <c r="H6" s="4" t="s">
        <v>64</v>
      </c>
      <c r="I6" s="4" t="s">
        <v>396</v>
      </c>
      <c r="J6" s="4" t="s">
        <v>462</v>
      </c>
      <c r="K6" s="4" t="s">
        <v>64</v>
      </c>
      <c r="L6" s="4" t="s">
        <v>396</v>
      </c>
      <c r="M6" s="4" t="s">
        <v>462</v>
      </c>
      <c r="N6" s="4" t="s">
        <v>64</v>
      </c>
      <c r="O6" s="4" t="s">
        <v>396</v>
      </c>
      <c r="P6" s="4" t="s">
        <v>462</v>
      </c>
      <c r="Q6" s="4" t="s">
        <v>64</v>
      </c>
      <c r="R6" s="4" t="s">
        <v>396</v>
      </c>
      <c r="S6" s="4" t="s">
        <v>462</v>
      </c>
      <c r="T6" s="4" t="s">
        <v>64</v>
      </c>
      <c r="U6" s="4" t="s">
        <v>396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470</v>
      </c>
      <c r="B11" s="14"/>
      <c r="C11" s="14"/>
      <c r="D11" s="14"/>
      <c r="E11" s="15"/>
      <c r="F11" s="16"/>
      <c r="G11" s="26"/>
      <c r="H11" s="31"/>
      <c r="I11" s="31"/>
      <c r="J11" s="13" t="s">
        <v>440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471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473</v>
      </c>
      <c r="B2" s="28" t="s">
        <v>392</v>
      </c>
      <c r="C2" s="28" t="s">
        <v>393</v>
      </c>
      <c r="D2" s="28" t="s">
        <v>394</v>
      </c>
      <c r="E2" s="28" t="s">
        <v>395</v>
      </c>
      <c r="F2" s="28" t="s">
        <v>396</v>
      </c>
      <c r="G2" s="27" t="s">
        <v>474</v>
      </c>
      <c r="H2" s="27" t="s">
        <v>475</v>
      </c>
      <c r="I2" s="27" t="s">
        <v>476</v>
      </c>
      <c r="J2" s="27" t="s">
        <v>475</v>
      </c>
      <c r="K2" s="27" t="s">
        <v>477</v>
      </c>
      <c r="L2" s="27" t="s">
        <v>475</v>
      </c>
      <c r="M2" s="28" t="s">
        <v>461</v>
      </c>
      <c r="N2" s="28" t="s">
        <v>405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473</v>
      </c>
      <c r="B4" s="30" t="s">
        <v>478</v>
      </c>
      <c r="C4" s="30" t="s">
        <v>462</v>
      </c>
      <c r="D4" s="30" t="s">
        <v>394</v>
      </c>
      <c r="E4" s="28" t="s">
        <v>395</v>
      </c>
      <c r="F4" s="28" t="s">
        <v>396</v>
      </c>
      <c r="G4" s="27" t="s">
        <v>474</v>
      </c>
      <c r="H4" s="27" t="s">
        <v>475</v>
      </c>
      <c r="I4" s="27" t="s">
        <v>476</v>
      </c>
      <c r="J4" s="27" t="s">
        <v>475</v>
      </c>
      <c r="K4" s="27" t="s">
        <v>477</v>
      </c>
      <c r="L4" s="27" t="s">
        <v>475</v>
      </c>
      <c r="M4" s="28" t="s">
        <v>461</v>
      </c>
      <c r="N4" s="28" t="s">
        <v>405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479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480</v>
      </c>
      <c r="B11" s="14"/>
      <c r="C11" s="14"/>
      <c r="D11" s="15"/>
      <c r="E11" s="16"/>
      <c r="F11" s="31"/>
      <c r="G11" s="26"/>
      <c r="H11" s="31"/>
      <c r="I11" s="13" t="s">
        <v>481</v>
      </c>
      <c r="J11" s="14"/>
      <c r="K11" s="14"/>
      <c r="L11" s="14"/>
      <c r="M11" s="14"/>
      <c r="N11" s="24"/>
    </row>
    <row r="12" ht="48" customHeight="1" spans="1:14">
      <c r="A12" s="20" t="s">
        <v>482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455</v>
      </c>
      <c r="B2" s="5" t="s">
        <v>396</v>
      </c>
      <c r="C2" s="5" t="s">
        <v>392</v>
      </c>
      <c r="D2" s="5" t="s">
        <v>393</v>
      </c>
      <c r="E2" s="5" t="s">
        <v>394</v>
      </c>
      <c r="F2" s="5" t="s">
        <v>395</v>
      </c>
      <c r="G2" s="4" t="s">
        <v>484</v>
      </c>
      <c r="H2" s="4" t="s">
        <v>485</v>
      </c>
      <c r="I2" s="4" t="s">
        <v>486</v>
      </c>
      <c r="J2" s="4" t="s">
        <v>487</v>
      </c>
      <c r="K2" s="5" t="s">
        <v>461</v>
      </c>
      <c r="L2" s="5" t="s">
        <v>405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488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480</v>
      </c>
      <c r="B15" s="14"/>
      <c r="C15" s="14"/>
      <c r="D15" s="14"/>
      <c r="E15" s="15"/>
      <c r="F15" s="16"/>
      <c r="G15" s="26"/>
      <c r="H15" s="13" t="s">
        <v>481</v>
      </c>
      <c r="I15" s="14"/>
      <c r="J15" s="14"/>
      <c r="K15" s="14"/>
      <c r="L15" s="24"/>
    </row>
    <row r="16" ht="67" customHeight="1" spans="1:12">
      <c r="A16" s="20" t="s">
        <v>489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L28" sqref="L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391</v>
      </c>
      <c r="B2" s="5" t="s">
        <v>396</v>
      </c>
      <c r="C2" s="5" t="s">
        <v>462</v>
      </c>
      <c r="D2" s="5" t="s">
        <v>394</v>
      </c>
      <c r="E2" s="5" t="s">
        <v>395</v>
      </c>
      <c r="F2" s="4" t="s">
        <v>491</v>
      </c>
      <c r="G2" s="4" t="s">
        <v>444</v>
      </c>
      <c r="H2" s="6" t="s">
        <v>445</v>
      </c>
      <c r="I2" s="22" t="s">
        <v>447</v>
      </c>
    </row>
    <row r="3" s="1" customFormat="1" ht="16.5" spans="1:9">
      <c r="A3" s="4"/>
      <c r="B3" s="7"/>
      <c r="C3" s="7"/>
      <c r="D3" s="7"/>
      <c r="E3" s="7"/>
      <c r="F3" s="4" t="s">
        <v>492</v>
      </c>
      <c r="G3" s="4" t="s">
        <v>448</v>
      </c>
      <c r="H3" s="8"/>
      <c r="I3" s="23"/>
    </row>
    <row r="4" spans="1:9">
      <c r="A4" s="9">
        <v>1</v>
      </c>
      <c r="B4" s="10" t="s">
        <v>493</v>
      </c>
      <c r="C4" s="10" t="s">
        <v>494</v>
      </c>
      <c r="D4" s="10" t="s">
        <v>495</v>
      </c>
      <c r="E4" s="11" t="s">
        <v>262</v>
      </c>
      <c r="F4" s="10">
        <v>-3</v>
      </c>
      <c r="G4" s="10">
        <v>-0.5</v>
      </c>
      <c r="H4" s="10">
        <v>3.5</v>
      </c>
      <c r="I4" s="9" t="s">
        <v>412</v>
      </c>
    </row>
    <row r="5" spans="1:9">
      <c r="A5" s="9">
        <v>2</v>
      </c>
      <c r="B5" s="10" t="s">
        <v>493</v>
      </c>
      <c r="C5" s="10" t="s">
        <v>494</v>
      </c>
      <c r="D5" s="10" t="s">
        <v>434</v>
      </c>
      <c r="E5" s="11" t="s">
        <v>262</v>
      </c>
      <c r="F5" s="10">
        <v>-3</v>
      </c>
      <c r="G5" s="10">
        <v>-0.5</v>
      </c>
      <c r="H5" s="10">
        <v>3.5</v>
      </c>
      <c r="I5" s="9" t="s">
        <v>412</v>
      </c>
    </row>
    <row r="6" spans="1:9">
      <c r="A6" s="9">
        <v>3</v>
      </c>
      <c r="B6" s="10" t="s">
        <v>493</v>
      </c>
      <c r="C6" s="10" t="s">
        <v>494</v>
      </c>
      <c r="D6" s="10" t="s">
        <v>438</v>
      </c>
      <c r="E6" s="11" t="s">
        <v>262</v>
      </c>
      <c r="F6" s="10">
        <v>-3</v>
      </c>
      <c r="G6" s="10">
        <v>-0.5</v>
      </c>
      <c r="H6" s="10">
        <v>3.5</v>
      </c>
      <c r="I6" s="9" t="s">
        <v>412</v>
      </c>
    </row>
    <row r="7" spans="1:9">
      <c r="A7" s="9">
        <v>4</v>
      </c>
      <c r="B7" s="10" t="s">
        <v>493</v>
      </c>
      <c r="C7" s="10" t="s">
        <v>494</v>
      </c>
      <c r="D7" s="10" t="s">
        <v>436</v>
      </c>
      <c r="E7" s="11" t="s">
        <v>262</v>
      </c>
      <c r="F7" s="10">
        <v>-3</v>
      </c>
      <c r="G7" s="10">
        <v>-0.5</v>
      </c>
      <c r="H7" s="10">
        <v>3.5</v>
      </c>
      <c r="I7" s="9" t="s">
        <v>412</v>
      </c>
    </row>
    <row r="8" spans="1:9">
      <c r="A8" s="9">
        <v>5</v>
      </c>
      <c r="B8" s="10" t="s">
        <v>493</v>
      </c>
      <c r="C8" s="10" t="s">
        <v>496</v>
      </c>
      <c r="D8" s="10" t="s">
        <v>437</v>
      </c>
      <c r="E8" s="11" t="s">
        <v>262</v>
      </c>
      <c r="F8" s="10">
        <v>-0.8</v>
      </c>
      <c r="G8" s="10">
        <v>-0.3</v>
      </c>
      <c r="H8" s="10">
        <v>1.1</v>
      </c>
      <c r="I8" s="9" t="s">
        <v>412</v>
      </c>
    </row>
    <row r="9" spans="1:9">
      <c r="A9" s="9">
        <v>6</v>
      </c>
      <c r="B9" s="10" t="s">
        <v>493</v>
      </c>
      <c r="C9" s="10" t="s">
        <v>496</v>
      </c>
      <c r="D9" s="10" t="s">
        <v>434</v>
      </c>
      <c r="E9" s="11" t="s">
        <v>262</v>
      </c>
      <c r="F9" s="10">
        <v>-0.8</v>
      </c>
      <c r="G9" s="10">
        <v>-0.3</v>
      </c>
      <c r="H9" s="10">
        <v>1.1</v>
      </c>
      <c r="I9" s="9" t="s">
        <v>412</v>
      </c>
    </row>
    <row r="10" spans="1:9">
      <c r="A10" s="9">
        <v>7</v>
      </c>
      <c r="B10" s="10" t="s">
        <v>493</v>
      </c>
      <c r="C10" s="10" t="s">
        <v>496</v>
      </c>
      <c r="D10" s="10" t="s">
        <v>438</v>
      </c>
      <c r="E10" s="11" t="s">
        <v>262</v>
      </c>
      <c r="F10" s="10">
        <v>-0.5</v>
      </c>
      <c r="G10" s="10">
        <v>-0.3</v>
      </c>
      <c r="H10" s="10">
        <v>0.8</v>
      </c>
      <c r="I10" s="9" t="s">
        <v>412</v>
      </c>
    </row>
    <row r="11" spans="1:9">
      <c r="A11" s="9">
        <v>8</v>
      </c>
      <c r="B11" s="10" t="s">
        <v>493</v>
      </c>
      <c r="C11" s="10" t="s">
        <v>496</v>
      </c>
      <c r="D11" s="10" t="s">
        <v>436</v>
      </c>
      <c r="E11" s="11" t="s">
        <v>262</v>
      </c>
      <c r="F11" s="10">
        <v>-0.5</v>
      </c>
      <c r="G11" s="10">
        <v>-0.3</v>
      </c>
      <c r="H11" s="10">
        <v>0.8</v>
      </c>
      <c r="I11" s="9" t="s">
        <v>412</v>
      </c>
    </row>
    <row r="12" spans="1:9">
      <c r="A12" s="9">
        <v>9</v>
      </c>
      <c r="B12" s="10" t="s">
        <v>493</v>
      </c>
      <c r="C12" s="10" t="s">
        <v>497</v>
      </c>
      <c r="D12" s="10" t="s">
        <v>437</v>
      </c>
      <c r="E12" s="11" t="s">
        <v>262</v>
      </c>
      <c r="F12" s="10">
        <v>-2</v>
      </c>
      <c r="G12" s="10">
        <v>-0.5</v>
      </c>
      <c r="H12" s="10">
        <v>-3</v>
      </c>
      <c r="I12" s="9" t="s">
        <v>412</v>
      </c>
    </row>
    <row r="13" spans="1:9">
      <c r="A13" s="9">
        <v>10</v>
      </c>
      <c r="B13" s="10" t="s">
        <v>493</v>
      </c>
      <c r="C13" s="10" t="s">
        <v>497</v>
      </c>
      <c r="D13" s="10" t="s">
        <v>498</v>
      </c>
      <c r="E13" s="11" t="s">
        <v>262</v>
      </c>
      <c r="F13" s="10">
        <v>-1.5</v>
      </c>
      <c r="G13" s="10">
        <v>-0.5</v>
      </c>
      <c r="H13" s="10">
        <v>-2</v>
      </c>
      <c r="I13" s="9" t="s">
        <v>412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499</v>
      </c>
      <c r="B15" s="14"/>
      <c r="C15" s="14"/>
      <c r="D15" s="15"/>
      <c r="E15" s="16"/>
      <c r="F15" s="17" t="s">
        <v>440</v>
      </c>
      <c r="G15" s="18"/>
      <c r="H15" s="19"/>
      <c r="I15" s="24"/>
    </row>
    <row r="16" ht="37" customHeight="1" spans="1:9">
      <c r="A16" s="20" t="s">
        <v>500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0" sqref="F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1" t="s">
        <v>35</v>
      </c>
      <c r="C2" s="402"/>
      <c r="D2" s="402"/>
      <c r="E2" s="402"/>
      <c r="F2" s="402"/>
      <c r="G2" s="402"/>
      <c r="H2" s="402"/>
      <c r="I2" s="416"/>
    </row>
    <row r="3" ht="28" customHeight="1" spans="2:9">
      <c r="B3" s="403"/>
      <c r="C3" s="404"/>
      <c r="D3" s="405" t="s">
        <v>36</v>
      </c>
      <c r="E3" s="406"/>
      <c r="F3" s="407" t="s">
        <v>37</v>
      </c>
      <c r="G3" s="408"/>
      <c r="H3" s="405" t="s">
        <v>38</v>
      </c>
      <c r="I3" s="417"/>
    </row>
    <row r="4" ht="28" customHeight="1" spans="2:9">
      <c r="B4" s="403" t="s">
        <v>39</v>
      </c>
      <c r="C4" s="404" t="s">
        <v>40</v>
      </c>
      <c r="D4" s="404" t="s">
        <v>41</v>
      </c>
      <c r="E4" s="404" t="s">
        <v>42</v>
      </c>
      <c r="F4" s="409" t="s">
        <v>41</v>
      </c>
      <c r="G4" s="409" t="s">
        <v>42</v>
      </c>
      <c r="H4" s="404" t="s">
        <v>41</v>
      </c>
      <c r="I4" s="418" t="s">
        <v>42</v>
      </c>
    </row>
    <row r="5" ht="28" customHeight="1" spans="2:9">
      <c r="B5" s="410" t="s">
        <v>43</v>
      </c>
      <c r="C5" s="12">
        <v>13</v>
      </c>
      <c r="D5" s="12">
        <v>0</v>
      </c>
      <c r="E5" s="12">
        <v>1</v>
      </c>
      <c r="F5" s="411">
        <v>0</v>
      </c>
      <c r="G5" s="411">
        <v>1</v>
      </c>
      <c r="H5" s="12">
        <v>1</v>
      </c>
      <c r="I5" s="419">
        <v>2</v>
      </c>
    </row>
    <row r="6" ht="28" customHeight="1" spans="2:9">
      <c r="B6" s="410" t="s">
        <v>44</v>
      </c>
      <c r="C6" s="12">
        <v>20</v>
      </c>
      <c r="D6" s="12">
        <v>0</v>
      </c>
      <c r="E6" s="12">
        <v>1</v>
      </c>
      <c r="F6" s="411">
        <v>1</v>
      </c>
      <c r="G6" s="411">
        <v>2</v>
      </c>
      <c r="H6" s="12">
        <v>2</v>
      </c>
      <c r="I6" s="419">
        <v>3</v>
      </c>
    </row>
    <row r="7" ht="28" customHeight="1" spans="2:9">
      <c r="B7" s="410" t="s">
        <v>45</v>
      </c>
      <c r="C7" s="12">
        <v>32</v>
      </c>
      <c r="D7" s="12">
        <v>0</v>
      </c>
      <c r="E7" s="12">
        <v>1</v>
      </c>
      <c r="F7" s="411">
        <v>2</v>
      </c>
      <c r="G7" s="411">
        <v>3</v>
      </c>
      <c r="H7" s="12">
        <v>3</v>
      </c>
      <c r="I7" s="419">
        <v>4</v>
      </c>
    </row>
    <row r="8" ht="28" customHeight="1" spans="2:9">
      <c r="B8" s="410" t="s">
        <v>46</v>
      </c>
      <c r="C8" s="12">
        <v>50</v>
      </c>
      <c r="D8" s="12">
        <v>1</v>
      </c>
      <c r="E8" s="12">
        <v>2</v>
      </c>
      <c r="F8" s="411">
        <v>3</v>
      </c>
      <c r="G8" s="411">
        <v>4</v>
      </c>
      <c r="H8" s="12">
        <v>5</v>
      </c>
      <c r="I8" s="419">
        <v>6</v>
      </c>
    </row>
    <row r="9" ht="28" customHeight="1" spans="2:9">
      <c r="B9" s="410" t="s">
        <v>47</v>
      </c>
      <c r="C9" s="12">
        <v>80</v>
      </c>
      <c r="D9" s="12">
        <v>2</v>
      </c>
      <c r="E9" s="12">
        <v>3</v>
      </c>
      <c r="F9" s="411">
        <v>5</v>
      </c>
      <c r="G9" s="411">
        <v>6</v>
      </c>
      <c r="H9" s="12">
        <v>7</v>
      </c>
      <c r="I9" s="419">
        <v>8</v>
      </c>
    </row>
    <row r="10" ht="28" customHeight="1" spans="2:9">
      <c r="B10" s="410" t="s">
        <v>48</v>
      </c>
      <c r="C10" s="12">
        <v>125</v>
      </c>
      <c r="D10" s="12">
        <v>3</v>
      </c>
      <c r="E10" s="12">
        <v>4</v>
      </c>
      <c r="F10" s="411">
        <v>7</v>
      </c>
      <c r="G10" s="411">
        <v>8</v>
      </c>
      <c r="H10" s="12">
        <v>10</v>
      </c>
      <c r="I10" s="419">
        <v>11</v>
      </c>
    </row>
    <row r="11" ht="28" customHeight="1" spans="2:9">
      <c r="B11" s="410" t="s">
        <v>49</v>
      </c>
      <c r="C11" s="12">
        <v>200</v>
      </c>
      <c r="D11" s="12">
        <v>5</v>
      </c>
      <c r="E11" s="12">
        <v>6</v>
      </c>
      <c r="F11" s="411">
        <v>10</v>
      </c>
      <c r="G11" s="411">
        <v>11</v>
      </c>
      <c r="H11" s="12">
        <v>14</v>
      </c>
      <c r="I11" s="419">
        <v>15</v>
      </c>
    </row>
    <row r="12" ht="28" customHeight="1" spans="2:9">
      <c r="B12" s="412" t="s">
        <v>50</v>
      </c>
      <c r="C12" s="413">
        <v>315</v>
      </c>
      <c r="D12" s="413">
        <v>7</v>
      </c>
      <c r="E12" s="413">
        <v>8</v>
      </c>
      <c r="F12" s="414">
        <v>14</v>
      </c>
      <c r="G12" s="414">
        <v>15</v>
      </c>
      <c r="H12" s="413">
        <v>21</v>
      </c>
      <c r="I12" s="420">
        <v>22</v>
      </c>
    </row>
    <row r="14" spans="2:4">
      <c r="B14" s="415" t="s">
        <v>51</v>
      </c>
      <c r="C14" s="415"/>
      <c r="D14" s="4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topLeftCell="A30" workbookViewId="0">
      <selection activeCell="D26" sqref="D26"/>
    </sheetView>
  </sheetViews>
  <sheetFormatPr defaultColWidth="10.3333333333333" defaultRowHeight="16.5" customHeight="1"/>
  <cols>
    <col min="1" max="1" width="11.0833333333333" style="194" customWidth="1"/>
    <col min="2" max="6" width="10.3333333333333" style="194"/>
    <col min="7" max="7" width="20.075" style="194" customWidth="1"/>
    <col min="8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" spans="1:11">
      <c r="A1" s="319" t="s">
        <v>52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196" t="s">
        <v>53</v>
      </c>
      <c r="B2" s="96"/>
      <c r="C2" s="96"/>
      <c r="D2" s="198" t="s">
        <v>54</v>
      </c>
      <c r="E2" s="198"/>
      <c r="F2" s="96"/>
      <c r="G2" s="96"/>
      <c r="H2" s="199" t="s">
        <v>55</v>
      </c>
      <c r="I2" s="380"/>
      <c r="J2" s="380"/>
      <c r="K2" s="381"/>
    </row>
    <row r="3" ht="14.25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ht="54" customHeight="1" spans="1:11">
      <c r="A4" s="206" t="s">
        <v>59</v>
      </c>
      <c r="B4" s="320"/>
      <c r="C4" s="321"/>
      <c r="D4" s="206" t="s">
        <v>60</v>
      </c>
      <c r="E4" s="209"/>
      <c r="F4" s="322"/>
      <c r="G4" s="323"/>
      <c r="H4" s="206" t="s">
        <v>61</v>
      </c>
      <c r="I4" s="209"/>
      <c r="J4" s="235" t="s">
        <v>62</v>
      </c>
      <c r="K4" s="284" t="s">
        <v>63</v>
      </c>
    </row>
    <row r="5" ht="14.25" spans="1:11">
      <c r="A5" s="212" t="s">
        <v>64</v>
      </c>
      <c r="B5" s="320"/>
      <c r="C5" s="321"/>
      <c r="D5" s="206" t="s">
        <v>65</v>
      </c>
      <c r="E5" s="209"/>
      <c r="F5" s="324"/>
      <c r="G5" s="325"/>
      <c r="H5" s="206" t="s">
        <v>66</v>
      </c>
      <c r="I5" s="209"/>
      <c r="J5" s="235" t="s">
        <v>62</v>
      </c>
      <c r="K5" s="284" t="s">
        <v>63</v>
      </c>
    </row>
    <row r="6" ht="14.25" spans="1:11">
      <c r="A6" s="206" t="s">
        <v>67</v>
      </c>
      <c r="B6" s="320"/>
      <c r="C6" s="321"/>
      <c r="D6" s="212" t="s">
        <v>68</v>
      </c>
      <c r="E6" s="237"/>
      <c r="F6" s="324"/>
      <c r="G6" s="325"/>
      <c r="H6" s="206" t="s">
        <v>69</v>
      </c>
      <c r="I6" s="209"/>
      <c r="J6" s="235" t="s">
        <v>62</v>
      </c>
      <c r="K6" s="284" t="s">
        <v>63</v>
      </c>
    </row>
    <row r="7" ht="14.25" spans="1:11">
      <c r="A7" s="206" t="s">
        <v>70</v>
      </c>
      <c r="B7" s="326"/>
      <c r="C7" s="327"/>
      <c r="D7" s="212" t="s">
        <v>71</v>
      </c>
      <c r="E7" s="236"/>
      <c r="F7" s="324"/>
      <c r="G7" s="325"/>
      <c r="H7" s="206" t="s">
        <v>72</v>
      </c>
      <c r="I7" s="209"/>
      <c r="J7" s="235" t="s">
        <v>62</v>
      </c>
      <c r="K7" s="284" t="s">
        <v>63</v>
      </c>
    </row>
    <row r="8" ht="15" spans="1:11">
      <c r="A8" s="221" t="s">
        <v>73</v>
      </c>
      <c r="B8" s="222"/>
      <c r="C8" s="223"/>
      <c r="D8" s="224" t="s">
        <v>74</v>
      </c>
      <c r="E8" s="225"/>
      <c r="F8" s="328"/>
      <c r="G8" s="329"/>
      <c r="H8" s="224" t="s">
        <v>75</v>
      </c>
      <c r="I8" s="225"/>
      <c r="J8" s="243" t="s">
        <v>62</v>
      </c>
      <c r="K8" s="293" t="s">
        <v>63</v>
      </c>
    </row>
    <row r="9" ht="15" spans="1:11">
      <c r="A9" s="330" t="s">
        <v>76</v>
      </c>
      <c r="B9" s="331"/>
      <c r="C9" s="331"/>
      <c r="D9" s="331"/>
      <c r="E9" s="331"/>
      <c r="F9" s="331"/>
      <c r="G9" s="331"/>
      <c r="H9" s="331"/>
      <c r="I9" s="331"/>
      <c r="J9" s="331"/>
      <c r="K9" s="382"/>
    </row>
    <row r="10" ht="15" spans="1:11">
      <c r="A10" s="332" t="s">
        <v>77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3"/>
    </row>
    <row r="11" ht="14.25" spans="1:11">
      <c r="A11" s="334" t="s">
        <v>78</v>
      </c>
      <c r="B11" s="335" t="s">
        <v>79</v>
      </c>
      <c r="C11" s="336" t="s">
        <v>80</v>
      </c>
      <c r="D11" s="337"/>
      <c r="E11" s="338" t="s">
        <v>81</v>
      </c>
      <c r="F11" s="335" t="s">
        <v>79</v>
      </c>
      <c r="G11" s="336" t="s">
        <v>80</v>
      </c>
      <c r="H11" s="336" t="s">
        <v>82</v>
      </c>
      <c r="I11" s="338" t="s">
        <v>83</v>
      </c>
      <c r="J11" s="335" t="s">
        <v>79</v>
      </c>
      <c r="K11" s="384" t="s">
        <v>80</v>
      </c>
    </row>
    <row r="12" ht="14.25" spans="1:11">
      <c r="A12" s="212" t="s">
        <v>84</v>
      </c>
      <c r="B12" s="234" t="s">
        <v>79</v>
      </c>
      <c r="C12" s="235" t="s">
        <v>80</v>
      </c>
      <c r="D12" s="236"/>
      <c r="E12" s="237" t="s">
        <v>85</v>
      </c>
      <c r="F12" s="234" t="s">
        <v>79</v>
      </c>
      <c r="G12" s="235" t="s">
        <v>80</v>
      </c>
      <c r="H12" s="235" t="s">
        <v>82</v>
      </c>
      <c r="I12" s="237" t="s">
        <v>86</v>
      </c>
      <c r="J12" s="234" t="s">
        <v>79</v>
      </c>
      <c r="K12" s="284" t="s">
        <v>80</v>
      </c>
    </row>
    <row r="13" ht="14.25" spans="1:11">
      <c r="A13" s="212" t="s">
        <v>87</v>
      </c>
      <c r="B13" s="234" t="s">
        <v>79</v>
      </c>
      <c r="C13" s="235" t="s">
        <v>80</v>
      </c>
      <c r="D13" s="236"/>
      <c r="E13" s="237" t="s">
        <v>88</v>
      </c>
      <c r="F13" s="235" t="s">
        <v>89</v>
      </c>
      <c r="G13" s="235" t="s">
        <v>90</v>
      </c>
      <c r="H13" s="235" t="s">
        <v>82</v>
      </c>
      <c r="I13" s="237" t="s">
        <v>91</v>
      </c>
      <c r="J13" s="234" t="s">
        <v>79</v>
      </c>
      <c r="K13" s="284" t="s">
        <v>80</v>
      </c>
    </row>
    <row r="14" ht="15" spans="1:11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86"/>
    </row>
    <row r="15" ht="15" spans="1:11">
      <c r="A15" s="332" t="s">
        <v>93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3"/>
    </row>
    <row r="16" ht="14.25" spans="1:11">
      <c r="A16" s="339" t="s">
        <v>94</v>
      </c>
      <c r="B16" s="336" t="s">
        <v>89</v>
      </c>
      <c r="C16" s="336" t="s">
        <v>90</v>
      </c>
      <c r="D16" s="340"/>
      <c r="E16" s="341" t="s">
        <v>95</v>
      </c>
      <c r="F16" s="336" t="s">
        <v>89</v>
      </c>
      <c r="G16" s="336" t="s">
        <v>90</v>
      </c>
      <c r="H16" s="342"/>
      <c r="I16" s="341" t="s">
        <v>96</v>
      </c>
      <c r="J16" s="336" t="s">
        <v>89</v>
      </c>
      <c r="K16" s="384" t="s">
        <v>90</v>
      </c>
    </row>
    <row r="17" customHeight="1" spans="1:22">
      <c r="A17" s="217" t="s">
        <v>97</v>
      </c>
      <c r="B17" s="235" t="s">
        <v>89</v>
      </c>
      <c r="C17" s="235" t="s">
        <v>90</v>
      </c>
      <c r="D17" s="320"/>
      <c r="E17" s="258" t="s">
        <v>98</v>
      </c>
      <c r="F17" s="235" t="s">
        <v>89</v>
      </c>
      <c r="G17" s="235" t="s">
        <v>90</v>
      </c>
      <c r="H17" s="343"/>
      <c r="I17" s="258" t="s">
        <v>99</v>
      </c>
      <c r="J17" s="235" t="s">
        <v>89</v>
      </c>
      <c r="K17" s="284" t="s">
        <v>90</v>
      </c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ht="18" customHeight="1" spans="1:11">
      <c r="A18" s="344" t="s">
        <v>100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86"/>
    </row>
    <row r="19" s="318" customFormat="1" ht="18" customHeight="1" spans="1:11">
      <c r="A19" s="332" t="s">
        <v>101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3"/>
    </row>
    <row r="20" customHeight="1" spans="1:11">
      <c r="A20" s="346" t="s">
        <v>102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87"/>
    </row>
    <row r="21" ht="21.75" customHeight="1" spans="1:11">
      <c r="A21" s="348" t="s">
        <v>103</v>
      </c>
      <c r="B21" s="349"/>
      <c r="C21" s="349"/>
      <c r="D21" s="349"/>
      <c r="E21" s="349"/>
      <c r="F21" s="349"/>
      <c r="G21" s="349"/>
      <c r="H21" s="258"/>
      <c r="I21" s="258"/>
      <c r="J21" s="258"/>
      <c r="K21" s="296" t="s">
        <v>104</v>
      </c>
    </row>
    <row r="22" customHeight="1" spans="1:11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388"/>
    </row>
    <row r="23" customHeight="1" spans="1:11">
      <c r="A23" s="352"/>
      <c r="B23" s="351"/>
      <c r="C23" s="351"/>
      <c r="D23" s="351"/>
      <c r="E23" s="351"/>
      <c r="F23" s="351"/>
      <c r="G23" s="351"/>
      <c r="H23" s="351"/>
      <c r="I23" s="351"/>
      <c r="J23" s="351"/>
      <c r="K23" s="388"/>
    </row>
    <row r="24" customHeight="1" spans="1:11">
      <c r="A24" s="353"/>
      <c r="B24" s="351"/>
      <c r="C24" s="351"/>
      <c r="D24" s="354"/>
      <c r="E24" s="354"/>
      <c r="F24" s="354"/>
      <c r="G24" s="354"/>
      <c r="H24" s="351"/>
      <c r="I24" s="351"/>
      <c r="J24" s="351"/>
      <c r="K24" s="388"/>
    </row>
    <row r="25" customHeight="1" spans="1:11">
      <c r="A25" s="353"/>
      <c r="B25" s="351"/>
      <c r="C25" s="351"/>
      <c r="D25" s="351"/>
      <c r="E25" s="354"/>
      <c r="F25" s="351"/>
      <c r="G25" s="351"/>
      <c r="H25" s="351"/>
      <c r="I25" s="351"/>
      <c r="J25" s="351"/>
      <c r="K25" s="388"/>
    </row>
    <row r="26" customHeight="1" spans="1:11">
      <c r="A26" s="355"/>
      <c r="B26" s="351"/>
      <c r="C26" s="351"/>
      <c r="D26" s="351"/>
      <c r="E26" s="351"/>
      <c r="F26" s="351"/>
      <c r="G26" s="351"/>
      <c r="H26" s="351"/>
      <c r="I26" s="351"/>
      <c r="J26" s="351"/>
      <c r="K26" s="389"/>
    </row>
    <row r="27" customHeight="1" spans="1:11">
      <c r="A27" s="356"/>
      <c r="B27" s="351"/>
      <c r="C27" s="351"/>
      <c r="D27" s="351"/>
      <c r="E27" s="351"/>
      <c r="F27" s="351"/>
      <c r="G27" s="351"/>
      <c r="H27" s="351"/>
      <c r="I27" s="351"/>
      <c r="J27" s="351"/>
      <c r="K27" s="389"/>
    </row>
    <row r="28" customHeight="1" spans="1:11">
      <c r="A28" s="356"/>
      <c r="B28" s="351"/>
      <c r="C28" s="351"/>
      <c r="D28" s="351"/>
      <c r="E28" s="351"/>
      <c r="F28" s="351"/>
      <c r="G28" s="351"/>
      <c r="H28" s="351"/>
      <c r="I28" s="351"/>
      <c r="J28" s="351"/>
      <c r="K28" s="389"/>
    </row>
    <row r="29" ht="18" customHeight="1" spans="1:11">
      <c r="A29" s="357" t="s">
        <v>105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90"/>
    </row>
    <row r="30" ht="18.75" customHeight="1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91"/>
    </row>
    <row r="31" ht="18.75" customHeight="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92"/>
    </row>
    <row r="32" ht="18" customHeight="1" spans="1:11">
      <c r="A32" s="357" t="s">
        <v>106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90"/>
    </row>
    <row r="33" ht="14.25" spans="1:11">
      <c r="A33" s="363" t="s">
        <v>107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93"/>
    </row>
    <row r="34" ht="15" spans="1:11">
      <c r="A34" s="108" t="s">
        <v>108</v>
      </c>
      <c r="B34" s="109"/>
      <c r="C34" s="235" t="s">
        <v>62</v>
      </c>
      <c r="D34" s="235" t="s">
        <v>63</v>
      </c>
      <c r="E34" s="365" t="s">
        <v>109</v>
      </c>
      <c r="F34" s="366"/>
      <c r="G34" s="366"/>
      <c r="H34" s="366"/>
      <c r="I34" s="366"/>
      <c r="J34" s="366"/>
      <c r="K34" s="394"/>
    </row>
    <row r="35" ht="15" spans="1:11">
      <c r="A35" s="367" t="s">
        <v>110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111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5"/>
    </row>
    <row r="37" ht="14.25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395"/>
    </row>
    <row r="38" ht="14.25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395"/>
    </row>
    <row r="39" ht="14.2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395"/>
    </row>
    <row r="40" ht="14.2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395"/>
    </row>
    <row r="41" ht="14.2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395"/>
    </row>
    <row r="42" ht="14.2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395"/>
    </row>
    <row r="43" ht="14.25" spans="1:11">
      <c r="A43" s="368"/>
      <c r="B43" s="369"/>
      <c r="C43" s="369"/>
      <c r="D43" s="369"/>
      <c r="E43" s="369"/>
      <c r="F43" s="369"/>
      <c r="G43" s="369"/>
      <c r="H43" s="369"/>
      <c r="I43" s="369"/>
      <c r="J43" s="369"/>
      <c r="K43" s="395"/>
    </row>
    <row r="44" ht="14.25" spans="1:11">
      <c r="A44" s="368"/>
      <c r="B44" s="369"/>
      <c r="C44" s="369"/>
      <c r="D44" s="369"/>
      <c r="E44" s="369"/>
      <c r="F44" s="369"/>
      <c r="G44" s="369"/>
      <c r="H44" s="369"/>
      <c r="I44" s="369"/>
      <c r="J44" s="369"/>
      <c r="K44" s="395"/>
    </row>
    <row r="45" ht="14.25" spans="1:11">
      <c r="A45" s="265"/>
      <c r="B45" s="266"/>
      <c r="C45" s="266"/>
      <c r="D45" s="266"/>
      <c r="E45" s="266"/>
      <c r="F45" s="266"/>
      <c r="G45" s="266"/>
      <c r="H45" s="266"/>
      <c r="I45" s="266"/>
      <c r="J45" s="266"/>
      <c r="K45" s="299"/>
    </row>
    <row r="46" ht="15" spans="1:11">
      <c r="A46" s="260" t="s">
        <v>112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97"/>
    </row>
    <row r="47" ht="15" spans="1:11">
      <c r="A47" s="332" t="s">
        <v>113</v>
      </c>
      <c r="B47" s="333"/>
      <c r="C47" s="333"/>
      <c r="D47" s="333"/>
      <c r="E47" s="333"/>
      <c r="F47" s="333"/>
      <c r="G47" s="333"/>
      <c r="H47" s="333"/>
      <c r="I47" s="333"/>
      <c r="J47" s="333"/>
      <c r="K47" s="383"/>
    </row>
    <row r="48" ht="14.25" spans="1:11">
      <c r="A48" s="339" t="s">
        <v>114</v>
      </c>
      <c r="B48" s="336" t="s">
        <v>89</v>
      </c>
      <c r="C48" s="336" t="s">
        <v>90</v>
      </c>
      <c r="D48" s="336" t="s">
        <v>82</v>
      </c>
      <c r="E48" s="341" t="s">
        <v>115</v>
      </c>
      <c r="F48" s="336" t="s">
        <v>89</v>
      </c>
      <c r="G48" s="336" t="s">
        <v>90</v>
      </c>
      <c r="H48" s="336" t="s">
        <v>82</v>
      </c>
      <c r="I48" s="341" t="s">
        <v>116</v>
      </c>
      <c r="J48" s="336" t="s">
        <v>89</v>
      </c>
      <c r="K48" s="384" t="s">
        <v>90</v>
      </c>
    </row>
    <row r="49" ht="14.25" spans="1:11">
      <c r="A49" s="217" t="s">
        <v>81</v>
      </c>
      <c r="B49" s="235" t="s">
        <v>89</v>
      </c>
      <c r="C49" s="235" t="s">
        <v>90</v>
      </c>
      <c r="D49" s="235" t="s">
        <v>82</v>
      </c>
      <c r="E49" s="258" t="s">
        <v>88</v>
      </c>
      <c r="F49" s="235" t="s">
        <v>89</v>
      </c>
      <c r="G49" s="235" t="s">
        <v>90</v>
      </c>
      <c r="H49" s="235" t="s">
        <v>82</v>
      </c>
      <c r="I49" s="258" t="s">
        <v>99</v>
      </c>
      <c r="J49" s="235" t="s">
        <v>89</v>
      </c>
      <c r="K49" s="284" t="s">
        <v>90</v>
      </c>
    </row>
    <row r="50" ht="15" spans="1:11">
      <c r="A50" s="224" t="s">
        <v>117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86"/>
    </row>
    <row r="51" ht="15" spans="1:11">
      <c r="A51" s="367" t="s">
        <v>118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ht="15" spans="1:11">
      <c r="A52" s="368" t="s">
        <v>119</v>
      </c>
      <c r="B52" s="369"/>
      <c r="C52" s="369"/>
      <c r="D52" s="369"/>
      <c r="E52" s="369"/>
      <c r="F52" s="369"/>
      <c r="G52" s="369"/>
      <c r="H52" s="369"/>
      <c r="I52" s="369"/>
      <c r="J52" s="369"/>
      <c r="K52" s="395"/>
    </row>
    <row r="53" ht="15" spans="1:11">
      <c r="A53" s="370" t="s">
        <v>120</v>
      </c>
      <c r="B53" s="281"/>
      <c r="C53" s="281"/>
      <c r="D53" s="371" t="s">
        <v>121</v>
      </c>
      <c r="E53" s="372"/>
      <c r="F53" s="373" t="s">
        <v>122</v>
      </c>
      <c r="G53" s="374"/>
      <c r="H53" s="375" t="s">
        <v>123</v>
      </c>
      <c r="I53" s="396"/>
      <c r="J53" s="397"/>
      <c r="K53" s="398"/>
    </row>
    <row r="54" ht="15" spans="1:11">
      <c r="A54" s="367" t="s">
        <v>124</v>
      </c>
      <c r="B54" s="367"/>
      <c r="C54" s="367"/>
      <c r="D54" s="367"/>
      <c r="E54" s="367"/>
      <c r="F54" s="367"/>
      <c r="G54" s="367"/>
      <c r="H54" s="367"/>
      <c r="I54" s="367"/>
      <c r="J54" s="367"/>
      <c r="K54" s="367"/>
    </row>
    <row r="55" ht="15" spans="1:11">
      <c r="A55" s="376"/>
      <c r="B55" s="377"/>
      <c r="C55" s="377"/>
      <c r="D55" s="377"/>
      <c r="E55" s="377"/>
      <c r="F55" s="377"/>
      <c r="G55" s="377"/>
      <c r="H55" s="377"/>
      <c r="I55" s="377"/>
      <c r="J55" s="377"/>
      <c r="K55" s="399"/>
    </row>
    <row r="56" ht="15" spans="1:11">
      <c r="A56" s="370" t="s">
        <v>120</v>
      </c>
      <c r="B56" s="378"/>
      <c r="C56" s="378"/>
      <c r="D56" s="371" t="s">
        <v>121</v>
      </c>
      <c r="E56" s="379"/>
      <c r="F56" s="373" t="s">
        <v>125</v>
      </c>
      <c r="G56" s="374"/>
      <c r="H56" s="375" t="s">
        <v>123</v>
      </c>
      <c r="I56" s="396"/>
      <c r="J56" s="100"/>
      <c r="K56" s="400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D26" sqref="D26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07" t="s">
        <v>59</v>
      </c>
      <c r="B2" s="71">
        <f>首期!B4</f>
        <v>0</v>
      </c>
      <c r="C2" s="71"/>
      <c r="D2" s="72" t="s">
        <v>64</v>
      </c>
      <c r="E2" s="71">
        <f>首期!B5</f>
        <v>0</v>
      </c>
      <c r="F2" s="71"/>
      <c r="G2" s="71"/>
      <c r="H2" s="308"/>
      <c r="I2" s="83" t="s">
        <v>55</v>
      </c>
      <c r="J2" s="71">
        <f>首期!I2</f>
        <v>0</v>
      </c>
      <c r="K2" s="71"/>
      <c r="L2" s="71"/>
      <c r="M2" s="71"/>
      <c r="N2" s="71"/>
    </row>
    <row r="3" ht="19.5" customHeight="1" spans="1:14">
      <c r="A3" s="309" t="s">
        <v>127</v>
      </c>
      <c r="B3" s="310" t="s">
        <v>128</v>
      </c>
      <c r="C3" s="310"/>
      <c r="D3" s="310"/>
      <c r="E3" s="310"/>
      <c r="F3" s="310"/>
      <c r="G3" s="310"/>
      <c r="H3" s="308"/>
      <c r="I3" s="74" t="s">
        <v>129</v>
      </c>
      <c r="J3" s="74"/>
      <c r="K3" s="74"/>
      <c r="L3" s="74"/>
      <c r="M3" s="74"/>
      <c r="N3" s="74"/>
    </row>
    <row r="4" ht="19.5" customHeight="1" spans="1:14">
      <c r="A4" s="309"/>
      <c r="B4" s="86"/>
      <c r="C4" s="86"/>
      <c r="D4" s="86"/>
      <c r="E4" s="86"/>
      <c r="F4" s="86"/>
      <c r="G4" s="86"/>
      <c r="H4" s="308"/>
      <c r="I4" s="313"/>
      <c r="J4" s="313"/>
      <c r="K4" s="314"/>
      <c r="L4" s="315"/>
      <c r="M4" s="315"/>
      <c r="N4" s="315"/>
    </row>
    <row r="5" ht="19.5" customHeight="1" spans="1:14">
      <c r="A5" s="309"/>
      <c r="B5" s="86"/>
      <c r="C5" s="86"/>
      <c r="D5" s="86"/>
      <c r="E5" s="86"/>
      <c r="F5" s="86"/>
      <c r="G5" s="86"/>
      <c r="H5" s="308"/>
      <c r="I5" s="316"/>
      <c r="J5" s="316"/>
      <c r="K5" s="317"/>
      <c r="L5" s="317"/>
      <c r="M5" s="317"/>
      <c r="N5" s="317"/>
    </row>
    <row r="6" ht="19.5" customHeight="1" spans="1:14">
      <c r="A6" s="311"/>
      <c r="B6" s="311"/>
      <c r="C6" s="311"/>
      <c r="D6" s="311"/>
      <c r="E6" s="311"/>
      <c r="F6" s="311"/>
      <c r="G6" s="311"/>
      <c r="H6" s="308"/>
      <c r="I6" s="87"/>
      <c r="J6" s="188"/>
      <c r="K6" s="317"/>
      <c r="L6" s="317"/>
      <c r="M6" s="317"/>
      <c r="N6" s="317"/>
    </row>
    <row r="7" ht="19.5" customHeight="1" spans="1:14">
      <c r="A7" s="311"/>
      <c r="B7" s="311"/>
      <c r="C7" s="311"/>
      <c r="D7" s="311"/>
      <c r="E7" s="311"/>
      <c r="F7" s="311"/>
      <c r="G7" s="311"/>
      <c r="H7" s="308"/>
      <c r="I7" s="87"/>
      <c r="J7" s="188"/>
      <c r="K7" s="317"/>
      <c r="L7" s="317"/>
      <c r="M7" s="317"/>
      <c r="N7" s="317"/>
    </row>
    <row r="8" ht="19.5" customHeight="1" spans="1:14">
      <c r="A8" s="311"/>
      <c r="B8" s="311"/>
      <c r="C8" s="311"/>
      <c r="D8" s="311"/>
      <c r="E8" s="311"/>
      <c r="F8" s="311"/>
      <c r="G8" s="311"/>
      <c r="H8" s="308"/>
      <c r="I8" s="87"/>
      <c r="J8" s="188"/>
      <c r="K8" s="317"/>
      <c r="L8" s="317"/>
      <c r="M8" s="317"/>
      <c r="N8" s="317"/>
    </row>
    <row r="9" ht="19.5" customHeight="1" spans="1:14">
      <c r="A9" s="311"/>
      <c r="B9" s="311"/>
      <c r="C9" s="311"/>
      <c r="D9" s="311"/>
      <c r="E9" s="311"/>
      <c r="F9" s="311"/>
      <c r="G9" s="311"/>
      <c r="H9" s="308"/>
      <c r="I9" s="87"/>
      <c r="J9" s="188"/>
      <c r="K9" s="317"/>
      <c r="L9" s="317"/>
      <c r="M9" s="317"/>
      <c r="N9" s="317"/>
    </row>
    <row r="10" ht="19.5" customHeight="1" spans="1:14">
      <c r="A10" s="311"/>
      <c r="B10" s="311"/>
      <c r="C10" s="311"/>
      <c r="D10" s="311"/>
      <c r="E10" s="311"/>
      <c r="F10" s="311"/>
      <c r="G10" s="311"/>
      <c r="H10" s="308"/>
      <c r="I10" s="87"/>
      <c r="J10" s="188"/>
      <c r="K10" s="317"/>
      <c r="L10" s="317"/>
      <c r="M10" s="317"/>
      <c r="N10" s="317"/>
    </row>
    <row r="11" ht="19.5" customHeight="1" spans="1:14">
      <c r="A11" s="311"/>
      <c r="B11" s="311"/>
      <c r="C11" s="311"/>
      <c r="D11" s="311"/>
      <c r="E11" s="311"/>
      <c r="F11" s="311"/>
      <c r="G11" s="311"/>
      <c r="H11" s="308"/>
      <c r="I11" s="87"/>
      <c r="J11" s="188"/>
      <c r="K11" s="317"/>
      <c r="L11" s="317"/>
      <c r="M11" s="317"/>
      <c r="N11" s="317"/>
    </row>
    <row r="12" ht="19.5" customHeight="1" spans="1:14">
      <c r="A12" s="311"/>
      <c r="B12" s="311"/>
      <c r="C12" s="311"/>
      <c r="D12" s="311"/>
      <c r="E12" s="311"/>
      <c r="F12" s="311"/>
      <c r="G12" s="311"/>
      <c r="H12" s="308"/>
      <c r="I12" s="87"/>
      <c r="J12" s="188"/>
      <c r="K12" s="317"/>
      <c r="L12" s="317"/>
      <c r="M12" s="317"/>
      <c r="N12" s="317"/>
    </row>
    <row r="13" ht="19.5" customHeight="1" spans="1:14">
      <c r="A13" s="311"/>
      <c r="B13" s="311"/>
      <c r="C13" s="311"/>
      <c r="D13" s="311"/>
      <c r="E13" s="311"/>
      <c r="F13" s="311"/>
      <c r="G13" s="311"/>
      <c r="H13" s="308"/>
      <c r="I13" s="87"/>
      <c r="J13" s="188"/>
      <c r="K13" s="317"/>
      <c r="L13" s="317"/>
      <c r="M13" s="317"/>
      <c r="N13" s="317"/>
    </row>
    <row r="14" ht="19.5" customHeight="1" spans="1:14">
      <c r="A14" s="311"/>
      <c r="B14" s="311"/>
      <c r="C14" s="311"/>
      <c r="D14" s="311"/>
      <c r="E14" s="311"/>
      <c r="F14" s="311"/>
      <c r="G14" s="311"/>
      <c r="H14" s="308"/>
      <c r="I14" s="87"/>
      <c r="J14" s="188"/>
      <c r="K14" s="317"/>
      <c r="L14" s="317"/>
      <c r="M14" s="317"/>
      <c r="N14" s="317"/>
    </row>
    <row r="15" ht="19.5" customHeight="1" spans="1:14">
      <c r="A15" s="311"/>
      <c r="B15" s="311"/>
      <c r="C15" s="311"/>
      <c r="D15" s="311"/>
      <c r="E15" s="311"/>
      <c r="F15" s="311"/>
      <c r="G15" s="311"/>
      <c r="H15" s="308"/>
      <c r="I15" s="87"/>
      <c r="J15" s="188"/>
      <c r="K15" s="317"/>
      <c r="L15" s="317"/>
      <c r="M15" s="317"/>
      <c r="N15" s="317"/>
    </row>
    <row r="16" ht="19.5" customHeight="1" spans="1:14">
      <c r="A16" s="311"/>
      <c r="B16" s="311"/>
      <c r="C16" s="311"/>
      <c r="D16" s="312"/>
      <c r="E16" s="311"/>
      <c r="F16" s="311"/>
      <c r="G16" s="311"/>
      <c r="H16" s="308"/>
      <c r="I16" s="87"/>
      <c r="J16" s="188"/>
      <c r="K16" s="317"/>
      <c r="L16" s="317"/>
      <c r="M16" s="317"/>
      <c r="N16" s="317"/>
    </row>
    <row r="17" ht="19.5" customHeight="1" spans="1:14">
      <c r="A17" s="311"/>
      <c r="B17" s="311"/>
      <c r="C17" s="311"/>
      <c r="D17" s="312"/>
      <c r="E17" s="311"/>
      <c r="F17" s="311"/>
      <c r="G17" s="311"/>
      <c r="H17" s="308"/>
      <c r="I17" s="87"/>
      <c r="J17" s="188"/>
      <c r="K17" s="317"/>
      <c r="L17" s="317"/>
      <c r="M17" s="317"/>
      <c r="N17" s="317"/>
    </row>
    <row r="18" ht="19.5" customHeight="1" spans="1:14">
      <c r="A18" s="311"/>
      <c r="B18" s="311"/>
      <c r="C18" s="311"/>
      <c r="D18" s="311"/>
      <c r="E18" s="311"/>
      <c r="F18" s="311"/>
      <c r="G18" s="311"/>
      <c r="H18" s="308"/>
      <c r="I18" s="87"/>
      <c r="J18" s="188"/>
      <c r="K18" s="317"/>
      <c r="L18" s="317"/>
      <c r="M18" s="317"/>
      <c r="N18" s="317"/>
    </row>
    <row r="19" ht="19.5" customHeight="1" spans="1:14">
      <c r="A19" s="311"/>
      <c r="B19" s="311"/>
      <c r="C19" s="311"/>
      <c r="D19" s="311"/>
      <c r="E19" s="311"/>
      <c r="F19" s="311"/>
      <c r="G19" s="311"/>
      <c r="H19" s="308"/>
      <c r="I19" s="87"/>
      <c r="J19" s="188"/>
      <c r="K19" s="317"/>
      <c r="L19" s="317"/>
      <c r="M19" s="317"/>
      <c r="N19" s="317"/>
    </row>
    <row r="20" ht="14.25" spans="1:14">
      <c r="A20" s="81" t="s">
        <v>130</v>
      </c>
      <c r="D20" s="82"/>
      <c r="E20" s="82"/>
      <c r="F20" s="82"/>
      <c r="G20" s="82"/>
      <c r="H20" s="82"/>
      <c r="I20" s="89"/>
      <c r="J20" s="89"/>
      <c r="K20" s="82"/>
      <c r="L20" s="82"/>
      <c r="M20" s="82"/>
      <c r="N20" s="82"/>
    </row>
    <row r="21" ht="14.25" spans="1:14">
      <c r="A21" s="66" t="s">
        <v>131</v>
      </c>
      <c r="D21" s="82"/>
      <c r="E21" s="82"/>
      <c r="F21" s="82"/>
      <c r="G21" s="82"/>
      <c r="H21" s="82"/>
      <c r="I21" s="89"/>
      <c r="J21" s="89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90" t="s">
        <v>132</v>
      </c>
      <c r="J22" s="90"/>
      <c r="K22" s="81" t="s">
        <v>133</v>
      </c>
      <c r="L22" s="81"/>
      <c r="M22" s="81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194" customWidth="1"/>
    <col min="2" max="16384" width="10" style="194"/>
  </cols>
  <sheetData>
    <row r="1" ht="22.5" customHeight="1" spans="1:11">
      <c r="A1" s="195" t="s">
        <v>135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53</v>
      </c>
      <c r="B2" s="197" t="s">
        <v>136</v>
      </c>
      <c r="C2" s="197"/>
      <c r="D2" s="198" t="s">
        <v>54</v>
      </c>
      <c r="E2" s="198"/>
      <c r="F2" s="197" t="s">
        <v>137</v>
      </c>
      <c r="G2" s="197"/>
      <c r="H2" s="199" t="s">
        <v>55</v>
      </c>
      <c r="I2" s="282" t="s">
        <v>138</v>
      </c>
      <c r="J2" s="282"/>
      <c r="K2" s="283"/>
    </row>
    <row r="3" customHeight="1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customHeight="1" spans="1:11">
      <c r="A4" s="206" t="s">
        <v>59</v>
      </c>
      <c r="B4" s="207" t="s">
        <v>139</v>
      </c>
      <c r="C4" s="208"/>
      <c r="D4" s="206" t="s">
        <v>60</v>
      </c>
      <c r="E4" s="209"/>
      <c r="F4" s="210">
        <v>45721</v>
      </c>
      <c r="G4" s="211"/>
      <c r="H4" s="206" t="s">
        <v>140</v>
      </c>
      <c r="I4" s="209"/>
      <c r="J4" s="235" t="s">
        <v>62</v>
      </c>
      <c r="K4" s="284" t="s">
        <v>63</v>
      </c>
    </row>
    <row r="5" customHeight="1" spans="1:11">
      <c r="A5" s="212" t="s">
        <v>64</v>
      </c>
      <c r="B5" s="207" t="s">
        <v>141</v>
      </c>
      <c r="C5" s="208"/>
      <c r="D5" s="206" t="s">
        <v>142</v>
      </c>
      <c r="E5" s="209"/>
      <c r="F5" s="213">
        <v>1</v>
      </c>
      <c r="G5" s="214"/>
      <c r="H5" s="206" t="s">
        <v>143</v>
      </c>
      <c r="I5" s="209"/>
      <c r="J5" s="235" t="s">
        <v>62</v>
      </c>
      <c r="K5" s="284" t="s">
        <v>63</v>
      </c>
    </row>
    <row r="6" customHeight="1" spans="1:11">
      <c r="A6" s="206" t="s">
        <v>67</v>
      </c>
      <c r="B6" s="215">
        <v>4</v>
      </c>
      <c r="C6" s="216">
        <v>6</v>
      </c>
      <c r="D6" s="206" t="s">
        <v>144</v>
      </c>
      <c r="E6" s="209"/>
      <c r="F6" s="213">
        <v>0.5</v>
      </c>
      <c r="G6" s="214"/>
      <c r="H6" s="217" t="s">
        <v>145</v>
      </c>
      <c r="I6" s="258"/>
      <c r="J6" s="258"/>
      <c r="K6" s="285"/>
    </row>
    <row r="7" customHeight="1" spans="1:11">
      <c r="A7" s="206" t="s">
        <v>70</v>
      </c>
      <c r="B7" s="218">
        <v>11684</v>
      </c>
      <c r="C7" s="219"/>
      <c r="D7" s="206" t="s">
        <v>146</v>
      </c>
      <c r="E7" s="209"/>
      <c r="F7" s="213">
        <v>0.3</v>
      </c>
      <c r="G7" s="214"/>
      <c r="H7" s="220" t="s">
        <v>147</v>
      </c>
      <c r="I7" s="235"/>
      <c r="J7" s="235"/>
      <c r="K7" s="284"/>
    </row>
    <row r="8" customHeight="1" spans="1:11">
      <c r="A8" s="221" t="s">
        <v>73</v>
      </c>
      <c r="B8" s="222" t="s">
        <v>148</v>
      </c>
      <c r="C8" s="223"/>
      <c r="D8" s="224" t="s">
        <v>74</v>
      </c>
      <c r="E8" s="225"/>
      <c r="F8" s="226">
        <v>45721</v>
      </c>
      <c r="G8" s="227"/>
      <c r="H8" s="224"/>
      <c r="I8" s="225"/>
      <c r="J8" s="225"/>
      <c r="K8" s="286"/>
    </row>
    <row r="9" customHeight="1" spans="1:11">
      <c r="A9" s="228" t="s">
        <v>149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78</v>
      </c>
      <c r="B10" s="230" t="s">
        <v>79</v>
      </c>
      <c r="C10" s="231" t="s">
        <v>80</v>
      </c>
      <c r="D10" s="232"/>
      <c r="E10" s="233" t="s">
        <v>83</v>
      </c>
      <c r="F10" s="230" t="s">
        <v>79</v>
      </c>
      <c r="G10" s="231" t="s">
        <v>80</v>
      </c>
      <c r="H10" s="230"/>
      <c r="I10" s="233" t="s">
        <v>81</v>
      </c>
      <c r="J10" s="230" t="s">
        <v>79</v>
      </c>
      <c r="K10" s="287" t="s">
        <v>80</v>
      </c>
    </row>
    <row r="11" customHeight="1" spans="1:11">
      <c r="A11" s="212" t="s">
        <v>84</v>
      </c>
      <c r="B11" s="234" t="s">
        <v>79</v>
      </c>
      <c r="C11" s="235" t="s">
        <v>80</v>
      </c>
      <c r="D11" s="236"/>
      <c r="E11" s="237" t="s">
        <v>86</v>
      </c>
      <c r="F11" s="234" t="s">
        <v>79</v>
      </c>
      <c r="G11" s="235" t="s">
        <v>80</v>
      </c>
      <c r="H11" s="234"/>
      <c r="I11" s="237" t="s">
        <v>91</v>
      </c>
      <c r="J11" s="234" t="s">
        <v>79</v>
      </c>
      <c r="K11" s="284" t="s">
        <v>80</v>
      </c>
    </row>
    <row r="12" customHeight="1" spans="1:11">
      <c r="A12" s="224" t="s">
        <v>150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86"/>
    </row>
    <row r="13" customHeight="1" spans="1:11">
      <c r="A13" s="238" t="s">
        <v>151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152</v>
      </c>
      <c r="B14" s="240"/>
      <c r="C14" s="240"/>
      <c r="D14" s="240"/>
      <c r="E14" s="240"/>
      <c r="F14" s="240"/>
      <c r="G14" s="240"/>
      <c r="H14" s="241"/>
      <c r="I14" s="288"/>
      <c r="J14" s="288"/>
      <c r="K14" s="289"/>
    </row>
    <row r="15" customHeight="1" spans="1:11">
      <c r="A15" s="239" t="s">
        <v>153</v>
      </c>
      <c r="B15" s="240"/>
      <c r="C15" s="240"/>
      <c r="D15" s="240"/>
      <c r="E15" s="240"/>
      <c r="F15" s="240"/>
      <c r="G15" s="240"/>
      <c r="H15" s="241"/>
      <c r="I15" s="290"/>
      <c r="J15" s="291"/>
      <c r="K15" s="292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93"/>
    </row>
    <row r="17" customHeight="1" spans="1:11">
      <c r="A17" s="238" t="s">
        <v>154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155</v>
      </c>
      <c r="B18" s="245"/>
      <c r="C18" s="245"/>
      <c r="D18" s="245"/>
      <c r="E18" s="246"/>
      <c r="F18" s="246"/>
      <c r="G18" s="246"/>
      <c r="H18" s="246"/>
      <c r="I18" s="288"/>
      <c r="J18" s="288"/>
      <c r="K18" s="289"/>
    </row>
    <row r="19" customHeight="1" spans="1:11">
      <c r="A19" s="247" t="s">
        <v>156</v>
      </c>
      <c r="B19" s="248"/>
      <c r="C19" s="248"/>
      <c r="D19" s="249"/>
      <c r="E19" s="250"/>
      <c r="F19" s="251"/>
      <c r="G19" s="251"/>
      <c r="H19" s="252"/>
      <c r="I19" s="290"/>
      <c r="J19" s="291"/>
      <c r="K19" s="292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93"/>
    </row>
    <row r="21" customHeight="1" spans="1:11">
      <c r="A21" s="253" t="s">
        <v>106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customHeight="1" spans="1:11">
      <c r="A22" s="95" t="s">
        <v>107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customHeight="1" spans="1:11">
      <c r="A23" s="108" t="s">
        <v>108</v>
      </c>
      <c r="B23" s="109"/>
      <c r="C23" s="235" t="s">
        <v>62</v>
      </c>
      <c r="D23" s="235" t="s">
        <v>63</v>
      </c>
      <c r="E23" s="107"/>
      <c r="F23" s="107"/>
      <c r="G23" s="107"/>
      <c r="H23" s="107"/>
      <c r="I23" s="107"/>
      <c r="J23" s="107"/>
      <c r="K23" s="154"/>
    </row>
    <row r="24" customHeight="1" spans="1:11">
      <c r="A24" s="254" t="s">
        <v>157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94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95"/>
    </row>
    <row r="26" customHeight="1" spans="1:11">
      <c r="A26" s="228" t="s">
        <v>113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0" t="s">
        <v>114</v>
      </c>
      <c r="B27" s="231" t="s">
        <v>89</v>
      </c>
      <c r="C27" s="231" t="s">
        <v>90</v>
      </c>
      <c r="D27" s="231" t="s">
        <v>82</v>
      </c>
      <c r="E27" s="201" t="s">
        <v>115</v>
      </c>
      <c r="F27" s="231" t="s">
        <v>89</v>
      </c>
      <c r="G27" s="231" t="s">
        <v>90</v>
      </c>
      <c r="H27" s="231" t="s">
        <v>82</v>
      </c>
      <c r="I27" s="201" t="s">
        <v>116</v>
      </c>
      <c r="J27" s="231" t="s">
        <v>89</v>
      </c>
      <c r="K27" s="287" t="s">
        <v>90</v>
      </c>
    </row>
    <row r="28" customHeight="1" spans="1:11">
      <c r="A28" s="217" t="s">
        <v>81</v>
      </c>
      <c r="B28" s="235" t="s">
        <v>89</v>
      </c>
      <c r="C28" s="235" t="s">
        <v>90</v>
      </c>
      <c r="D28" s="235" t="s">
        <v>82</v>
      </c>
      <c r="E28" s="258" t="s">
        <v>88</v>
      </c>
      <c r="F28" s="235" t="s">
        <v>89</v>
      </c>
      <c r="G28" s="235" t="s">
        <v>90</v>
      </c>
      <c r="H28" s="235" t="s">
        <v>82</v>
      </c>
      <c r="I28" s="258" t="s">
        <v>99</v>
      </c>
      <c r="J28" s="235" t="s">
        <v>89</v>
      </c>
      <c r="K28" s="284" t="s">
        <v>90</v>
      </c>
    </row>
    <row r="29" customHeight="1" spans="1:11">
      <c r="A29" s="206" t="s">
        <v>158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96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97"/>
    </row>
    <row r="31" customHeight="1" spans="1:11">
      <c r="A31" s="262" t="s">
        <v>159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ht="17.25" customHeight="1" spans="1:11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98"/>
    </row>
    <row r="33" ht="17.25" customHeight="1" spans="1:11">
      <c r="A33" s="265" t="s">
        <v>160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99"/>
    </row>
    <row r="34" ht="17.25" customHeight="1" spans="1:11">
      <c r="A34" s="265" t="s">
        <v>161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99"/>
    </row>
    <row r="35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99"/>
    </row>
    <row r="36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99"/>
    </row>
    <row r="37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99"/>
    </row>
    <row r="38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99"/>
    </row>
    <row r="39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99"/>
    </row>
    <row r="40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9"/>
    </row>
    <row r="4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9"/>
    </row>
    <row r="42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9"/>
    </row>
    <row r="43" ht="17.25" customHeight="1" spans="1:11">
      <c r="A43" s="260" t="s">
        <v>112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7"/>
    </row>
    <row r="44" customHeight="1" spans="1:11">
      <c r="A44" s="262" t="s">
        <v>162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ht="18" customHeight="1" spans="1:11">
      <c r="A45" s="267" t="s">
        <v>150</v>
      </c>
      <c r="B45" s="268"/>
      <c r="C45" s="268"/>
      <c r="D45" s="268"/>
      <c r="E45" s="268"/>
      <c r="F45" s="268"/>
      <c r="G45" s="268"/>
      <c r="H45" s="268"/>
      <c r="I45" s="268"/>
      <c r="J45" s="268"/>
      <c r="K45" s="300"/>
    </row>
    <row r="46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300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95"/>
    </row>
    <row r="48" ht="21" customHeight="1" spans="1:11">
      <c r="A48" s="269" t="s">
        <v>120</v>
      </c>
      <c r="B48" s="270" t="s">
        <v>163</v>
      </c>
      <c r="C48" s="270"/>
      <c r="D48" s="271" t="s">
        <v>121</v>
      </c>
      <c r="E48" s="272" t="s">
        <v>164</v>
      </c>
      <c r="F48" s="271" t="s">
        <v>122</v>
      </c>
      <c r="G48" s="273">
        <v>45711</v>
      </c>
      <c r="H48" s="274" t="s">
        <v>123</v>
      </c>
      <c r="I48" s="274"/>
      <c r="J48" s="270" t="s">
        <v>164</v>
      </c>
      <c r="K48" s="301"/>
    </row>
    <row r="49" customHeight="1" spans="1:11">
      <c r="A49" s="275" t="s">
        <v>124</v>
      </c>
      <c r="B49" s="276"/>
      <c r="C49" s="276"/>
      <c r="D49" s="276"/>
      <c r="E49" s="276"/>
      <c r="F49" s="276"/>
      <c r="G49" s="276"/>
      <c r="H49" s="276"/>
      <c r="I49" s="276"/>
      <c r="J49" s="276"/>
      <c r="K49" s="302"/>
    </row>
    <row r="50" customHeight="1" spans="1:11">
      <c r="A50" s="277" t="s">
        <v>165</v>
      </c>
      <c r="B50" s="278"/>
      <c r="C50" s="278"/>
      <c r="D50" s="278"/>
      <c r="E50" s="278"/>
      <c r="F50" s="278"/>
      <c r="G50" s="278"/>
      <c r="H50" s="278"/>
      <c r="I50" s="278"/>
      <c r="J50" s="278"/>
      <c r="K50" s="303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304"/>
    </row>
    <row r="52" ht="21" customHeight="1" spans="1:11">
      <c r="A52" s="269" t="s">
        <v>120</v>
      </c>
      <c r="B52" s="281"/>
      <c r="C52" s="281"/>
      <c r="D52" s="271" t="s">
        <v>121</v>
      </c>
      <c r="E52" s="271"/>
      <c r="F52" s="271" t="s">
        <v>122</v>
      </c>
      <c r="G52" s="271"/>
      <c r="H52" s="274" t="s">
        <v>123</v>
      </c>
      <c r="I52" s="274"/>
      <c r="J52" s="305"/>
      <c r="K52" s="30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59</v>
      </c>
      <c r="B2" s="171" t="s">
        <v>139</v>
      </c>
      <c r="C2" s="171"/>
      <c r="D2" s="172" t="s">
        <v>64</v>
      </c>
      <c r="E2" s="171" t="s">
        <v>141</v>
      </c>
      <c r="F2" s="171"/>
      <c r="G2" s="171"/>
      <c r="H2" s="173"/>
      <c r="I2" s="183" t="s">
        <v>55</v>
      </c>
      <c r="J2" s="184" t="s">
        <v>138</v>
      </c>
      <c r="K2" s="184"/>
      <c r="L2" s="184"/>
      <c r="M2" s="184"/>
      <c r="N2" s="185"/>
    </row>
    <row r="3" ht="22.5" customHeight="1" spans="1:14">
      <c r="A3" s="74" t="s">
        <v>127</v>
      </c>
      <c r="B3" s="75" t="s">
        <v>128</v>
      </c>
      <c r="C3" s="75"/>
      <c r="D3" s="75"/>
      <c r="E3" s="75"/>
      <c r="F3" s="75"/>
      <c r="G3" s="75"/>
      <c r="H3" s="73"/>
      <c r="I3" s="74" t="s">
        <v>129</v>
      </c>
      <c r="J3" s="74"/>
      <c r="K3" s="74"/>
      <c r="L3" s="74"/>
      <c r="M3" s="74"/>
      <c r="N3" s="186"/>
    </row>
    <row r="4" ht="22.5" customHeight="1" spans="1:14">
      <c r="A4" s="74"/>
      <c r="B4" s="174" t="s">
        <v>166</v>
      </c>
      <c r="C4" s="174" t="s">
        <v>167</v>
      </c>
      <c r="D4" s="174" t="s">
        <v>168</v>
      </c>
      <c r="E4" s="174" t="s">
        <v>169</v>
      </c>
      <c r="F4" s="174" t="s">
        <v>170</v>
      </c>
      <c r="G4" s="174" t="s">
        <v>171</v>
      </c>
      <c r="H4" s="73"/>
      <c r="I4" s="187" t="s">
        <v>172</v>
      </c>
      <c r="J4" s="187" t="s">
        <v>173</v>
      </c>
      <c r="K4" s="187" t="s">
        <v>174</v>
      </c>
      <c r="L4" s="187" t="s">
        <v>175</v>
      </c>
      <c r="M4" s="187" t="s">
        <v>176</v>
      </c>
      <c r="N4" s="187" t="s">
        <v>177</v>
      </c>
    </row>
    <row r="5" ht="22.5" customHeight="1" spans="1:14">
      <c r="A5" s="74"/>
      <c r="B5" s="175"/>
      <c r="C5" s="175"/>
      <c r="D5" s="176"/>
      <c r="E5" s="175"/>
      <c r="F5" s="175"/>
      <c r="G5" s="175"/>
      <c r="H5" s="73"/>
      <c r="I5" s="188" t="s">
        <v>178</v>
      </c>
      <c r="J5" s="188" t="s">
        <v>178</v>
      </c>
      <c r="K5" s="188" t="s">
        <v>178</v>
      </c>
      <c r="L5" s="188" t="s">
        <v>178</v>
      </c>
      <c r="M5" s="188" t="s">
        <v>178</v>
      </c>
      <c r="N5" s="188" t="s">
        <v>178</v>
      </c>
    </row>
    <row r="6" ht="22.5" customHeight="1" spans="1:14">
      <c r="A6" s="174" t="s">
        <v>179</v>
      </c>
      <c r="B6" s="174" t="s">
        <v>180</v>
      </c>
      <c r="C6" s="174" t="s">
        <v>181</v>
      </c>
      <c r="D6" s="174" t="s">
        <v>182</v>
      </c>
      <c r="E6" s="174" t="s">
        <v>183</v>
      </c>
      <c r="F6" s="174" t="s">
        <v>184</v>
      </c>
      <c r="G6" s="174" t="s">
        <v>185</v>
      </c>
      <c r="H6" s="73"/>
      <c r="I6" s="188" t="s">
        <v>186</v>
      </c>
      <c r="J6" s="188" t="s">
        <v>187</v>
      </c>
      <c r="K6" s="188" t="s">
        <v>188</v>
      </c>
      <c r="L6" s="188" t="s">
        <v>188</v>
      </c>
      <c r="M6" s="188" t="s">
        <v>189</v>
      </c>
      <c r="N6" s="189" t="s">
        <v>190</v>
      </c>
    </row>
    <row r="7" ht="22.5" customHeight="1" spans="1:14">
      <c r="A7" s="174" t="s">
        <v>191</v>
      </c>
      <c r="B7" s="174" t="s">
        <v>192</v>
      </c>
      <c r="C7" s="174" t="s">
        <v>193</v>
      </c>
      <c r="D7" s="174" t="s">
        <v>194</v>
      </c>
      <c r="E7" s="174" t="s">
        <v>195</v>
      </c>
      <c r="F7" s="174" t="s">
        <v>196</v>
      </c>
      <c r="G7" s="174" t="s">
        <v>197</v>
      </c>
      <c r="H7" s="73"/>
      <c r="I7" s="188" t="s">
        <v>198</v>
      </c>
      <c r="J7" s="188" t="s">
        <v>199</v>
      </c>
      <c r="K7" s="188" t="s">
        <v>199</v>
      </c>
      <c r="L7" s="188" t="s">
        <v>198</v>
      </c>
      <c r="M7" s="188" t="s">
        <v>198</v>
      </c>
      <c r="N7" s="189" t="s">
        <v>198</v>
      </c>
    </row>
    <row r="8" ht="22.5" customHeight="1" spans="1:14">
      <c r="A8" s="174" t="s">
        <v>200</v>
      </c>
      <c r="B8" s="174" t="s">
        <v>201</v>
      </c>
      <c r="C8" s="174" t="s">
        <v>202</v>
      </c>
      <c r="D8" s="174" t="s">
        <v>203</v>
      </c>
      <c r="E8" s="174" t="s">
        <v>204</v>
      </c>
      <c r="F8" s="174" t="s">
        <v>196</v>
      </c>
      <c r="G8" s="174" t="s">
        <v>197</v>
      </c>
      <c r="H8" s="73"/>
      <c r="I8" s="188" t="s">
        <v>190</v>
      </c>
      <c r="J8" s="188" t="s">
        <v>190</v>
      </c>
      <c r="K8" s="188" t="s">
        <v>190</v>
      </c>
      <c r="L8" s="190" t="s">
        <v>190</v>
      </c>
      <c r="M8" s="190" t="s">
        <v>190</v>
      </c>
      <c r="N8" s="189" t="s">
        <v>190</v>
      </c>
    </row>
    <row r="9" ht="22.5" customHeight="1" spans="1:14">
      <c r="A9" s="174" t="s">
        <v>205</v>
      </c>
      <c r="B9" s="174" t="s">
        <v>206</v>
      </c>
      <c r="C9" s="174" t="s">
        <v>207</v>
      </c>
      <c r="D9" s="174" t="s">
        <v>208</v>
      </c>
      <c r="E9" s="174" t="s">
        <v>209</v>
      </c>
      <c r="F9" s="174" t="s">
        <v>210</v>
      </c>
      <c r="G9" s="174" t="s">
        <v>211</v>
      </c>
      <c r="H9" s="73"/>
      <c r="I9" s="188" t="s">
        <v>190</v>
      </c>
      <c r="J9" s="188" t="s">
        <v>212</v>
      </c>
      <c r="K9" s="188" t="s">
        <v>190</v>
      </c>
      <c r="L9" s="190" t="s">
        <v>190</v>
      </c>
      <c r="M9" s="190" t="s">
        <v>190</v>
      </c>
      <c r="N9" s="189" t="s">
        <v>213</v>
      </c>
    </row>
    <row r="10" ht="22.5" customHeight="1" spans="1:14">
      <c r="A10" s="174" t="s">
        <v>214</v>
      </c>
      <c r="B10" s="174" t="s">
        <v>215</v>
      </c>
      <c r="C10" s="174" t="s">
        <v>216</v>
      </c>
      <c r="D10" s="174" t="s">
        <v>217</v>
      </c>
      <c r="E10" s="174" t="s">
        <v>218</v>
      </c>
      <c r="F10" s="174" t="s">
        <v>219</v>
      </c>
      <c r="G10" s="174" t="s">
        <v>220</v>
      </c>
      <c r="H10" s="73"/>
      <c r="I10" s="188" t="s">
        <v>221</v>
      </c>
      <c r="J10" s="188" t="s">
        <v>222</v>
      </c>
      <c r="K10" s="188" t="s">
        <v>223</v>
      </c>
      <c r="L10" s="190" t="s">
        <v>190</v>
      </c>
      <c r="M10" s="188" t="s">
        <v>223</v>
      </c>
      <c r="N10" s="189" t="s">
        <v>190</v>
      </c>
    </row>
    <row r="11" ht="22.5" customHeight="1" spans="1:14">
      <c r="A11" s="174" t="s">
        <v>224</v>
      </c>
      <c r="B11" s="174" t="s">
        <v>225</v>
      </c>
      <c r="C11" s="174" t="s">
        <v>226</v>
      </c>
      <c r="D11" s="174" t="s">
        <v>227</v>
      </c>
      <c r="E11" s="174" t="s">
        <v>228</v>
      </c>
      <c r="F11" s="174" t="s">
        <v>229</v>
      </c>
      <c r="G11" s="174" t="s">
        <v>230</v>
      </c>
      <c r="H11" s="73"/>
      <c r="I11" s="190" t="s">
        <v>190</v>
      </c>
      <c r="J11" s="190" t="s">
        <v>190</v>
      </c>
      <c r="K11" s="190" t="s">
        <v>190</v>
      </c>
      <c r="L11" s="190" t="s">
        <v>190</v>
      </c>
      <c r="M11" s="190" t="s">
        <v>190</v>
      </c>
      <c r="N11" s="189" t="s">
        <v>190</v>
      </c>
    </row>
    <row r="12" ht="22.5" customHeight="1" spans="1:14">
      <c r="A12" s="174" t="s">
        <v>231</v>
      </c>
      <c r="B12" s="174" t="s">
        <v>232</v>
      </c>
      <c r="C12" s="174" t="s">
        <v>233</v>
      </c>
      <c r="D12" s="174" t="s">
        <v>234</v>
      </c>
      <c r="E12" s="174" t="s">
        <v>235</v>
      </c>
      <c r="F12" s="174" t="s">
        <v>226</v>
      </c>
      <c r="G12" s="174" t="s">
        <v>236</v>
      </c>
      <c r="H12" s="73"/>
      <c r="I12" s="190" t="s">
        <v>190</v>
      </c>
      <c r="J12" s="190" t="s">
        <v>190</v>
      </c>
      <c r="K12" s="190" t="s">
        <v>190</v>
      </c>
      <c r="L12" s="190" t="s">
        <v>190</v>
      </c>
      <c r="M12" s="190" t="s">
        <v>190</v>
      </c>
      <c r="N12" s="189" t="s">
        <v>190</v>
      </c>
    </row>
    <row r="13" ht="22.5" customHeight="1" spans="1:14">
      <c r="A13" s="174" t="s">
        <v>237</v>
      </c>
      <c r="B13" s="174" t="s">
        <v>238</v>
      </c>
      <c r="C13" s="174" t="s">
        <v>239</v>
      </c>
      <c r="D13" s="174" t="s">
        <v>240</v>
      </c>
      <c r="E13" s="174" t="s">
        <v>241</v>
      </c>
      <c r="F13" s="174" t="s">
        <v>242</v>
      </c>
      <c r="G13" s="174" t="s">
        <v>243</v>
      </c>
      <c r="H13" s="73"/>
      <c r="I13" s="188" t="s">
        <v>213</v>
      </c>
      <c r="J13" s="188" t="s">
        <v>244</v>
      </c>
      <c r="K13" s="190" t="s">
        <v>190</v>
      </c>
      <c r="L13" s="188" t="s">
        <v>245</v>
      </c>
      <c r="M13" s="188" t="s">
        <v>246</v>
      </c>
      <c r="N13" s="189" t="s">
        <v>190</v>
      </c>
    </row>
    <row r="14" ht="22.5" customHeight="1" spans="1:14">
      <c r="A14" s="174" t="s">
        <v>247</v>
      </c>
      <c r="B14" s="174" t="s">
        <v>248</v>
      </c>
      <c r="C14" s="174" t="s">
        <v>249</v>
      </c>
      <c r="D14" s="174" t="s">
        <v>250</v>
      </c>
      <c r="E14" s="174" t="s">
        <v>251</v>
      </c>
      <c r="F14" s="174" t="s">
        <v>252</v>
      </c>
      <c r="G14" s="174" t="s">
        <v>253</v>
      </c>
      <c r="H14" s="73"/>
      <c r="I14" s="190" t="s">
        <v>190</v>
      </c>
      <c r="J14" s="190" t="s">
        <v>190</v>
      </c>
      <c r="K14" s="190" t="s">
        <v>190</v>
      </c>
      <c r="L14" s="190" t="s">
        <v>190</v>
      </c>
      <c r="M14" s="190" t="s">
        <v>190</v>
      </c>
      <c r="N14" s="189" t="s">
        <v>190</v>
      </c>
    </row>
    <row r="15" ht="22.5" customHeight="1" spans="1:14">
      <c r="A15" s="174" t="s">
        <v>254</v>
      </c>
      <c r="B15" s="174" t="s">
        <v>255</v>
      </c>
      <c r="C15" s="174" t="s">
        <v>255</v>
      </c>
      <c r="D15" s="174" t="s">
        <v>256</v>
      </c>
      <c r="E15" s="174" t="s">
        <v>255</v>
      </c>
      <c r="F15" s="174" t="s">
        <v>255</v>
      </c>
      <c r="G15" s="174" t="s">
        <v>255</v>
      </c>
      <c r="H15" s="73"/>
      <c r="I15" s="190" t="s">
        <v>190</v>
      </c>
      <c r="J15" s="190" t="s">
        <v>190</v>
      </c>
      <c r="K15" s="190" t="s">
        <v>190</v>
      </c>
      <c r="L15" s="190" t="s">
        <v>190</v>
      </c>
      <c r="M15" s="190" t="s">
        <v>190</v>
      </c>
      <c r="N15" s="189" t="s">
        <v>190</v>
      </c>
    </row>
    <row r="16" ht="22.5" customHeight="1" spans="1:14">
      <c r="A16" s="177"/>
      <c r="B16" s="175"/>
      <c r="C16" s="175"/>
      <c r="D16" s="178"/>
      <c r="E16" s="175"/>
      <c r="F16" s="175"/>
      <c r="G16" s="175"/>
      <c r="H16" s="73"/>
      <c r="I16" s="191"/>
      <c r="J16" s="191"/>
      <c r="K16" s="191"/>
      <c r="L16" s="191"/>
      <c r="M16" s="191"/>
      <c r="N16" s="192"/>
    </row>
    <row r="17" ht="22.5" customHeight="1" spans="1:14">
      <c r="A17" s="177"/>
      <c r="B17" s="175"/>
      <c r="C17" s="175"/>
      <c r="D17" s="178"/>
      <c r="E17" s="175"/>
      <c r="F17" s="175"/>
      <c r="G17" s="175"/>
      <c r="H17" s="73"/>
      <c r="I17" s="191"/>
      <c r="J17" s="191"/>
      <c r="K17" s="191"/>
      <c r="L17" s="191"/>
      <c r="M17" s="191"/>
      <c r="N17" s="192"/>
    </row>
    <row r="18" ht="22.5" customHeight="1" spans="1:14">
      <c r="A18" s="179"/>
      <c r="B18" s="180"/>
      <c r="C18" s="181"/>
      <c r="D18" s="182"/>
      <c r="E18" s="181"/>
      <c r="F18" s="181"/>
      <c r="G18" s="181"/>
      <c r="H18" s="73"/>
      <c r="I18" s="191"/>
      <c r="J18" s="191"/>
      <c r="K18" s="191"/>
      <c r="L18" s="191"/>
      <c r="M18" s="191"/>
      <c r="N18" s="192"/>
    </row>
    <row r="19" ht="14.25" spans="1:14">
      <c r="A19" s="81" t="s">
        <v>130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14.25" spans="1:14">
      <c r="A20" s="66" t="s">
        <v>257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3">
      <c r="A21" s="82"/>
      <c r="B21" s="82"/>
      <c r="C21" s="82"/>
      <c r="D21" s="82"/>
      <c r="E21" s="82"/>
      <c r="F21" s="82"/>
      <c r="G21" s="82"/>
      <c r="H21" s="82"/>
      <c r="I21" s="81" t="s">
        <v>258</v>
      </c>
      <c r="J21" s="193"/>
      <c r="K21" s="81" t="s">
        <v>259</v>
      </c>
      <c r="L21" s="81"/>
      <c r="M21" s="81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3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1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2" t="s">
        <v>265</v>
      </c>
      <c r="K2" s="153"/>
    </row>
    <row r="3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4"/>
    </row>
    <row r="4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5" t="s">
        <v>63</v>
      </c>
    </row>
    <row r="5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5" t="s">
        <v>63</v>
      </c>
    </row>
    <row r="6" ht="15" spans="1:11">
      <c r="A6" s="111" t="s">
        <v>279</v>
      </c>
      <c r="B6" s="169" t="s">
        <v>280</v>
      </c>
      <c r="C6" s="169"/>
      <c r="D6" s="113" t="s">
        <v>281</v>
      </c>
      <c r="E6" s="114"/>
      <c r="F6" s="149" t="str">
        <f>B6</f>
        <v>2004件</v>
      </c>
      <c r="G6" s="113"/>
      <c r="H6" s="116" t="s">
        <v>282</v>
      </c>
      <c r="I6" s="116"/>
      <c r="J6" s="129" t="s">
        <v>62</v>
      </c>
      <c r="K6" s="156" t="s">
        <v>63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289</v>
      </c>
      <c r="H8" s="122"/>
      <c r="I8" s="122"/>
      <c r="J8" s="122"/>
      <c r="K8" s="157"/>
    </row>
    <row r="9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8"/>
    </row>
    <row r="10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8"/>
    </row>
    <row r="1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5" t="s">
        <v>80</v>
      </c>
    </row>
    <row r="13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5" t="s">
        <v>80</v>
      </c>
    </row>
    <row r="14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6" t="s">
        <v>80</v>
      </c>
    </row>
    <row r="15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1"/>
    </row>
    <row r="18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1"/>
    </row>
    <row r="19" spans="1:11">
      <c r="A19" s="132" t="s">
        <v>305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3" t="s">
        <v>306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8"/>
    </row>
    <row r="2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8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4"/>
    </row>
    <row r="25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3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7"/>
    </row>
    <row r="28" ht="16" customHeight="1" spans="1:11">
      <c r="A28" s="140" t="s">
        <v>309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6" customHeight="1" spans="1:11">
      <c r="A29" s="140" t="s">
        <v>310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6" customHeight="1" spans="1:11">
      <c r="A30" s="140" t="s">
        <v>311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6" customHeight="1" spans="1:11">
      <c r="A31" s="140" t="s">
        <v>312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8"/>
    </row>
    <row r="33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8"/>
    </row>
    <row r="34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5"/>
    </row>
    <row r="35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6"/>
    </row>
    <row r="36" s="93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1"/>
    </row>
    <row r="37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1"/>
      <c r="M37" s="93"/>
    </row>
    <row r="38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1"/>
    </row>
    <row r="39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1"/>
    </row>
    <row r="40" ht="32" customHeight="1" spans="1:11">
      <c r="A40" s="111" t="s">
        <v>120</v>
      </c>
      <c r="B40" s="149" t="s">
        <v>320</v>
      </c>
      <c r="C40" s="149"/>
      <c r="D40" s="113" t="s">
        <v>321</v>
      </c>
      <c r="E40" s="114" t="s">
        <v>322</v>
      </c>
      <c r="F40" s="113" t="s">
        <v>122</v>
      </c>
      <c r="G40" s="170">
        <v>45866</v>
      </c>
      <c r="H40" s="151" t="s">
        <v>123</v>
      </c>
      <c r="I40" s="151"/>
      <c r="J40" s="167"/>
      <c r="K40" s="168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3"/>
  <sheetViews>
    <sheetView workbookViewId="0">
      <selection activeCell="A19" sqref="A19:K19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1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2" t="s">
        <v>265</v>
      </c>
      <c r="K2" s="153"/>
    </row>
    <row r="3" s="91" customFormat="1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4"/>
    </row>
    <row r="4" s="91" customFormat="1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5" t="s">
        <v>63</v>
      </c>
    </row>
    <row r="5" s="91" customFormat="1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5" t="s">
        <v>63</v>
      </c>
    </row>
    <row r="6" s="91" customFormat="1" ht="15" spans="1:11">
      <c r="A6" s="111" t="s">
        <v>279</v>
      </c>
      <c r="B6" s="169" t="s">
        <v>323</v>
      </c>
      <c r="C6" s="169"/>
      <c r="D6" s="113" t="s">
        <v>281</v>
      </c>
      <c r="E6" s="114"/>
      <c r="F6" s="149" t="str">
        <f>B6</f>
        <v>734件</v>
      </c>
      <c r="G6" s="113"/>
      <c r="H6" s="116" t="s">
        <v>282</v>
      </c>
      <c r="I6" s="116"/>
      <c r="J6" s="129" t="s">
        <v>62</v>
      </c>
      <c r="K6" s="156" t="s">
        <v>63</v>
      </c>
    </row>
    <row r="7" s="91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1" customFormat="1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289</v>
      </c>
      <c r="H8" s="122"/>
      <c r="I8" s="122"/>
      <c r="J8" s="122"/>
      <c r="K8" s="157"/>
    </row>
    <row r="9" s="91" customFormat="1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8"/>
    </row>
    <row r="10" s="91" customFormat="1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8"/>
    </row>
    <row r="11" s="91" customFormat="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="91" customFormat="1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5" t="s">
        <v>80</v>
      </c>
    </row>
    <row r="13" s="91" customFormat="1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5" t="s">
        <v>80</v>
      </c>
    </row>
    <row r="14" s="91" customFormat="1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6" t="s">
        <v>80</v>
      </c>
    </row>
    <row r="15" s="91" customFormat="1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="91" customFormat="1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1"/>
    </row>
    <row r="18" s="91" customFormat="1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1"/>
    </row>
    <row r="19" s="91" customFormat="1" spans="1:11">
      <c r="A19" s="132" t="s">
        <v>324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="91" customFormat="1" spans="1:11">
      <c r="A20" s="133"/>
      <c r="B20" s="126"/>
      <c r="C20" s="126"/>
      <c r="D20" s="126"/>
      <c r="E20" s="126"/>
      <c r="F20" s="126"/>
      <c r="G20" s="126"/>
      <c r="H20" s="126"/>
      <c r="I20" s="126"/>
      <c r="J20" s="126"/>
      <c r="K20" s="158"/>
    </row>
    <row r="21" s="91" customFormat="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="91" customFormat="1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8"/>
    </row>
    <row r="23" s="91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="91" customFormat="1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4"/>
    </row>
    <row r="25" s="91" customFormat="1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3"/>
    </row>
    <row r="26" s="91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1" customFormat="1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7"/>
    </row>
    <row r="28" s="91" customFormat="1" ht="16" customHeight="1" spans="1:11">
      <c r="A28" s="140" t="s">
        <v>325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91" customFormat="1" ht="16" customHeight="1" spans="1:11">
      <c r="A29" s="140" t="s">
        <v>326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91" customFormat="1" ht="16" customHeight="1" spans="1:11">
      <c r="A30" s="140" t="s">
        <v>327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91" customFormat="1" ht="16" customHeight="1" spans="1:11">
      <c r="A31" s="140" t="s">
        <v>328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91" customFormat="1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8"/>
    </row>
    <row r="33" s="91" customFormat="1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8"/>
    </row>
    <row r="34" s="91" customFormat="1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5"/>
    </row>
    <row r="35" s="91" customFormat="1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6"/>
    </row>
    <row r="36" s="93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1"/>
    </row>
    <row r="37" s="91" customFormat="1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1"/>
      <c r="M37" s="93"/>
    </row>
    <row r="38" s="91" customFormat="1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1"/>
    </row>
    <row r="39" s="91" customFormat="1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1"/>
    </row>
    <row r="40" s="91" customFormat="1" ht="32" customHeight="1" spans="1:11">
      <c r="A40" s="111" t="s">
        <v>120</v>
      </c>
      <c r="B40" s="149" t="s">
        <v>329</v>
      </c>
      <c r="C40" s="149"/>
      <c r="D40" s="113" t="s">
        <v>321</v>
      </c>
      <c r="E40" s="149" t="s">
        <v>330</v>
      </c>
      <c r="F40" s="113" t="s">
        <v>122</v>
      </c>
      <c r="G40" s="150">
        <v>45875</v>
      </c>
      <c r="H40" s="151" t="s">
        <v>123</v>
      </c>
      <c r="I40" s="151"/>
      <c r="J40" s="167"/>
      <c r="K40" s="168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3"/>
  <sheetViews>
    <sheetView tabSelected="1" workbookViewId="0">
      <selection activeCell="A30" sqref="A30:K30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2.1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261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ht="15" spans="1:11">
      <c r="A2" s="95" t="s">
        <v>53</v>
      </c>
      <c r="B2" s="96" t="s">
        <v>136</v>
      </c>
      <c r="C2" s="96"/>
      <c r="D2" s="97" t="s">
        <v>59</v>
      </c>
      <c r="E2" s="98" t="s">
        <v>262</v>
      </c>
      <c r="F2" s="99" t="s">
        <v>263</v>
      </c>
      <c r="G2" s="100" t="s">
        <v>264</v>
      </c>
      <c r="H2" s="101"/>
      <c r="I2" s="131" t="s">
        <v>55</v>
      </c>
      <c r="J2" s="152" t="s">
        <v>265</v>
      </c>
      <c r="K2" s="153"/>
    </row>
    <row r="3" s="91" customFormat="1" ht="30" customHeight="1" spans="1:11">
      <c r="A3" s="102" t="s">
        <v>70</v>
      </c>
      <c r="B3" s="103" t="s">
        <v>266</v>
      </c>
      <c r="C3" s="103"/>
      <c r="D3" s="104" t="s">
        <v>267</v>
      </c>
      <c r="E3" s="105" t="s">
        <v>268</v>
      </c>
      <c r="F3" s="106"/>
      <c r="G3" s="106"/>
      <c r="H3" s="107" t="s">
        <v>269</v>
      </c>
      <c r="I3" s="107"/>
      <c r="J3" s="107"/>
      <c r="K3" s="154"/>
    </row>
    <row r="4" s="91" customFormat="1" spans="1:11">
      <c r="A4" s="108" t="s">
        <v>67</v>
      </c>
      <c r="B4" s="103">
        <v>4</v>
      </c>
      <c r="C4" s="103">
        <v>6</v>
      </c>
      <c r="D4" s="109" t="s">
        <v>270</v>
      </c>
      <c r="E4" s="110" t="s">
        <v>271</v>
      </c>
      <c r="F4" s="110"/>
      <c r="G4" s="110"/>
      <c r="H4" s="109" t="s">
        <v>272</v>
      </c>
      <c r="I4" s="109"/>
      <c r="J4" s="123" t="s">
        <v>62</v>
      </c>
      <c r="K4" s="155" t="s">
        <v>63</v>
      </c>
    </row>
    <row r="5" s="91" customFormat="1" spans="1:11">
      <c r="A5" s="108" t="s">
        <v>273</v>
      </c>
      <c r="B5" s="103" t="s">
        <v>274</v>
      </c>
      <c r="C5" s="103"/>
      <c r="D5" s="104" t="s">
        <v>271</v>
      </c>
      <c r="E5" s="104" t="s">
        <v>275</v>
      </c>
      <c r="F5" s="104" t="s">
        <v>276</v>
      </c>
      <c r="G5" s="104" t="s">
        <v>277</v>
      </c>
      <c r="H5" s="109" t="s">
        <v>278</v>
      </c>
      <c r="I5" s="109"/>
      <c r="J5" s="123" t="s">
        <v>62</v>
      </c>
      <c r="K5" s="155" t="s">
        <v>63</v>
      </c>
    </row>
    <row r="6" s="91" customFormat="1" ht="15" spans="1:11">
      <c r="A6" s="111" t="s">
        <v>279</v>
      </c>
      <c r="B6" s="112" t="s">
        <v>331</v>
      </c>
      <c r="C6" s="112"/>
      <c r="D6" s="113" t="s">
        <v>281</v>
      </c>
      <c r="E6" s="114"/>
      <c r="F6" s="115" t="str">
        <f>B6</f>
        <v>2772件</v>
      </c>
      <c r="G6" s="113"/>
      <c r="H6" s="116" t="s">
        <v>282</v>
      </c>
      <c r="I6" s="116"/>
      <c r="J6" s="129" t="s">
        <v>62</v>
      </c>
      <c r="K6" s="156" t="s">
        <v>63</v>
      </c>
    </row>
    <row r="7" s="91" customFormat="1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1" customFormat="1" spans="1:11">
      <c r="A8" s="120" t="s">
        <v>283</v>
      </c>
      <c r="B8" s="99" t="s">
        <v>284</v>
      </c>
      <c r="C8" s="99" t="s">
        <v>285</v>
      </c>
      <c r="D8" s="99" t="s">
        <v>286</v>
      </c>
      <c r="E8" s="99" t="s">
        <v>287</v>
      </c>
      <c r="F8" s="99" t="s">
        <v>288</v>
      </c>
      <c r="G8" s="121" t="s">
        <v>332</v>
      </c>
      <c r="H8" s="122"/>
      <c r="I8" s="122"/>
      <c r="J8" s="122"/>
      <c r="K8" s="157"/>
    </row>
    <row r="9" s="91" customFormat="1" spans="1:11">
      <c r="A9" s="108" t="s">
        <v>290</v>
      </c>
      <c r="B9" s="109"/>
      <c r="C9" s="123" t="s">
        <v>62</v>
      </c>
      <c r="D9" s="123" t="s">
        <v>63</v>
      </c>
      <c r="E9" s="104" t="s">
        <v>291</v>
      </c>
      <c r="F9" s="124" t="s">
        <v>292</v>
      </c>
      <c r="G9" s="125" t="s">
        <v>293</v>
      </c>
      <c r="H9" s="126"/>
      <c r="I9" s="126"/>
      <c r="J9" s="126"/>
      <c r="K9" s="158"/>
    </row>
    <row r="10" s="91" customFormat="1" spans="1:11">
      <c r="A10" s="108" t="s">
        <v>294</v>
      </c>
      <c r="B10" s="109"/>
      <c r="C10" s="123" t="s">
        <v>62</v>
      </c>
      <c r="D10" s="123" t="s">
        <v>63</v>
      </c>
      <c r="E10" s="104" t="s">
        <v>295</v>
      </c>
      <c r="F10" s="124" t="s">
        <v>293</v>
      </c>
      <c r="G10" s="125" t="s">
        <v>296</v>
      </c>
      <c r="H10" s="126"/>
      <c r="I10" s="126"/>
      <c r="J10" s="126"/>
      <c r="K10" s="158"/>
    </row>
    <row r="11" s="91" customFormat="1" spans="1:11">
      <c r="A11" s="127" t="s">
        <v>149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="91" customFormat="1" spans="1:11">
      <c r="A12" s="102" t="s">
        <v>83</v>
      </c>
      <c r="B12" s="123" t="s">
        <v>79</v>
      </c>
      <c r="C12" s="123" t="s">
        <v>80</v>
      </c>
      <c r="D12" s="124"/>
      <c r="E12" s="104" t="s">
        <v>81</v>
      </c>
      <c r="F12" s="123" t="s">
        <v>79</v>
      </c>
      <c r="G12" s="123" t="s">
        <v>80</v>
      </c>
      <c r="H12" s="123"/>
      <c r="I12" s="104" t="s">
        <v>297</v>
      </c>
      <c r="J12" s="123" t="s">
        <v>79</v>
      </c>
      <c r="K12" s="155" t="s">
        <v>80</v>
      </c>
    </row>
    <row r="13" s="91" customFormat="1" spans="1:11">
      <c r="A13" s="102" t="s">
        <v>86</v>
      </c>
      <c r="B13" s="123" t="s">
        <v>79</v>
      </c>
      <c r="C13" s="123" t="s">
        <v>80</v>
      </c>
      <c r="D13" s="124"/>
      <c r="E13" s="104" t="s">
        <v>91</v>
      </c>
      <c r="F13" s="123" t="s">
        <v>79</v>
      </c>
      <c r="G13" s="123" t="s">
        <v>80</v>
      </c>
      <c r="H13" s="123"/>
      <c r="I13" s="104" t="s">
        <v>298</v>
      </c>
      <c r="J13" s="123" t="s">
        <v>79</v>
      </c>
      <c r="K13" s="155" t="s">
        <v>80</v>
      </c>
    </row>
    <row r="14" s="91" customFormat="1" ht="15" spans="1:11">
      <c r="A14" s="111" t="s">
        <v>299</v>
      </c>
      <c r="B14" s="129" t="s">
        <v>79</v>
      </c>
      <c r="C14" s="129" t="s">
        <v>80</v>
      </c>
      <c r="D14" s="114"/>
      <c r="E14" s="113" t="s">
        <v>300</v>
      </c>
      <c r="F14" s="129" t="s">
        <v>79</v>
      </c>
      <c r="G14" s="129" t="s">
        <v>80</v>
      </c>
      <c r="H14" s="129"/>
      <c r="I14" s="113" t="s">
        <v>301</v>
      </c>
      <c r="J14" s="129" t="s">
        <v>79</v>
      </c>
      <c r="K14" s="156" t="s">
        <v>80</v>
      </c>
    </row>
    <row r="15" s="91" customFormat="1" ht="15" spans="1:11">
      <c r="A15" s="117" t="s">
        <v>130</v>
      </c>
      <c r="B15" s="130" t="s">
        <v>293</v>
      </c>
      <c r="C15" s="130"/>
      <c r="D15" s="118"/>
      <c r="E15" s="117"/>
      <c r="F15" s="130"/>
      <c r="G15" s="130"/>
      <c r="H15" s="130"/>
      <c r="I15" s="117"/>
      <c r="J15" s="130"/>
      <c r="K15" s="130"/>
    </row>
    <row r="16" s="92" customFormat="1" spans="1:11">
      <c r="A16" s="95" t="s">
        <v>302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="91" customFormat="1" spans="1:11">
      <c r="A17" s="108" t="s">
        <v>303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1"/>
    </row>
    <row r="18" s="91" customFormat="1" spans="1:11">
      <c r="A18" s="108" t="s">
        <v>304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1"/>
    </row>
    <row r="19" s="91" customFormat="1" spans="1:11">
      <c r="A19" s="132" t="s">
        <v>333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="91" customFormat="1" spans="1:11">
      <c r="A20" s="132" t="s">
        <v>324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5"/>
    </row>
    <row r="21" s="91" customFormat="1" spans="1:11">
      <c r="A21" s="133"/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="91" customFormat="1" spans="1:11">
      <c r="A22" s="133"/>
      <c r="B22" s="126"/>
      <c r="C22" s="126"/>
      <c r="D22" s="126"/>
      <c r="E22" s="126"/>
      <c r="F22" s="126"/>
      <c r="G22" s="126"/>
      <c r="H22" s="126"/>
      <c r="I22" s="126"/>
      <c r="J22" s="126"/>
      <c r="K22" s="158"/>
    </row>
    <row r="23" s="91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="91" customFormat="1" spans="1:11">
      <c r="A24" s="108" t="s">
        <v>108</v>
      </c>
      <c r="B24" s="109"/>
      <c r="C24" s="123" t="s">
        <v>62</v>
      </c>
      <c r="D24" s="123" t="s">
        <v>63</v>
      </c>
      <c r="E24" s="107"/>
      <c r="F24" s="107"/>
      <c r="G24" s="107"/>
      <c r="H24" s="107"/>
      <c r="I24" s="107"/>
      <c r="J24" s="107"/>
      <c r="K24" s="154"/>
    </row>
    <row r="25" s="91" customFormat="1" ht="15" spans="1:11">
      <c r="A25" s="136" t="s">
        <v>307</v>
      </c>
      <c r="B25" s="137" t="s">
        <v>293</v>
      </c>
      <c r="C25" s="137"/>
      <c r="D25" s="137"/>
      <c r="E25" s="137"/>
      <c r="F25" s="137"/>
      <c r="G25" s="137"/>
      <c r="H25" s="137"/>
      <c r="I25" s="137"/>
      <c r="J25" s="137"/>
      <c r="K25" s="163"/>
    </row>
    <row r="26" s="91" customFormat="1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1" customFormat="1" spans="1:11">
      <c r="A27" s="139" t="s">
        <v>308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7"/>
    </row>
    <row r="28" s="91" customFormat="1" ht="16" customHeight="1" spans="1:11">
      <c r="A28" s="140" t="s">
        <v>334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="91" customFormat="1" ht="16" customHeight="1" spans="1:11">
      <c r="A29" s="140" t="s">
        <v>335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="91" customFormat="1" ht="16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="91" customFormat="1" ht="16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="91" customFormat="1" ht="16" customHeight="1" spans="1:11">
      <c r="A32" s="133"/>
      <c r="B32" s="126"/>
      <c r="C32" s="126"/>
      <c r="D32" s="126"/>
      <c r="E32" s="126"/>
      <c r="F32" s="126"/>
      <c r="G32" s="126"/>
      <c r="H32" s="126"/>
      <c r="I32" s="126"/>
      <c r="J32" s="126"/>
      <c r="K32" s="158"/>
    </row>
    <row r="33" s="91" customFormat="1" ht="16" customHeight="1" spans="1:11">
      <c r="A33" s="142"/>
      <c r="B33" s="126"/>
      <c r="C33" s="126"/>
      <c r="D33" s="126"/>
      <c r="E33" s="126"/>
      <c r="F33" s="126"/>
      <c r="G33" s="126"/>
      <c r="H33" s="126"/>
      <c r="I33" s="126"/>
      <c r="J33" s="126"/>
      <c r="K33" s="158"/>
    </row>
    <row r="34" s="91" customFormat="1" ht="16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5"/>
    </row>
    <row r="35" s="91" customFormat="1" ht="18.75" customHeight="1" spans="1:11">
      <c r="A35" s="145" t="s">
        <v>313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66"/>
    </row>
    <row r="36" s="93" customFormat="1" ht="18.75" customHeight="1" spans="1:11">
      <c r="A36" s="108" t="s">
        <v>314</v>
      </c>
      <c r="B36" s="109"/>
      <c r="C36" s="109"/>
      <c r="D36" s="107" t="s">
        <v>315</v>
      </c>
      <c r="E36" s="107"/>
      <c r="F36" s="147" t="s">
        <v>316</v>
      </c>
      <c r="G36" s="148"/>
      <c r="H36" s="109" t="s">
        <v>317</v>
      </c>
      <c r="I36" s="109"/>
      <c r="J36" s="109" t="s">
        <v>318</v>
      </c>
      <c r="K36" s="161"/>
    </row>
    <row r="37" s="91" customFormat="1" ht="18.75" customHeight="1" spans="1:13">
      <c r="A37" s="108" t="s">
        <v>130</v>
      </c>
      <c r="B37" s="109" t="s">
        <v>319</v>
      </c>
      <c r="C37" s="109"/>
      <c r="D37" s="109"/>
      <c r="E37" s="109"/>
      <c r="F37" s="109"/>
      <c r="G37" s="109"/>
      <c r="H37" s="109"/>
      <c r="I37" s="109"/>
      <c r="J37" s="109"/>
      <c r="K37" s="161"/>
      <c r="M37" s="93"/>
    </row>
    <row r="38" s="91" customFormat="1" ht="31" customHeight="1" spans="1:1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61"/>
    </row>
    <row r="39" s="91" customFormat="1" ht="18.75" customHeight="1" spans="1:1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61"/>
    </row>
    <row r="40" s="91" customFormat="1" ht="32" customHeight="1" spans="1:11">
      <c r="A40" s="111" t="s">
        <v>120</v>
      </c>
      <c r="B40" s="149" t="s">
        <v>320</v>
      </c>
      <c r="C40" s="149"/>
      <c r="D40" s="113" t="s">
        <v>321</v>
      </c>
      <c r="E40" s="149" t="s">
        <v>322</v>
      </c>
      <c r="F40" s="113" t="s">
        <v>122</v>
      </c>
      <c r="G40" s="150">
        <v>45882</v>
      </c>
      <c r="H40" s="151" t="s">
        <v>123</v>
      </c>
      <c r="I40" s="151"/>
      <c r="J40" s="167"/>
      <c r="K40" s="168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35</xdr:row>
                    <xdr:rowOff>0</xdr:rowOff>
                  </from>
                  <to>
                    <xdr:col>6</xdr:col>
                    <xdr:colOff>444500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35</xdr:row>
                    <xdr:rowOff>0</xdr:rowOff>
                  </from>
                  <to>
                    <xdr:col>8</xdr:col>
                    <xdr:colOff>482600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35</xdr:row>
                    <xdr:rowOff>12700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2025-08-14T02:06:26Z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