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91" firstSheet="2" activeTab="6"/>
  </bookViews>
  <sheets>
    <sheet name="工作内容" sheetId="1" r:id="rId1"/>
    <sheet name="AQL2.5验货" sheetId="2" r:id="rId2"/>
    <sheet name="首期（3）" sheetId="3" r:id="rId3"/>
    <sheet name="验货尺寸表 " sheetId="13" r:id="rId4"/>
    <sheet name="中期（3）" sheetId="4" r:id="rId5"/>
    <sheet name="验货尺寸表 （中期）" sheetId="14" r:id="rId6"/>
    <sheet name="尾期（3）" sheetId="5" r:id="rId7"/>
    <sheet name="验货尺寸表1" sheetId="6" r:id="rId8"/>
    <sheet name="1.面料验布" sheetId="7" r:id="rId9"/>
    <sheet name="2.面料缩率" sheetId="8" r:id="rId10"/>
    <sheet name="6.织带类缩率测试" sheetId="12" r:id="rId11"/>
  </sheets>
  <definedNames>
    <definedName name="_xlnm.Print_Area" localSheetId="2">'首期（3）'!$A$1:$K$53</definedName>
    <definedName name="_xlnm.Print_Area" localSheetId="4">'中期（3）'!$A$1:$K$52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<sst xmlns="http://schemas.openxmlformats.org/spreadsheetml/2006/main" count="937" uniqueCount="321">
  <si>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</si>
  <si>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</si>
  <si>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</si>
  <si>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</si>
  <si>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</si>
  <si>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</si>
  <si>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</si>
  <si>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</si>
  <si>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</si>
  <si>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</si>
  <si>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</si>
  <si>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</si>
  <si>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</si>
  <si>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</si>
  <si>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</si>
  <si>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</si>
  <si>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</si>
  <si>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</si>
  <si>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</si>
  <si>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</si>
  <si>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</si>
  <si>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</si>
  <si>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</si>
  <si>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</si>
  <si>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</si>
  <si>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</si>
  <si>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</si>
  <si>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</si>
  <si>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</si>
  <si>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</si>
  <si>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</si>
  <si>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</si>
  <si>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</si>
  <si>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</si>
  <si>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</si>
  <si>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</si>
  <si>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</si>
  <si>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</si>
  <si>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</si>
  <si>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</si>
  <si>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杭州三欧</t>
  </si>
  <si>
    <t>生产工厂</t>
  </si>
  <si>
    <t>延边三欧</t>
  </si>
  <si>
    <t>订单基础信息</t>
  </si>
  <si>
    <t>生产•出货进度</t>
  </si>
  <si>
    <t>指示•确认资料</t>
  </si>
  <si>
    <t>款号</t>
  </si>
  <si>
    <t>QAMMBN95688</t>
  </si>
  <si>
    <t>合同交期</t>
  </si>
  <si>
    <t>产前确认样</t>
  </si>
  <si>
    <t>有</t>
  </si>
  <si>
    <t>无</t>
  </si>
  <si>
    <t>品名</t>
  </si>
  <si>
    <t>儿童软壳裤</t>
  </si>
  <si>
    <t>上线日</t>
  </si>
  <si>
    <t>原辅材料卡</t>
  </si>
  <si>
    <t>色/号型数</t>
  </si>
  <si>
    <t>藏蓝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</si>
  <si>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</si>
  <si>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</si>
  <si>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</si>
  <si>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</si>
  <si>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</si>
  <si>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</si>
  <si>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CGDD25061700004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</si>
  <si>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</si>
  <si>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</si>
  <si>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</si>
  <si>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</si>
  <si>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</si>
  <si>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</si>
  <si>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</si>
  <si>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</si>
  <si>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</si>
  <si>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</si>
  <si>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</si>
  <si>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</si>
  <si>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</si>
  <si>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</si>
  <si>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</si>
  <si>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</si>
  <si>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</si>
  <si>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</si>
  <si>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</si>
  <si>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</si>
  <si>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</si>
  <si>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</si>
  <si>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</si>
  <si>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</si>
  <si>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</si>
  <si>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</si>
  <si>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</si>
  <si>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</si>
  <si>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</si>
  <si>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</si>
  <si>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</si>
  <si>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</si>
  <si>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</si>
  <si>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</si>
  <si>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160/69</t>
  </si>
  <si>
    <t>170/75</t>
  </si>
  <si>
    <t>未裁齐原因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</si>
  <si>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</si>
  <si>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</si>
  <si>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</si>
  <si>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</si>
  <si>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</si>
  <si>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</si>
  <si>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</si>
  <si>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</si>
  <si>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1、腰头宽窄不一致，起斜扭</t>
  </si>
  <si>
    <t>2.口袋压线起扭</t>
  </si>
  <si>
    <t>3.色差</t>
  </si>
  <si>
    <t>4.主唛歪斜</t>
  </si>
  <si>
    <t>5、产前样意见已改善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</si>
  <si>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</si>
  <si>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</si>
  <si>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</si>
  <si>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</si>
  <si>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</si>
  <si>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</si>
  <si>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</si>
  <si>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</si>
  <si>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</si>
  <si>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杨丽洋</t>
  </si>
  <si>
    <t>查验时间</t>
  </si>
  <si>
    <t>工厂负责人</t>
  </si>
  <si>
    <t>薛利军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</si>
  <si>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</si>
  <si>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</si>
  <si>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</si>
  <si>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</si>
  <si>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</si>
  <si>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</si>
  <si>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</si>
  <si>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裤外侧长</t>
  </si>
  <si>
    <t>-0.5</t>
  </si>
  <si>
    <t>0</t>
  </si>
  <si>
    <t>+1</t>
  </si>
  <si>
    <t>+0.5</t>
  </si>
  <si>
    <t>全松紧腰围 平量</t>
  </si>
  <si>
    <t>全松紧腰围 拉量</t>
  </si>
  <si>
    <t>臀围</t>
  </si>
  <si>
    <t>-0.8</t>
  </si>
  <si>
    <t>腿围/2</t>
  </si>
  <si>
    <t>膝围/2</t>
  </si>
  <si>
    <t>脚口/2（拉量）</t>
  </si>
  <si>
    <t>+0.3</t>
  </si>
  <si>
    <t>脚口/2（平量）</t>
  </si>
  <si>
    <t>-0.3</t>
  </si>
  <si>
    <t>前裆长</t>
  </si>
  <si>
    <t>-0.2</t>
  </si>
  <si>
    <t>后裆长</t>
  </si>
  <si>
    <t>+0.2</t>
  </si>
  <si>
    <t>侧插袋</t>
  </si>
  <si>
    <t>0.1</t>
  </si>
  <si>
    <t>腰头高</t>
  </si>
  <si>
    <t>脚口高</t>
  </si>
  <si>
    <t xml:space="preserve">     </t>
  </si>
  <si>
    <t>验货时间：7月29日</t>
  </si>
  <si>
    <t>跟单QC:杨丽洋</t>
  </si>
  <si>
    <t>工厂负责人：薛利军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</si>
  <si>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</si>
  <si>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</si>
  <si>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</si>
  <si>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</si>
  <si>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</si>
  <si>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</si>
  <si>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</si>
  <si>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</si>
  <si>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</si>
  <si>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暗夜黑:齐色各2件</t>
  </si>
  <si>
    <t>藏蓝：齐色各2件</t>
  </si>
  <si>
    <t>【耐水洗测试】：耐洗水测试明细（要求齐色、齐号）</t>
  </si>
  <si>
    <t>齐色岔开码各2件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</si>
  <si>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</si>
  <si>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</si>
  <si>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1、档底子口未对齐</t>
  </si>
  <si>
    <t>2、拷边压住橡筋，宽窄不一</t>
  </si>
  <si>
    <t>3、初期问题已改善</t>
  </si>
  <si>
    <t>【整改的严重缺陷及整改复核时间】</t>
  </si>
  <si>
    <t>服装品控部</t>
  </si>
  <si>
    <t>+0.5/+1</t>
  </si>
  <si>
    <t>0/0</t>
  </si>
  <si>
    <t>+0.5/0</t>
  </si>
  <si>
    <t>0/+0.5</t>
  </si>
  <si>
    <t>+0.3/+1</t>
  </si>
  <si>
    <t>-1/0</t>
  </si>
  <si>
    <t>0/-1</t>
  </si>
  <si>
    <t>0/-0.5</t>
  </si>
  <si>
    <t>-0.5/0</t>
  </si>
  <si>
    <t>0/+1</t>
  </si>
  <si>
    <t>+1/0</t>
  </si>
  <si>
    <t>0/+1.5</t>
  </si>
  <si>
    <t>+0.6/01</t>
  </si>
  <si>
    <t>+0.4/+0.5</t>
  </si>
  <si>
    <t>+1/+0.5</t>
  </si>
  <si>
    <t>+0.5/+0.5</t>
  </si>
  <si>
    <t>+0.4/0</t>
  </si>
  <si>
    <t>0/+.4</t>
  </si>
  <si>
    <t>0/0.3</t>
  </si>
  <si>
    <t>+0.5/+0.4</t>
  </si>
  <si>
    <t>+0.3+0.5</t>
  </si>
  <si>
    <t>0.3/+0</t>
  </si>
  <si>
    <t>+0.5/+0.8</t>
  </si>
  <si>
    <t>+0.3/0</t>
  </si>
  <si>
    <t>-0.5/+0.3</t>
  </si>
  <si>
    <t>-0.3/0</t>
  </si>
  <si>
    <t>+0.5/0.3</t>
  </si>
  <si>
    <t>0/+0.3</t>
  </si>
  <si>
    <t>0.2/0</t>
  </si>
  <si>
    <t>验货时间：8/3</t>
  </si>
  <si>
    <t>QC出货报告书</t>
  </si>
  <si>
    <t>合同日期</t>
  </si>
  <si>
    <t>检验资料确认</t>
  </si>
  <si>
    <t>交货形式</t>
  </si>
  <si>
    <t>非直发</t>
  </si>
  <si>
    <t>面料第三方合格报告</t>
  </si>
  <si>
    <t>验货次数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</si>
  <si>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</si>
  <si>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</si>
  <si>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</si>
  <si>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</si>
  <si>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</si>
  <si>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</si>
  <si>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</si>
  <si>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</si>
  <si>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</si>
  <si>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</si>
  <si>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</si>
  <si>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采购凭证编号：CGDD25061700004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</si>
  <si>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</si>
  <si>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</si>
  <si>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</si>
  <si>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</si>
  <si>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</si>
  <si>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</si>
  <si>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</si>
  <si>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</si>
  <si>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</si>
  <si>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</si>
  <si>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</si>
  <si>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</si>
  <si>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</si>
  <si>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</si>
  <si>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</si>
  <si>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暗夜黑：120# 140# 150# 170#</t>
  </si>
  <si>
    <t xml:space="preserve">藏蓝：120# 130# 160# 170# </t>
  </si>
  <si>
    <t>情况说明：</t>
  </si>
  <si>
    <t xml:space="preserve">【问题点描述】  </t>
  </si>
  <si>
    <t>1.脏污线头</t>
  </si>
  <si>
    <t>2.腰头编号外露</t>
  </si>
  <si>
    <t>3.脚口跳针</t>
  </si>
  <si>
    <t>4、中期问题已改善，尾期返修已修复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</si>
  <si>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</si>
  <si>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</si>
  <si>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</si>
  <si>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</si>
  <si>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</si>
  <si>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</si>
  <si>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</si>
  <si>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品控部门</t>
  </si>
  <si>
    <t>检验人</t>
  </si>
  <si>
    <t>+0.3/+0.5</t>
  </si>
  <si>
    <t>+0.8/+1</t>
  </si>
  <si>
    <t>+0.6/0</t>
  </si>
  <si>
    <t>0/-0.3</t>
  </si>
  <si>
    <t>-0.5/0.3</t>
  </si>
  <si>
    <t>验货时间：8月8日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</si>
  <si>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</si>
  <si>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</si>
  <si>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</si>
  <si>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</si>
  <si>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</si>
  <si>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</si>
  <si>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</si>
  <si>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</si>
  <si>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</si>
  <si>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</si>
  <si>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</si>
  <si>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</si>
  <si>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</si>
  <si>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</si>
  <si>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</si>
  <si>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</si>
  <si>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</si>
  <si>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#3927</t>
  </si>
  <si>
    <t>贴合长毛绒</t>
  </si>
  <si>
    <r>
      <rPr>
        <sz val="12"/>
        <color theme="1"/>
        <rFont val="宋体"/>
        <charset val="134"/>
        <scheme val="minor"/>
      </rPr>
      <t>Q</t>
    </r>
    <r>
      <rPr>
        <sz val="12"/>
        <color theme="1"/>
        <rFont val="宋体"/>
        <charset val="134"/>
        <scheme val="minor"/>
      </rPr>
      <t>AMMBN95688</t>
    </r>
  </si>
  <si>
    <t>YES</t>
  </si>
  <si>
    <t>#3928</t>
  </si>
  <si>
    <t>#3930</t>
  </si>
  <si>
    <t>#9480</t>
  </si>
  <si>
    <t>#3929</t>
  </si>
  <si>
    <r>
      <rPr>
        <sz val="12"/>
        <color theme="1"/>
        <rFont val="宋体"/>
        <charset val="134"/>
        <scheme val="minor"/>
      </rPr>
      <t>#</t>
    </r>
    <r>
      <rPr>
        <sz val="12"/>
        <color theme="1"/>
        <rFont val="宋体"/>
        <charset val="134"/>
        <scheme val="minor"/>
      </rPr>
      <t>3927</t>
    </r>
  </si>
  <si>
    <r>
      <rPr>
        <sz val="12"/>
        <color theme="1"/>
        <rFont val="宋体"/>
        <charset val="134"/>
        <scheme val="minor"/>
      </rPr>
      <t>#</t>
    </r>
    <r>
      <rPr>
        <sz val="12"/>
        <color theme="1"/>
        <rFont val="宋体"/>
        <charset val="134"/>
        <scheme val="minor"/>
      </rPr>
      <t>9479</t>
    </r>
  </si>
  <si>
    <t>制表时间：2025/7/5</t>
  </si>
  <si>
    <t>测试人签名：许红美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</si>
  <si>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</si>
  <si>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</si>
  <si>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</si>
  <si>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</si>
  <si>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</si>
  <si>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</si>
  <si>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</si>
  <si>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</si>
  <si>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</si>
  <si>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1%/0.4%</t>
  </si>
  <si>
    <t>1%/0%</t>
  </si>
  <si>
    <t>1.3%/0.4%</t>
  </si>
  <si>
    <t>1%/0.6%</t>
  </si>
  <si>
    <t>0.4%/0.6%</t>
  </si>
  <si>
    <t>1.3%/0%</t>
  </si>
  <si>
    <t>制表时间：2025-7-15</t>
  </si>
  <si>
    <t>测试人签名：孙美鑫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</si>
  <si>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</si>
  <si>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 - 织带类缩率测试报告登记表</t>
  </si>
  <si>
    <t>物料编号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</si>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</sst>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name val="宋体"/>
      <charset val="134"/>
    </font>
    <font>
      <sz val="12"/>
      <name val="仿宋_GB2312"/>
      <charset val="0"/>
    </font>
    <font>
      <sz val="10"/>
      <name val="黑体"/>
      <charset val="134"/>
    </font>
    <font>
      <sz val="11"/>
      <name val="仿宋_GB2312"/>
      <charset val="0"/>
    </font>
    <font>
      <sz val="12"/>
      <name val="宋体"/>
      <charset val="134"/>
    </font>
    <font>
      <sz val="10"/>
      <name val="仿宋_GB2312"/>
      <charset val="0"/>
    </font>
    <font>
      <sz val="12"/>
      <name val="等线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8" borderId="69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0" applyNumberFormat="0" applyFill="0" applyAlignment="0" applyProtection="0">
      <alignment vertical="center"/>
    </xf>
    <xf numFmtId="0" fontId="43" fillId="0" borderId="70" applyNumberFormat="0" applyFill="0" applyAlignment="0" applyProtection="0">
      <alignment vertical="center"/>
    </xf>
    <xf numFmtId="0" fontId="44" fillId="0" borderId="7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9" borderId="72" applyNumberFormat="0" applyAlignment="0" applyProtection="0">
      <alignment vertical="center"/>
    </xf>
    <xf numFmtId="0" fontId="46" fillId="10" borderId="73" applyNumberFormat="0" applyAlignment="0" applyProtection="0">
      <alignment vertical="center"/>
    </xf>
    <xf numFmtId="0" fontId="47" fillId="10" borderId="72" applyNumberFormat="0" applyAlignment="0" applyProtection="0">
      <alignment vertical="center"/>
    </xf>
    <xf numFmtId="0" fontId="48" fillId="11" borderId="74" applyNumberFormat="0" applyAlignment="0" applyProtection="0">
      <alignment vertical="center"/>
    </xf>
    <xf numFmtId="0" fontId="49" fillId="0" borderId="75" applyNumberFormat="0" applyFill="0" applyAlignment="0" applyProtection="0">
      <alignment vertical="center"/>
    </xf>
    <xf numFmtId="0" fontId="50" fillId="0" borderId="76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/>
    <xf numFmtId="0" fontId="9" fillId="0" borderId="0">
      <alignment vertical="center"/>
    </xf>
    <xf numFmtId="0" fontId="17" fillId="0" borderId="0"/>
    <xf numFmtId="0" fontId="17" fillId="0" borderId="0"/>
    <xf numFmtId="0" fontId="9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2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4" borderId="0" xfId="52" applyFont="1" applyFill="1"/>
    <xf numFmtId="0" fontId="9" fillId="0" borderId="0" xfId="0" applyFont="1" applyFill="1" applyAlignment="1">
      <alignment vertical="center"/>
    </xf>
    <xf numFmtId="0" fontId="10" fillId="4" borderId="8" xfId="52" applyFont="1" applyFill="1" applyBorder="1" applyAlignment="1">
      <alignment horizontal="center" vertical="center"/>
    </xf>
    <xf numFmtId="0" fontId="10" fillId="4" borderId="0" xfId="52" applyFont="1" applyFill="1" applyAlignment="1">
      <alignment horizontal="center" vertical="center"/>
    </xf>
    <xf numFmtId="0" fontId="11" fillId="0" borderId="2" xfId="54" applyFont="1" applyBorder="1" applyAlignment="1">
      <alignment horizontal="center"/>
    </xf>
    <xf numFmtId="0" fontId="10" fillId="4" borderId="9" xfId="52" applyFont="1" applyFill="1" applyBorder="1" applyAlignment="1">
      <alignment horizontal="left" vertical="center"/>
    </xf>
    <xf numFmtId="0" fontId="10" fillId="4" borderId="10" xfId="52" applyFont="1" applyFill="1" applyBorder="1" applyAlignment="1">
      <alignment horizontal="left" vertical="center"/>
    </xf>
    <xf numFmtId="0" fontId="11" fillId="0" borderId="3" xfId="54" applyFont="1" applyBorder="1" applyAlignment="1">
      <alignment horizontal="left" vertical="center"/>
    </xf>
    <xf numFmtId="0" fontId="11" fillId="0" borderId="3" xfId="54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2" xfId="54" applyFont="1" applyBorder="1" applyAlignment="1">
      <alignment horizontal="center" vertical="center"/>
    </xf>
    <xf numFmtId="0" fontId="11" fillId="0" borderId="7" xfId="54" applyFont="1" applyBorder="1" applyAlignment="1">
      <alignment horizontal="center" vertical="center"/>
    </xf>
    <xf numFmtId="0" fontId="11" fillId="0" borderId="2" xfId="54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1" fillId="0" borderId="7" xfId="54" applyFont="1" applyBorder="1" applyAlignment="1">
      <alignment horizontal="center"/>
    </xf>
    <xf numFmtId="0" fontId="11" fillId="4" borderId="2" xfId="54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4" borderId="2" xfId="5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7" fillId="0" borderId="2" xfId="49" applyFont="1" applyFill="1" applyBorder="1" applyAlignment="1">
      <alignment horizontal="center" vertical="center"/>
    </xf>
    <xf numFmtId="0" fontId="14" fillId="0" borderId="2" xfId="49" applyFont="1" applyFill="1" applyBorder="1" applyAlignment="1">
      <alignment horizontal="center" vertical="center"/>
    </xf>
    <xf numFmtId="0" fontId="14" fillId="4" borderId="2" xfId="49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1" fillId="0" borderId="2" xfId="54" applyFont="1" applyBorder="1" applyAlignment="1">
      <alignment horizontal="left"/>
    </xf>
    <xf numFmtId="0" fontId="8" fillId="4" borderId="11" xfId="52" applyFont="1" applyFill="1" applyBorder="1" applyAlignment="1"/>
    <xf numFmtId="49" fontId="8" fillId="4" borderId="12" xfId="52" applyNumberFormat="1" applyFont="1" applyFill="1" applyBorder="1" applyAlignment="1">
      <alignment horizontal="center"/>
    </xf>
    <xf numFmtId="49" fontId="8" fillId="4" borderId="12" xfId="52" applyNumberFormat="1" applyFont="1" applyFill="1" applyBorder="1" applyAlignment="1">
      <alignment horizontal="right"/>
    </xf>
    <xf numFmtId="49" fontId="8" fillId="4" borderId="12" xfId="52" applyNumberFormat="1" applyFont="1" applyFill="1" applyBorder="1" applyAlignment="1">
      <alignment horizontal="right" vertical="center"/>
    </xf>
    <xf numFmtId="49" fontId="8" fillId="4" borderId="13" xfId="52" applyNumberFormat="1" applyFont="1" applyFill="1" applyBorder="1" applyAlignment="1">
      <alignment horizontal="center"/>
    </xf>
    <xf numFmtId="0" fontId="8" fillId="4" borderId="14" xfId="52" applyFont="1" applyFill="1" applyBorder="1" applyAlignment="1">
      <alignment horizontal="center"/>
    </xf>
    <xf numFmtId="0" fontId="10" fillId="4" borderId="0" xfId="52" applyFont="1" applyFill="1"/>
    <xf numFmtId="0" fontId="0" fillId="4" borderId="0" xfId="53" applyFont="1" applyFill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49" fontId="11" fillId="0" borderId="7" xfId="54" applyNumberFormat="1" applyFont="1" applyBorder="1" applyAlignment="1">
      <alignment horizontal="center"/>
    </xf>
    <xf numFmtId="49" fontId="11" fillId="0" borderId="2" xfId="54" applyNumberFormat="1" applyFont="1" applyBorder="1" applyAlignment="1">
      <alignment horizontal="center"/>
    </xf>
    <xf numFmtId="14" fontId="10" fillId="4" borderId="0" xfId="52" applyNumberFormat="1" applyFont="1" applyFill="1"/>
    <xf numFmtId="0" fontId="17" fillId="0" borderId="0" xfId="51" applyFill="1" applyBorder="1" applyAlignment="1">
      <alignment horizontal="left" vertical="center"/>
    </xf>
    <xf numFmtId="0" fontId="17" fillId="0" borderId="0" xfId="51" applyFont="1" applyFill="1" applyAlignment="1">
      <alignment horizontal="left" vertical="center"/>
    </xf>
    <xf numFmtId="0" fontId="17" fillId="0" borderId="0" xfId="51" applyFill="1" applyAlignment="1">
      <alignment horizontal="left" vertical="center"/>
    </xf>
    <xf numFmtId="0" fontId="21" fillId="0" borderId="15" xfId="51" applyFont="1" applyFill="1" applyBorder="1" applyAlignment="1">
      <alignment horizontal="center" vertical="top"/>
    </xf>
    <xf numFmtId="0" fontId="22" fillId="0" borderId="16" xfId="51" applyFont="1" applyBorder="1" applyAlignment="1">
      <alignment horizontal="left" vertical="center"/>
    </xf>
    <xf numFmtId="0" fontId="23" fillId="0" borderId="17" xfId="51" applyFont="1" applyBorder="1" applyAlignment="1">
      <alignment horizontal="center" vertical="center"/>
    </xf>
    <xf numFmtId="0" fontId="22" fillId="0" borderId="17" xfId="51" applyFont="1" applyBorder="1" applyAlignment="1">
      <alignment horizontal="center" vertical="center"/>
    </xf>
    <xf numFmtId="0" fontId="24" fillId="0" borderId="17" xfId="51" applyFont="1" applyBorder="1" applyAlignment="1">
      <alignment horizontal="left" vertical="center"/>
    </xf>
    <xf numFmtId="0" fontId="25" fillId="0" borderId="18" xfId="51" applyFont="1" applyFill="1" applyBorder="1" applyAlignment="1">
      <alignment vertical="center"/>
    </xf>
    <xf numFmtId="0" fontId="23" fillId="0" borderId="19" xfId="5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vertical="center"/>
    </xf>
    <xf numFmtId="58" fontId="13" fillId="0" borderId="20" xfId="51" applyNumberFormat="1" applyFont="1" applyFill="1" applyBorder="1" applyAlignment="1">
      <alignment horizontal="center" vertical="center"/>
    </xf>
    <xf numFmtId="0" fontId="13" fillId="0" borderId="20" xfId="5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horizontal="center" vertical="center"/>
    </xf>
    <xf numFmtId="0" fontId="25" fillId="0" borderId="21" xfId="51" applyFont="1" applyFill="1" applyBorder="1" applyAlignment="1">
      <alignment horizontal="left" vertical="center"/>
    </xf>
    <xf numFmtId="0" fontId="23" fillId="0" borderId="22" xfId="51" applyFont="1" applyFill="1" applyBorder="1" applyAlignment="1">
      <alignment horizontal="center" vertical="center"/>
    </xf>
    <xf numFmtId="0" fontId="25" fillId="0" borderId="22" xfId="51" applyFont="1" applyFill="1" applyBorder="1" applyAlignment="1">
      <alignment horizontal="left" vertical="center"/>
    </xf>
    <xf numFmtId="0" fontId="13" fillId="0" borderId="2" xfId="51" applyFont="1" applyFill="1" applyBorder="1" applyAlignment="1">
      <alignment horizontal="center" vertical="center"/>
    </xf>
    <xf numFmtId="0" fontId="25" fillId="0" borderId="22" xfId="51" applyFont="1" applyFill="1" applyBorder="1" applyAlignment="1">
      <alignment vertical="center"/>
    </xf>
    <xf numFmtId="0" fontId="25" fillId="0" borderId="2" xfId="51" applyFont="1" applyFill="1" applyBorder="1" applyAlignment="1">
      <alignment horizontal="center" vertical="center"/>
    </xf>
    <xf numFmtId="0" fontId="25" fillId="0" borderId="23" xfId="51" applyFont="1" applyFill="1" applyBorder="1" applyAlignment="1">
      <alignment vertical="center"/>
    </xf>
    <xf numFmtId="0" fontId="23" fillId="0" borderId="24" xfId="51" applyFont="1" applyFill="1" applyBorder="1" applyAlignment="1">
      <alignment horizontal="center" vertical="center"/>
    </xf>
    <xf numFmtId="0" fontId="25" fillId="0" borderId="24" xfId="51" applyFont="1" applyFill="1" applyBorder="1" applyAlignment="1">
      <alignment vertical="center"/>
    </xf>
    <xf numFmtId="0" fontId="25" fillId="0" borderId="25" xfId="51" applyFont="1" applyFill="1" applyBorder="1" applyAlignment="1">
      <alignment horizontal="center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13" fillId="0" borderId="0" xfId="51" applyFont="1" applyFill="1" applyBorder="1" applyAlignment="1">
      <alignment vertical="center"/>
    </xf>
    <xf numFmtId="0" fontId="13" fillId="0" borderId="0" xfId="51" applyFont="1" applyFill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13" fillId="0" borderId="22" xfId="51" applyFont="1" applyFill="1" applyBorder="1" applyAlignment="1">
      <alignment horizontal="left" vertical="center"/>
    </xf>
    <xf numFmtId="0" fontId="13" fillId="0" borderId="22" xfId="51" applyFont="1" applyFill="1" applyBorder="1" applyAlignment="1">
      <alignment vertical="center"/>
    </xf>
    <xf numFmtId="0" fontId="13" fillId="0" borderId="28" xfId="51" applyFont="1" applyFill="1" applyBorder="1" applyAlignment="1">
      <alignment horizontal="center" vertical="center"/>
    </xf>
    <xf numFmtId="0" fontId="13" fillId="0" borderId="29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24" fillId="0" borderId="29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vertical="center"/>
    </xf>
    <xf numFmtId="0" fontId="13" fillId="0" borderId="24" xfId="51" applyFont="1" applyFill="1" applyBorder="1" applyAlignment="1">
      <alignment horizontal="left" vertical="center"/>
    </xf>
    <xf numFmtId="0" fontId="13" fillId="0" borderId="24" xfId="51" applyFont="1" applyFill="1" applyBorder="1" applyAlignment="1">
      <alignment vertical="center"/>
    </xf>
    <xf numFmtId="0" fontId="13" fillId="0" borderId="0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5" fillId="0" borderId="19" xfId="51" applyFont="1" applyFill="1" applyBorder="1" applyAlignment="1">
      <alignment horizontal="left" vertical="center"/>
    </xf>
    <xf numFmtId="0" fontId="13" fillId="0" borderId="21" xfId="51" applyFont="1" applyFill="1" applyBorder="1" applyAlignment="1">
      <alignment horizontal="left" vertical="center"/>
    </xf>
    <xf numFmtId="0" fontId="13" fillId="0" borderId="30" xfId="51" applyFont="1" applyFill="1" applyBorder="1" applyAlignment="1">
      <alignment horizontal="left" vertical="center"/>
    </xf>
    <xf numFmtId="0" fontId="13" fillId="0" borderId="29" xfId="51" applyFont="1" applyFill="1" applyBorder="1" applyAlignment="1">
      <alignment horizontal="left" vertical="center"/>
    </xf>
    <xf numFmtId="0" fontId="13" fillId="0" borderId="21" xfId="51" applyFont="1" applyFill="1" applyBorder="1" applyAlignment="1">
      <alignment horizontal="left" vertical="center" wrapText="1"/>
    </xf>
    <xf numFmtId="0" fontId="13" fillId="0" borderId="22" xfId="51" applyFont="1" applyFill="1" applyBorder="1" applyAlignment="1">
      <alignment horizontal="left" vertical="center" wrapText="1"/>
    </xf>
    <xf numFmtId="0" fontId="25" fillId="0" borderId="22" xfId="51" applyFont="1" applyFill="1" applyBorder="1" applyAlignment="1">
      <alignment horizontal="center" vertical="center"/>
    </xf>
    <xf numFmtId="0" fontId="25" fillId="0" borderId="23" xfId="51" applyFont="1" applyFill="1" applyBorder="1" applyAlignment="1">
      <alignment horizontal="left" vertical="center"/>
    </xf>
    <xf numFmtId="0" fontId="17" fillId="0" borderId="24" xfId="51" applyFill="1" applyBorder="1" applyAlignment="1">
      <alignment horizontal="center" vertical="center"/>
    </xf>
    <xf numFmtId="0" fontId="25" fillId="0" borderId="31" xfId="51" applyFont="1" applyFill="1" applyBorder="1" applyAlignment="1">
      <alignment horizontal="center" vertical="center"/>
    </xf>
    <xf numFmtId="0" fontId="25" fillId="0" borderId="32" xfId="51" applyFont="1" applyFill="1" applyBorder="1" applyAlignment="1">
      <alignment horizontal="left" vertical="center"/>
    </xf>
    <xf numFmtId="0" fontId="17" fillId="0" borderId="30" xfId="51" applyFont="1" applyFill="1" applyBorder="1" applyAlignment="1">
      <alignment horizontal="left" vertical="center"/>
    </xf>
    <xf numFmtId="0" fontId="17" fillId="0" borderId="29" xfId="51" applyFont="1" applyFill="1" applyBorder="1" applyAlignment="1">
      <alignment horizontal="left" vertical="center"/>
    </xf>
    <xf numFmtId="0" fontId="22" fillId="0" borderId="30" xfId="51" applyFont="1" applyFill="1" applyBorder="1" applyAlignment="1">
      <alignment horizontal="left" vertical="center"/>
    </xf>
    <xf numFmtId="0" fontId="13" fillId="0" borderId="33" xfId="51" applyFont="1" applyFill="1" applyBorder="1" applyAlignment="1">
      <alignment horizontal="left" vertical="center"/>
    </xf>
    <xf numFmtId="0" fontId="13" fillId="0" borderId="34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4" fillId="0" borderId="19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13" fillId="0" borderId="24" xfId="51" applyFont="1" applyFill="1" applyBorder="1" applyAlignment="1">
      <alignment horizontal="center" vertical="center"/>
    </xf>
    <xf numFmtId="176" fontId="13" fillId="0" borderId="24" xfId="51" applyNumberFormat="1" applyFont="1" applyFill="1" applyBorder="1" applyAlignment="1">
      <alignment vertical="center"/>
    </xf>
    <xf numFmtId="0" fontId="25" fillId="0" borderId="24" xfId="51" applyFont="1" applyFill="1" applyBorder="1" applyAlignment="1">
      <alignment horizontal="center" vertical="center"/>
    </xf>
    <xf numFmtId="0" fontId="17" fillId="0" borderId="17" xfId="51" applyFont="1" applyBorder="1" applyAlignment="1">
      <alignment horizontal="center" vertical="center"/>
    </xf>
    <xf numFmtId="0" fontId="17" fillId="0" borderId="36" xfId="51" applyFont="1" applyBorder="1" applyAlignment="1">
      <alignment horizontal="center" vertical="center"/>
    </xf>
    <xf numFmtId="0" fontId="25" fillId="0" borderId="37" xfId="51" applyFont="1" applyFill="1" applyBorder="1" applyAlignment="1">
      <alignment horizontal="center" vertical="center"/>
    </xf>
    <xf numFmtId="0" fontId="13" fillId="0" borderId="38" xfId="51" applyFont="1" applyFill="1" applyBorder="1" applyAlignment="1">
      <alignment horizontal="left" vertical="center"/>
    </xf>
    <xf numFmtId="0" fontId="13" fillId="0" borderId="39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13" fillId="0" borderId="41" xfId="51" applyFont="1" applyFill="1" applyBorder="1" applyAlignment="1">
      <alignment horizontal="center" vertical="center"/>
    </xf>
    <xf numFmtId="0" fontId="24" fillId="0" borderId="41" xfId="51" applyFont="1" applyFill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/>
    </xf>
    <xf numFmtId="0" fontId="13" fillId="0" borderId="41" xfId="51" applyFont="1" applyFill="1" applyBorder="1" applyAlignment="1">
      <alignment horizontal="left" vertical="center"/>
    </xf>
    <xf numFmtId="0" fontId="13" fillId="0" borderId="38" xfId="51" applyFont="1" applyFill="1" applyBorder="1" applyAlignment="1">
      <alignment horizontal="left" vertical="center" wrapText="1"/>
    </xf>
    <xf numFmtId="0" fontId="25" fillId="0" borderId="38" xfId="51" applyFont="1" applyFill="1" applyBorder="1" applyAlignment="1">
      <alignment horizontal="center" vertical="center"/>
    </xf>
    <xf numFmtId="0" fontId="17" fillId="0" borderId="39" xfId="51" applyFill="1" applyBorder="1" applyAlignment="1">
      <alignment horizontal="center" vertical="center"/>
    </xf>
    <xf numFmtId="0" fontId="17" fillId="0" borderId="41" xfId="51" applyFont="1" applyFill="1" applyBorder="1" applyAlignment="1">
      <alignment horizontal="left" vertical="center"/>
    </xf>
    <xf numFmtId="0" fontId="13" fillId="0" borderId="42" xfId="51" applyFont="1" applyFill="1" applyBorder="1" applyAlignment="1">
      <alignment horizontal="left" vertical="center"/>
    </xf>
    <xf numFmtId="0" fontId="24" fillId="0" borderId="37" xfId="51" applyFont="1" applyFill="1" applyBorder="1" applyAlignment="1">
      <alignment horizontal="left" vertical="center"/>
    </xf>
    <xf numFmtId="0" fontId="13" fillId="0" borderId="39" xfId="5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10" fillId="4" borderId="2" xfId="52" applyFont="1" applyFill="1" applyBorder="1" applyAlignment="1" applyProtection="1">
      <alignment horizontal="center" vertical="center"/>
    </xf>
    <xf numFmtId="0" fontId="10" fillId="4" borderId="43" xfId="52" applyFont="1" applyFill="1" applyBorder="1" applyAlignment="1" applyProtection="1">
      <alignment horizontal="center" vertical="center"/>
    </xf>
    <xf numFmtId="49" fontId="8" fillId="4" borderId="2" xfId="53" applyNumberFormat="1" applyFont="1" applyFill="1" applyBorder="1" applyAlignment="1">
      <alignment horizontal="center" vertical="center"/>
    </xf>
    <xf numFmtId="0" fontId="8" fillId="4" borderId="2" xfId="52" applyFont="1" applyFill="1" applyBorder="1" applyAlignment="1"/>
    <xf numFmtId="0" fontId="17" fillId="0" borderId="0" xfId="51" applyFont="1" applyAlignment="1">
      <alignment horizontal="left" vertical="center"/>
    </xf>
    <xf numFmtId="0" fontId="27" fillId="0" borderId="15" xfId="51" applyFont="1" applyBorder="1" applyAlignment="1">
      <alignment horizontal="center" vertical="top"/>
    </xf>
    <xf numFmtId="0" fontId="24" fillId="0" borderId="18" xfId="51" applyFont="1" applyBorder="1" applyAlignment="1">
      <alignment horizontal="center" vertical="center"/>
    </xf>
    <xf numFmtId="0" fontId="24" fillId="0" borderId="19" xfId="51" applyFont="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22" fillId="0" borderId="18" xfId="51" applyFont="1" applyBorder="1" applyAlignment="1">
      <alignment horizontal="center" vertical="center"/>
    </xf>
    <xf numFmtId="0" fontId="22" fillId="0" borderId="19" xfId="51" applyFont="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4" fillId="0" borderId="21" xfId="51" applyFont="1" applyBorder="1" applyAlignment="1">
      <alignment horizontal="left" vertical="center"/>
    </xf>
    <xf numFmtId="0" fontId="23" fillId="0" borderId="22" xfId="51" applyFont="1" applyBorder="1" applyAlignment="1">
      <alignment horizontal="center" vertical="center"/>
    </xf>
    <xf numFmtId="0" fontId="23" fillId="0" borderId="38" xfId="51" applyFont="1" applyBorder="1" applyAlignment="1">
      <alignment horizontal="center" vertical="center"/>
    </xf>
    <xf numFmtId="0" fontId="24" fillId="0" borderId="22" xfId="51" applyFont="1" applyBorder="1" applyAlignment="1">
      <alignment horizontal="left" vertical="center"/>
    </xf>
    <xf numFmtId="14" fontId="23" fillId="0" borderId="22" xfId="51" applyNumberFormat="1" applyFont="1" applyBorder="1" applyAlignment="1">
      <alignment horizontal="center" vertical="center"/>
    </xf>
    <xf numFmtId="14" fontId="23" fillId="0" borderId="38" xfId="51" applyNumberFormat="1" applyFont="1" applyBorder="1" applyAlignment="1">
      <alignment horizontal="center" vertical="center"/>
    </xf>
    <xf numFmtId="0" fontId="24" fillId="0" borderId="21" xfId="51" applyFont="1" applyBorder="1" applyAlignment="1">
      <alignment vertical="center"/>
    </xf>
    <xf numFmtId="0" fontId="24" fillId="0" borderId="21" xfId="51" applyFont="1" applyBorder="1" applyAlignment="1">
      <alignment horizontal="center" vertical="center"/>
    </xf>
    <xf numFmtId="0" fontId="23" fillId="0" borderId="28" xfId="51" applyFont="1" applyBorder="1" applyAlignment="1">
      <alignment horizontal="center" vertical="center"/>
    </xf>
    <xf numFmtId="0" fontId="23" fillId="0" borderId="41" xfId="51" applyFont="1" applyBorder="1" applyAlignment="1">
      <alignment horizontal="center" vertical="center"/>
    </xf>
    <xf numFmtId="0" fontId="23" fillId="0" borderId="21" xfId="51" applyFont="1" applyBorder="1" applyAlignment="1">
      <alignment horizontal="left" vertical="center"/>
    </xf>
    <xf numFmtId="0" fontId="28" fillId="0" borderId="23" xfId="51" applyFont="1" applyBorder="1" applyAlignment="1">
      <alignment vertical="center"/>
    </xf>
    <xf numFmtId="0" fontId="29" fillId="0" borderId="24" xfId="51" applyFont="1" applyBorder="1" applyAlignment="1">
      <alignment horizontal="center" vertical="center"/>
    </xf>
    <xf numFmtId="0" fontId="29" fillId="0" borderId="39" xfId="51" applyFont="1" applyBorder="1" applyAlignment="1">
      <alignment horizontal="center" vertical="center"/>
    </xf>
    <xf numFmtId="0" fontId="24" fillId="0" borderId="23" xfId="51" applyFont="1" applyBorder="1" applyAlignment="1">
      <alignment horizontal="left" vertical="center"/>
    </xf>
    <xf numFmtId="0" fontId="24" fillId="0" borderId="24" xfId="51" applyFont="1" applyBorder="1" applyAlignment="1">
      <alignment horizontal="left" vertical="center"/>
    </xf>
    <xf numFmtId="14" fontId="23" fillId="0" borderId="24" xfId="51" applyNumberFormat="1" applyFont="1" applyBorder="1" applyAlignment="1">
      <alignment horizontal="center" vertical="center"/>
    </xf>
    <xf numFmtId="14" fontId="23" fillId="0" borderId="39" xfId="51" applyNumberFormat="1" applyFont="1" applyBorder="1" applyAlignment="1">
      <alignment horizontal="center" vertical="center"/>
    </xf>
    <xf numFmtId="0" fontId="22" fillId="0" borderId="0" xfId="51" applyFont="1" applyBorder="1" applyAlignment="1">
      <alignment horizontal="left" vertical="center"/>
    </xf>
    <xf numFmtId="0" fontId="24" fillId="0" borderId="18" xfId="51" applyFont="1" applyBorder="1" applyAlignment="1">
      <alignment vertical="center"/>
    </xf>
    <xf numFmtId="0" fontId="17" fillId="0" borderId="19" xfId="51" applyFont="1" applyBorder="1" applyAlignment="1">
      <alignment horizontal="left" vertical="center"/>
    </xf>
    <xf numFmtId="0" fontId="23" fillId="0" borderId="19" xfId="51" applyFont="1" applyBorder="1" applyAlignment="1">
      <alignment horizontal="left" vertical="center"/>
    </xf>
    <xf numFmtId="0" fontId="17" fillId="0" borderId="19" xfId="51" applyFont="1" applyBorder="1" applyAlignment="1">
      <alignment vertical="center"/>
    </xf>
    <xf numFmtId="0" fontId="24" fillId="0" borderId="19" xfId="51" applyFont="1" applyBorder="1" applyAlignment="1">
      <alignment vertical="center"/>
    </xf>
    <xf numFmtId="0" fontId="17" fillId="0" borderId="22" xfId="51" applyFont="1" applyBorder="1" applyAlignment="1">
      <alignment horizontal="left" vertical="center"/>
    </xf>
    <xf numFmtId="0" fontId="23" fillId="0" borderId="22" xfId="51" applyFont="1" applyBorder="1" applyAlignment="1">
      <alignment horizontal="left" vertical="center"/>
    </xf>
    <xf numFmtId="0" fontId="17" fillId="0" borderId="22" xfId="51" applyFont="1" applyBorder="1" applyAlignment="1">
      <alignment vertical="center"/>
    </xf>
    <xf numFmtId="0" fontId="24" fillId="0" borderId="22" xfId="51" applyFont="1" applyBorder="1" applyAlignment="1">
      <alignment vertical="center"/>
    </xf>
    <xf numFmtId="0" fontId="24" fillId="0" borderId="0" xfId="51" applyFont="1" applyBorder="1" applyAlignment="1">
      <alignment horizontal="left" vertical="center"/>
    </xf>
    <xf numFmtId="0" fontId="13" fillId="0" borderId="32" xfId="51" applyFont="1" applyBorder="1" applyAlignment="1">
      <alignment horizontal="left" vertical="center"/>
    </xf>
    <xf numFmtId="0" fontId="13" fillId="0" borderId="27" xfId="51" applyFont="1" applyBorder="1" applyAlignment="1">
      <alignment horizontal="left" vertical="center"/>
    </xf>
    <xf numFmtId="0" fontId="13" fillId="0" borderId="44" xfId="51" applyFont="1" applyBorder="1" applyAlignment="1">
      <alignment horizontal="left" vertical="center"/>
    </xf>
    <xf numFmtId="0" fontId="23" fillId="0" borderId="23" xfId="51" applyFont="1" applyBorder="1" applyAlignment="1">
      <alignment horizontal="left" vertical="center"/>
    </xf>
    <xf numFmtId="0" fontId="23" fillId="0" borderId="24" xfId="51" applyFont="1" applyBorder="1" applyAlignment="1">
      <alignment horizontal="left" vertical="center"/>
    </xf>
    <xf numFmtId="0" fontId="13" fillId="0" borderId="18" xfId="51" applyFont="1" applyBorder="1" applyAlignment="1">
      <alignment horizontal="left" vertical="center"/>
    </xf>
    <xf numFmtId="0" fontId="13" fillId="0" borderId="19" xfId="51" applyFont="1" applyBorder="1" applyAlignment="1">
      <alignment horizontal="left" vertical="center"/>
    </xf>
    <xf numFmtId="0" fontId="13" fillId="0" borderId="30" xfId="51" applyFont="1" applyBorder="1" applyAlignment="1">
      <alignment horizontal="left" vertical="center"/>
    </xf>
    <xf numFmtId="0" fontId="13" fillId="0" borderId="29" xfId="51" applyFont="1" applyBorder="1" applyAlignment="1">
      <alignment horizontal="left" vertical="center"/>
    </xf>
    <xf numFmtId="0" fontId="13" fillId="0" borderId="35" xfId="51" applyFont="1" applyBorder="1" applyAlignment="1">
      <alignment horizontal="left" vertical="center"/>
    </xf>
    <xf numFmtId="0" fontId="13" fillId="0" borderId="28" xfId="5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4" fillId="0" borderId="21" xfId="51" applyFont="1" applyFill="1" applyBorder="1" applyAlignment="1">
      <alignment horizontal="left" vertical="center"/>
    </xf>
    <xf numFmtId="0" fontId="23" fillId="0" borderId="22" xfId="51" applyFont="1" applyFill="1" applyBorder="1" applyAlignment="1">
      <alignment horizontal="left" vertical="center"/>
    </xf>
    <xf numFmtId="0" fontId="24" fillId="0" borderId="23" xfId="51" applyFont="1" applyBorder="1" applyAlignment="1">
      <alignment horizontal="center" vertical="center"/>
    </xf>
    <xf numFmtId="0" fontId="24" fillId="0" borderId="24" xfId="51" applyFont="1" applyBorder="1" applyAlignment="1">
      <alignment horizontal="center" vertical="center"/>
    </xf>
    <xf numFmtId="0" fontId="24" fillId="0" borderId="22" xfId="51" applyFont="1" applyBorder="1" applyAlignment="1">
      <alignment horizontal="center" vertical="center"/>
    </xf>
    <xf numFmtId="0" fontId="25" fillId="0" borderId="22" xfId="51" applyFont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2" fillId="0" borderId="0" xfId="51" applyFont="1" applyFill="1" applyBorder="1" applyAlignment="1">
      <alignment horizontal="left" vertical="center"/>
    </xf>
    <xf numFmtId="0" fontId="23" fillId="0" borderId="32" xfId="51" applyFont="1" applyFill="1" applyBorder="1" applyAlignment="1">
      <alignment horizontal="left" vertical="center"/>
    </xf>
    <xf numFmtId="0" fontId="23" fillId="0" borderId="27" xfId="51" applyFont="1" applyFill="1" applyBorder="1" applyAlignment="1">
      <alignment horizontal="left" vertical="center"/>
    </xf>
    <xf numFmtId="0" fontId="23" fillId="0" borderId="30" xfId="51" applyFont="1" applyFill="1" applyBorder="1" applyAlignment="1">
      <alignment horizontal="left" vertical="center"/>
    </xf>
    <xf numFmtId="0" fontId="23" fillId="0" borderId="29" xfId="51" applyFont="1" applyFill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24" fillId="0" borderId="29" xfId="51" applyFont="1" applyBorder="1" applyAlignment="1">
      <alignment horizontal="left" vertical="center"/>
    </xf>
    <xf numFmtId="0" fontId="22" fillId="0" borderId="45" xfId="51" applyFont="1" applyBorder="1" applyAlignment="1">
      <alignment vertical="center"/>
    </xf>
    <xf numFmtId="0" fontId="23" fillId="0" borderId="46" xfId="51" applyFont="1" applyBorder="1" applyAlignment="1">
      <alignment horizontal="center" vertical="center"/>
    </xf>
    <xf numFmtId="0" fontId="22" fillId="0" borderId="46" xfId="51" applyFont="1" applyBorder="1" applyAlignment="1">
      <alignment vertical="center"/>
    </xf>
    <xf numFmtId="0" fontId="23" fillId="0" borderId="46" xfId="51" applyFont="1" applyBorder="1" applyAlignment="1">
      <alignment vertical="center"/>
    </xf>
    <xf numFmtId="58" fontId="17" fillId="0" borderId="46" xfId="51" applyNumberFormat="1" applyFont="1" applyBorder="1" applyAlignment="1">
      <alignment vertical="center"/>
    </xf>
    <xf numFmtId="0" fontId="22" fillId="0" borderId="46" xfId="51" applyFont="1" applyBorder="1" applyAlignment="1">
      <alignment horizontal="center" vertical="center"/>
    </xf>
    <xf numFmtId="0" fontId="22" fillId="0" borderId="47" xfId="51" applyFont="1" applyFill="1" applyBorder="1" applyAlignment="1">
      <alignment horizontal="left" vertical="center"/>
    </xf>
    <xf numFmtId="0" fontId="22" fillId="0" borderId="46" xfId="51" applyFont="1" applyFill="1" applyBorder="1" applyAlignment="1">
      <alignment horizontal="left" vertical="center"/>
    </xf>
    <xf numFmtId="0" fontId="22" fillId="0" borderId="48" xfId="51" applyFont="1" applyFill="1" applyBorder="1" applyAlignment="1">
      <alignment horizontal="center" vertical="center"/>
    </xf>
    <xf numFmtId="0" fontId="22" fillId="0" borderId="49" xfId="51" applyFont="1" applyFill="1" applyBorder="1" applyAlignment="1">
      <alignment horizontal="center" vertical="center"/>
    </xf>
    <xf numFmtId="0" fontId="22" fillId="0" borderId="23" xfId="51" applyFont="1" applyFill="1" applyBorder="1" applyAlignment="1">
      <alignment horizontal="center" vertical="center"/>
    </xf>
    <xf numFmtId="0" fontId="22" fillId="0" borderId="24" xfId="51" applyFont="1" applyFill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4" fillId="0" borderId="38" xfId="51" applyFont="1" applyBorder="1" applyAlignment="1">
      <alignment horizontal="center" vertical="center"/>
    </xf>
    <xf numFmtId="0" fontId="24" fillId="0" borderId="39" xfId="51" applyFont="1" applyBorder="1" applyAlignment="1">
      <alignment horizontal="left" vertical="center"/>
    </xf>
    <xf numFmtId="0" fontId="23" fillId="0" borderId="37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29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0" fontId="23" fillId="0" borderId="38" xfId="51" applyFont="1" applyFill="1" applyBorder="1" applyAlignment="1">
      <alignment horizontal="left" vertical="center"/>
    </xf>
    <xf numFmtId="0" fontId="24" fillId="0" borderId="39" xfId="51" applyFont="1" applyBorder="1" applyAlignment="1">
      <alignment horizontal="center" vertical="center"/>
    </xf>
    <xf numFmtId="0" fontId="25" fillId="0" borderId="38" xfId="51" applyFont="1" applyBorder="1" applyAlignment="1">
      <alignment horizontal="left" vertical="center"/>
    </xf>
    <xf numFmtId="0" fontId="24" fillId="0" borderId="42" xfId="51" applyFont="1" applyFill="1" applyBorder="1" applyAlignment="1">
      <alignment horizontal="left" vertical="center"/>
    </xf>
    <xf numFmtId="0" fontId="23" fillId="0" borderId="40" xfId="51" applyFont="1" applyFill="1" applyBorder="1" applyAlignment="1">
      <alignment horizontal="left" vertical="center"/>
    </xf>
    <xf numFmtId="0" fontId="23" fillId="0" borderId="41" xfId="51" applyFont="1" applyFill="1" applyBorder="1" applyAlignment="1">
      <alignment horizontal="left" vertical="center"/>
    </xf>
    <xf numFmtId="0" fontId="24" fillId="0" borderId="41" xfId="51" applyFont="1" applyBorder="1" applyAlignment="1">
      <alignment horizontal="left" vertical="center"/>
    </xf>
    <xf numFmtId="0" fontId="23" fillId="0" borderId="50" xfId="51" applyFont="1" applyBorder="1" applyAlignment="1">
      <alignment horizontal="center" vertical="center"/>
    </xf>
    <xf numFmtId="0" fontId="22" fillId="0" borderId="51" xfId="51" applyFont="1" applyFill="1" applyBorder="1" applyAlignment="1">
      <alignment horizontal="left" vertical="center"/>
    </xf>
    <xf numFmtId="0" fontId="22" fillId="0" borderId="52" xfId="51" applyFont="1" applyFill="1" applyBorder="1" applyAlignment="1">
      <alignment horizontal="center" vertical="center"/>
    </xf>
    <xf numFmtId="0" fontId="22" fillId="0" borderId="39" xfId="51" applyFont="1" applyFill="1" applyBorder="1" applyAlignment="1">
      <alignment horizontal="center" vertical="center"/>
    </xf>
    <xf numFmtId="0" fontId="17" fillId="0" borderId="46" xfId="51" applyFont="1" applyBorder="1" applyAlignment="1">
      <alignment horizontal="center" vertical="center"/>
    </xf>
    <xf numFmtId="0" fontId="17" fillId="0" borderId="50" xfId="51" applyFont="1" applyBorder="1" applyAlignment="1">
      <alignment horizontal="center" vertical="center"/>
    </xf>
    <xf numFmtId="0" fontId="17" fillId="0" borderId="0" xfId="51" applyFont="1" applyBorder="1" applyAlignment="1">
      <alignment horizontal="left" vertical="center"/>
    </xf>
    <xf numFmtId="0" fontId="30" fillId="0" borderId="15" xfId="51" applyFont="1" applyBorder="1" applyAlignment="1">
      <alignment horizontal="center" vertical="top"/>
    </xf>
    <xf numFmtId="0" fontId="23" fillId="0" borderId="28" xfId="51" applyFont="1" applyBorder="1" applyAlignment="1">
      <alignment horizontal="left" vertical="center"/>
    </xf>
    <xf numFmtId="0" fontId="23" fillId="0" borderId="41" xfId="51" applyFont="1" applyBorder="1" applyAlignment="1">
      <alignment horizontal="left" vertical="center"/>
    </xf>
    <xf numFmtId="0" fontId="23" fillId="0" borderId="24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4" fillId="0" borderId="53" xfId="51" applyFont="1" applyBorder="1" applyAlignment="1">
      <alignment horizontal="left" vertical="center"/>
    </xf>
    <xf numFmtId="0" fontId="24" fillId="0" borderId="31" xfId="51" applyFont="1" applyBorder="1" applyAlignment="1">
      <alignment horizontal="left" vertical="center"/>
    </xf>
    <xf numFmtId="0" fontId="22" fillId="0" borderId="47" xfId="51" applyFont="1" applyBorder="1" applyAlignment="1">
      <alignment horizontal="left" vertical="center"/>
    </xf>
    <xf numFmtId="0" fontId="22" fillId="0" borderId="46" xfId="51" applyFont="1" applyBorder="1" applyAlignment="1">
      <alignment horizontal="left" vertical="center"/>
    </xf>
    <xf numFmtId="0" fontId="24" fillId="0" borderId="48" xfId="51" applyFont="1" applyBorder="1" applyAlignment="1">
      <alignment vertical="center"/>
    </xf>
    <xf numFmtId="0" fontId="17" fillId="0" borderId="49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17" fillId="0" borderId="49" xfId="51" applyFont="1" applyBorder="1" applyAlignment="1">
      <alignment vertical="center"/>
    </xf>
    <xf numFmtId="0" fontId="24" fillId="0" borderId="49" xfId="51" applyFont="1" applyBorder="1" applyAlignment="1">
      <alignment vertical="center"/>
    </xf>
    <xf numFmtId="0" fontId="24" fillId="0" borderId="48" xfId="51" applyFont="1" applyBorder="1" applyAlignment="1">
      <alignment horizontal="center" vertical="center"/>
    </xf>
    <xf numFmtId="0" fontId="23" fillId="0" borderId="49" xfId="51" applyFont="1" applyBorder="1" applyAlignment="1">
      <alignment horizontal="center" vertical="center"/>
    </xf>
    <xf numFmtId="0" fontId="24" fillId="0" borderId="49" xfId="51" applyFont="1" applyBorder="1" applyAlignment="1">
      <alignment horizontal="center" vertical="center"/>
    </xf>
    <xf numFmtId="0" fontId="17" fillId="0" borderId="49" xfId="51" applyFont="1" applyBorder="1" applyAlignment="1">
      <alignment horizontal="center" vertical="center"/>
    </xf>
    <xf numFmtId="0" fontId="17" fillId="0" borderId="22" xfId="51" applyFont="1" applyBorder="1" applyAlignment="1">
      <alignment horizontal="center" vertical="center"/>
    </xf>
    <xf numFmtId="0" fontId="24" fillId="0" borderId="33" xfId="51" applyFont="1" applyBorder="1" applyAlignment="1">
      <alignment horizontal="left" vertical="center" wrapText="1"/>
    </xf>
    <xf numFmtId="0" fontId="24" fillId="0" borderId="34" xfId="51" applyFont="1" applyBorder="1" applyAlignment="1">
      <alignment horizontal="left" vertical="center" wrapText="1"/>
    </xf>
    <xf numFmtId="0" fontId="24" fillId="0" borderId="48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31" fillId="0" borderId="54" xfId="51" applyFont="1" applyBorder="1" applyAlignment="1">
      <alignment horizontal="left" vertical="center" wrapText="1"/>
    </xf>
    <xf numFmtId="9" fontId="23" fillId="0" borderId="35" xfId="51" applyNumberFormat="1" applyFont="1" applyBorder="1" applyAlignment="1">
      <alignment horizontal="center" vertical="center"/>
    </xf>
    <xf numFmtId="0" fontId="29" fillId="0" borderId="2" xfId="56" applyNumberFormat="1" applyFont="1" applyBorder="1">
      <alignment vertical="center"/>
    </xf>
    <xf numFmtId="9" fontId="23" fillId="0" borderId="22" xfId="51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23" fillId="0" borderId="32" xfId="51" applyNumberFormat="1" applyFont="1" applyBorder="1" applyAlignment="1">
      <alignment horizontal="left" vertical="center"/>
    </xf>
    <xf numFmtId="9" fontId="23" fillId="0" borderId="27" xfId="51" applyNumberFormat="1" applyFont="1" applyBorder="1" applyAlignment="1">
      <alignment horizontal="left" vertical="center"/>
    </xf>
    <xf numFmtId="9" fontId="23" fillId="0" borderId="33" xfId="51" applyNumberFormat="1" applyFont="1" applyBorder="1" applyAlignment="1">
      <alignment horizontal="left" vertical="center"/>
    </xf>
    <xf numFmtId="9" fontId="23" fillId="0" borderId="34" xfId="51" applyNumberFormat="1" applyFont="1" applyBorder="1" applyAlignment="1">
      <alignment horizontal="left" vertical="center"/>
    </xf>
    <xf numFmtId="0" fontId="25" fillId="0" borderId="48" xfId="51" applyFont="1" applyFill="1" applyBorder="1" applyAlignment="1">
      <alignment horizontal="left" vertical="center"/>
    </xf>
    <xf numFmtId="0" fontId="25" fillId="0" borderId="49" xfId="51" applyFont="1" applyFill="1" applyBorder="1" applyAlignment="1">
      <alignment horizontal="left" vertical="center"/>
    </xf>
    <xf numFmtId="0" fontId="25" fillId="0" borderId="55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2" fillId="0" borderId="31" xfId="51" applyFont="1" applyFill="1" applyBorder="1" applyAlignment="1">
      <alignment horizontal="left" vertical="center"/>
    </xf>
    <xf numFmtId="0" fontId="23" fillId="0" borderId="56" xfId="51" applyFont="1" applyFill="1" applyBorder="1" applyAlignment="1">
      <alignment horizontal="left" vertical="center"/>
    </xf>
    <xf numFmtId="0" fontId="23" fillId="0" borderId="57" xfId="51" applyFont="1" applyFill="1" applyBorder="1" applyAlignment="1">
      <alignment horizontal="left" vertical="center"/>
    </xf>
    <xf numFmtId="0" fontId="22" fillId="0" borderId="16" xfId="51" applyFont="1" applyBorder="1" applyAlignment="1">
      <alignment vertical="center"/>
    </xf>
    <xf numFmtId="0" fontId="32" fillId="0" borderId="46" xfId="51" applyFont="1" applyBorder="1" applyAlignment="1">
      <alignment horizontal="center" vertical="center"/>
    </xf>
    <xf numFmtId="0" fontId="22" fillId="0" borderId="17" xfId="51" applyFont="1" applyBorder="1" applyAlignment="1">
      <alignment vertical="center"/>
    </xf>
    <xf numFmtId="0" fontId="23" fillId="0" borderId="58" xfId="51" applyFont="1" applyBorder="1" applyAlignment="1">
      <alignment vertical="center"/>
    </xf>
    <xf numFmtId="0" fontId="22" fillId="0" borderId="58" xfId="51" applyFont="1" applyBorder="1" applyAlignment="1">
      <alignment vertical="center"/>
    </xf>
    <xf numFmtId="58" fontId="17" fillId="0" borderId="17" xfId="51" applyNumberFormat="1" applyFont="1" applyBorder="1" applyAlignment="1">
      <alignment vertical="center"/>
    </xf>
    <xf numFmtId="0" fontId="22" fillId="0" borderId="31" xfId="51" applyFont="1" applyBorder="1" applyAlignment="1">
      <alignment horizontal="center" vertical="center"/>
    </xf>
    <xf numFmtId="0" fontId="23" fillId="0" borderId="53" xfId="51" applyFont="1" applyFill="1" applyBorder="1" applyAlignment="1">
      <alignment horizontal="left" vertical="center"/>
    </xf>
    <xf numFmtId="0" fontId="23" fillId="0" borderId="31" xfId="51" applyFont="1" applyFill="1" applyBorder="1" applyAlignment="1">
      <alignment horizontal="left" vertical="center"/>
    </xf>
    <xf numFmtId="0" fontId="17" fillId="0" borderId="58" xfId="51" applyFont="1" applyBorder="1" applyAlignment="1">
      <alignment vertical="center"/>
    </xf>
    <xf numFmtId="0" fontId="24" fillId="0" borderId="59" xfId="51" applyFont="1" applyBorder="1" applyAlignment="1">
      <alignment horizontal="left" vertical="center"/>
    </xf>
    <xf numFmtId="0" fontId="22" fillId="0" borderId="51" xfId="51" applyFont="1" applyBorder="1" applyAlignment="1">
      <alignment horizontal="left" vertical="center"/>
    </xf>
    <xf numFmtId="0" fontId="23" fillId="0" borderId="52" xfId="51" applyFont="1" applyBorder="1" applyAlignment="1">
      <alignment horizontal="left" vertical="center"/>
    </xf>
    <xf numFmtId="0" fontId="24" fillId="0" borderId="0" xfId="51" applyFont="1" applyBorder="1" applyAlignment="1">
      <alignment vertical="center"/>
    </xf>
    <xf numFmtId="0" fontId="24" fillId="0" borderId="42" xfId="51" applyFont="1" applyBorder="1" applyAlignment="1">
      <alignment horizontal="left" vertical="center" wrapText="1"/>
    </xf>
    <xf numFmtId="0" fontId="24" fillId="0" borderId="52" xfId="51" applyFont="1" applyBorder="1" applyAlignment="1">
      <alignment horizontal="left" vertical="center"/>
    </xf>
    <xf numFmtId="0" fontId="29" fillId="0" borderId="38" xfId="51" applyFont="1" applyBorder="1" applyAlignment="1">
      <alignment horizontal="left" vertical="center" wrapText="1"/>
    </xf>
    <xf numFmtId="0" fontId="29" fillId="0" borderId="38" xfId="51" applyFont="1" applyBorder="1" applyAlignment="1">
      <alignment horizontal="left" vertical="center"/>
    </xf>
    <xf numFmtId="0" fontId="13" fillId="0" borderId="38" xfId="51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9" fontId="23" fillId="0" borderId="40" xfId="51" applyNumberFormat="1" applyFont="1" applyBorder="1" applyAlignment="1">
      <alignment horizontal="left" vertical="center"/>
    </xf>
    <xf numFmtId="9" fontId="23" fillId="0" borderId="42" xfId="51" applyNumberFormat="1" applyFont="1" applyBorder="1" applyAlignment="1">
      <alignment horizontal="left" vertical="center"/>
    </xf>
    <xf numFmtId="0" fontId="25" fillId="0" borderId="52" xfId="51" applyFont="1" applyFill="1" applyBorder="1" applyAlignment="1">
      <alignment horizontal="left" vertical="center"/>
    </xf>
    <xf numFmtId="0" fontId="25" fillId="0" borderId="42" xfId="51" applyFont="1" applyFill="1" applyBorder="1" applyAlignment="1">
      <alignment horizontal="left" vertical="center"/>
    </xf>
    <xf numFmtId="0" fontId="23" fillId="0" borderId="60" xfId="51" applyFont="1" applyFill="1" applyBorder="1" applyAlignment="1">
      <alignment horizontal="left" vertical="center"/>
    </xf>
    <xf numFmtId="0" fontId="22" fillId="0" borderId="61" xfId="51" applyFont="1" applyBorder="1" applyAlignment="1">
      <alignment horizontal="center" vertical="center"/>
    </xf>
    <xf numFmtId="0" fontId="23" fillId="0" borderId="58" xfId="51" applyFont="1" applyBorder="1" applyAlignment="1">
      <alignment horizontal="center" vertical="center"/>
    </xf>
    <xf numFmtId="0" fontId="23" fillId="0" borderId="59" xfId="51" applyFont="1" applyBorder="1" applyAlignment="1">
      <alignment horizontal="center" vertical="center"/>
    </xf>
    <xf numFmtId="0" fontId="23" fillId="0" borderId="59" xfId="51" applyFont="1" applyFill="1" applyBorder="1" applyAlignment="1">
      <alignment horizontal="left" vertical="center"/>
    </xf>
    <xf numFmtId="0" fontId="33" fillId="0" borderId="6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63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5" borderId="2" xfId="0" applyFont="1" applyFill="1" applyBorder="1"/>
    <xf numFmtId="0" fontId="0" fillId="0" borderId="63" xfId="0" applyBorder="1"/>
    <xf numFmtId="0" fontId="0" fillId="5" borderId="2" xfId="0" applyFill="1" applyBorder="1"/>
    <xf numFmtId="0" fontId="0" fillId="0" borderId="64" xfId="0" applyBorder="1"/>
    <xf numFmtId="0" fontId="0" fillId="0" borderId="25" xfId="0" applyBorder="1"/>
    <xf numFmtId="0" fontId="0" fillId="5" borderId="25" xfId="0" applyFill="1" applyBorder="1"/>
    <xf numFmtId="0" fontId="0" fillId="6" borderId="0" xfId="0" applyFill="1"/>
    <xf numFmtId="0" fontId="33" fillId="0" borderId="65" xfId="0" applyFont="1" applyBorder="1" applyAlignment="1">
      <alignment horizontal="center" vertical="center" wrapText="1"/>
    </xf>
    <xf numFmtId="0" fontId="34" fillId="0" borderId="66" xfId="0" applyFont="1" applyBorder="1" applyAlignment="1">
      <alignment horizontal="center" vertical="center"/>
    </xf>
    <xf numFmtId="0" fontId="34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7" borderId="2" xfId="0" applyFill="1" applyBorder="1" applyAlignment="1">
      <alignment horizontal="center"/>
    </xf>
    <xf numFmtId="0" fontId="3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4" borderId="2" xfId="0" applyFont="1" applyFill="1" applyBorder="1" applyAlignment="1">
      <alignment vertical="top" wrapText="1"/>
    </xf>
    <xf numFmtId="0" fontId="34" fillId="7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0" xfId="50"/>
    <cellStyle name="常规 2" xfId="51"/>
    <cellStyle name="常规 3" xfId="52"/>
    <cellStyle name="常规 4" xfId="53"/>
    <cellStyle name="常规 23" xfId="54"/>
    <cellStyle name="常规 3 3 3" xfId="55"/>
    <cellStyle name="常规 5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4511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49020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378075"/>
              <a:ext cx="393700" cy="336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4511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378075"/>
              <a:ext cx="393700" cy="336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2510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490200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2510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219325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4511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2510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2510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155825"/>
              <a:ext cx="393700" cy="358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4511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2829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482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470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2702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470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2702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470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2702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470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470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2702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2702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763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763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413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1797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28675"/>
              <a:ext cx="393700" cy="2527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763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76350"/>
              <a:ext cx="393700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6511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6511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6511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6511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6511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4742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6615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6615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4615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6615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4615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6615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4615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6615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6615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4615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4615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6615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4615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6615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4615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590800"/>
              <a:ext cx="39370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6511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4511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2510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6615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722312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72231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3807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9274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93345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511300"/>
              <a:ext cx="411480" cy="3295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99274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99274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800544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4764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38070"/>
              <a:ext cx="406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211070"/>
              <a:ext cx="635000" cy="412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411095"/>
              <a:ext cx="6350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38120"/>
              <a:ext cx="4064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636520"/>
              <a:ext cx="6350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198370"/>
              <a:ext cx="355600" cy="425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41109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738120"/>
              <a:ext cx="4064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573020"/>
              <a:ext cx="355600" cy="523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76200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150620"/>
              <a:ext cx="393700" cy="263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50570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95059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7520"/>
              <a:ext cx="7874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0220"/>
              <a:ext cx="5969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0245"/>
              <a:ext cx="5969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7495"/>
              <a:ext cx="774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7495"/>
              <a:ext cx="6604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7495"/>
              <a:ext cx="3429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32020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34759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54762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76200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150620"/>
              <a:ext cx="393700" cy="263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95059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50570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506980"/>
              <a:ext cx="519430" cy="2914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31995"/>
              <a:ext cx="1028700" cy="669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9995"/>
              <a:ext cx="7874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36215"/>
              <a:ext cx="6350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25370"/>
              <a:ext cx="635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12695"/>
              <a:ext cx="6985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90345"/>
              <a:ext cx="408940" cy="3340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9290"/>
              <a:ext cx="40894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5.75" outlineLevelCol="1"/>
  <cols>
    <col min="1" max="1" width="5.5" style="384" customWidth="1"/>
    <col min="2" max="2" width="96.3333333333333" style="385" customWidth="1"/>
    <col min="3" max="3" width="10.1666666666667" customWidth="1"/>
  </cols>
  <sheetData>
    <row r="1" customFormat="1" ht="21" customHeight="1" spans="1:2">
      <c r="A1" s="386"/>
      <c r="B1" s="387" t="s">
        <v>0</v>
      </c>
    </row>
    <row r="2" customFormat="1" spans="1:2">
      <c r="A2" s="10">
        <v>1</v>
      </c>
      <c r="B2" s="388" t="s">
        <v>1</v>
      </c>
    </row>
    <row r="3" customFormat="1" spans="1:2">
      <c r="A3" s="10">
        <v>2</v>
      </c>
      <c r="B3" s="388" t="s">
        <v>2</v>
      </c>
    </row>
    <row r="4" customFormat="1" spans="1:2">
      <c r="A4" s="10">
        <v>3</v>
      </c>
      <c r="B4" s="388" t="s">
        <v>3</v>
      </c>
    </row>
    <row r="5" customFormat="1" spans="1:2">
      <c r="A5" s="10">
        <v>4</v>
      </c>
      <c r="B5" s="388" t="s">
        <v>4</v>
      </c>
    </row>
    <row r="6" customFormat="1" spans="1:2">
      <c r="A6" s="10">
        <v>5</v>
      </c>
      <c r="B6" s="388" t="s">
        <v>5</v>
      </c>
    </row>
    <row r="7" customFormat="1" spans="1:2">
      <c r="A7" s="10">
        <v>6</v>
      </c>
      <c r="B7" s="388" t="s">
        <v>6</v>
      </c>
    </row>
    <row r="8" s="383" customFormat="1" ht="35" customHeight="1" spans="1:2">
      <c r="A8" s="389">
        <v>7</v>
      </c>
      <c r="B8" s="390" t="s">
        <v>7</v>
      </c>
    </row>
    <row r="9" customFormat="1" ht="19" customHeight="1" spans="1:2">
      <c r="A9" s="386"/>
      <c r="B9" s="391" t="s">
        <v>8</v>
      </c>
    </row>
    <row r="10" customFormat="1" ht="30" customHeight="1" spans="1:2">
      <c r="A10" s="10">
        <v>1</v>
      </c>
      <c r="B10" s="392" t="s">
        <v>9</v>
      </c>
    </row>
    <row r="11" customFormat="1" spans="1:2">
      <c r="A11" s="10">
        <v>2</v>
      </c>
      <c r="B11" s="390" t="s">
        <v>10</v>
      </c>
    </row>
    <row r="12" customFormat="1" spans="1:2">
      <c r="A12" s="10"/>
      <c r="B12" s="388"/>
    </row>
    <row r="13" customFormat="1" ht="20.25" spans="1:2">
      <c r="A13" s="386"/>
      <c r="B13" s="391" t="s">
        <v>11</v>
      </c>
    </row>
    <row r="14" customFormat="1" ht="31.5" spans="1:2">
      <c r="A14" s="10">
        <v>1</v>
      </c>
      <c r="B14" s="392" t="s">
        <v>12</v>
      </c>
    </row>
    <row r="15" customFormat="1" spans="1:2">
      <c r="A15" s="10">
        <v>2</v>
      </c>
      <c r="B15" s="388" t="s">
        <v>13</v>
      </c>
    </row>
    <row r="16" customFormat="1" spans="1:2">
      <c r="A16" s="10">
        <v>3</v>
      </c>
      <c r="B16" s="388" t="s">
        <v>14</v>
      </c>
    </row>
    <row r="17" customFormat="1" spans="1:2">
      <c r="A17" s="10"/>
      <c r="B17" s="388"/>
    </row>
    <row r="18" customFormat="1" ht="20.25" spans="1:2">
      <c r="A18" s="386"/>
      <c r="B18" s="391" t="s">
        <v>15</v>
      </c>
    </row>
    <row r="19" customFormat="1" ht="31.5" spans="1:2">
      <c r="A19" s="10">
        <v>1</v>
      </c>
      <c r="B19" s="392" t="s">
        <v>16</v>
      </c>
    </row>
    <row r="20" customFormat="1" spans="1:2">
      <c r="A20" s="10">
        <v>2</v>
      </c>
      <c r="B20" s="388" t="s">
        <v>17</v>
      </c>
    </row>
    <row r="21" customFormat="1" ht="31.5" spans="1:2">
      <c r="A21" s="10">
        <v>3</v>
      </c>
      <c r="B21" s="388" t="s">
        <v>18</v>
      </c>
    </row>
    <row r="22" customFormat="1" spans="1:2">
      <c r="A22" s="10"/>
      <c r="B22" s="388"/>
    </row>
    <row r="24" customFormat="1" spans="1:2">
      <c r="A24" s="393"/>
      <c r="B24" s="39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workbookViewId="0">
      <selection activeCell="A19" sqref="A19:E19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1.1416666666667" customWidth="1"/>
    <col min="12" max="13" width="10.6666666666667" customWidth="1"/>
  </cols>
  <sheetData>
    <row r="1" ht="27.75" spans="1:1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" t="s">
        <v>270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300</v>
      </c>
      <c r="H2" s="4"/>
      <c r="I2" s="4" t="s">
        <v>301</v>
      </c>
      <c r="J2" s="4"/>
      <c r="K2" s="6" t="s">
        <v>302</v>
      </c>
      <c r="L2" s="30" t="s">
        <v>303</v>
      </c>
      <c r="M2" s="20" t="s">
        <v>304</v>
      </c>
    </row>
    <row r="3" s="1" customFormat="1" ht="15" spans="1:13">
      <c r="A3" s="4"/>
      <c r="B3" s="7"/>
      <c r="C3" s="7"/>
      <c r="D3" s="7"/>
      <c r="E3" s="7"/>
      <c r="F3" s="7"/>
      <c r="G3" s="4" t="s">
        <v>305</v>
      </c>
      <c r="H3" s="4" t="s">
        <v>306</v>
      </c>
      <c r="I3" s="4" t="s">
        <v>305</v>
      </c>
      <c r="J3" s="4" t="s">
        <v>306</v>
      </c>
      <c r="K3" s="8"/>
      <c r="L3" s="31"/>
      <c r="M3" s="21"/>
    </row>
    <row r="4" spans="1:13">
      <c r="A4" s="9">
        <v>1</v>
      </c>
      <c r="B4" s="10"/>
      <c r="C4" s="23" t="s">
        <v>286</v>
      </c>
      <c r="D4" s="11" t="s">
        <v>287</v>
      </c>
      <c r="E4" s="11" t="s">
        <v>57</v>
      </c>
      <c r="F4" s="11" t="s">
        <v>288</v>
      </c>
      <c r="G4" s="24">
        <v>0.01</v>
      </c>
      <c r="H4" s="24">
        <v>0</v>
      </c>
      <c r="I4" s="32">
        <v>0.01</v>
      </c>
      <c r="J4" s="32">
        <v>0.005</v>
      </c>
      <c r="K4" s="9" t="s">
        <v>307</v>
      </c>
      <c r="L4" s="10" t="s">
        <v>51</v>
      </c>
      <c r="M4" s="10" t="s">
        <v>289</v>
      </c>
    </row>
    <row r="5" spans="1:13">
      <c r="A5" s="9">
        <v>2</v>
      </c>
      <c r="B5" s="10"/>
      <c r="C5" s="23" t="s">
        <v>290</v>
      </c>
      <c r="D5" s="11" t="s">
        <v>287</v>
      </c>
      <c r="E5" s="11" t="s">
        <v>57</v>
      </c>
      <c r="F5" s="11" t="s">
        <v>288</v>
      </c>
      <c r="G5" s="24">
        <v>0.006</v>
      </c>
      <c r="H5" s="24">
        <v>0</v>
      </c>
      <c r="I5" s="32">
        <v>0.01</v>
      </c>
      <c r="J5" s="32">
        <v>0</v>
      </c>
      <c r="K5" s="9" t="s">
        <v>308</v>
      </c>
      <c r="L5" s="10" t="s">
        <v>51</v>
      </c>
      <c r="M5" s="10" t="s">
        <v>289</v>
      </c>
    </row>
    <row r="6" spans="1:13">
      <c r="A6" s="9">
        <v>3</v>
      </c>
      <c r="B6" s="10"/>
      <c r="C6" s="23" t="s">
        <v>291</v>
      </c>
      <c r="D6" s="11" t="s">
        <v>287</v>
      </c>
      <c r="E6" s="11" t="s">
        <v>102</v>
      </c>
      <c r="F6" s="11" t="s">
        <v>288</v>
      </c>
      <c r="G6" s="24">
        <v>0.01</v>
      </c>
      <c r="H6" s="24">
        <v>0</v>
      </c>
      <c r="I6" s="32">
        <v>0.013</v>
      </c>
      <c r="J6" s="32">
        <v>0.005</v>
      </c>
      <c r="K6" s="9" t="s">
        <v>309</v>
      </c>
      <c r="L6" s="10" t="s">
        <v>51</v>
      </c>
      <c r="M6" s="10" t="s">
        <v>289</v>
      </c>
    </row>
    <row r="7" spans="1:13">
      <c r="A7" s="9">
        <v>4</v>
      </c>
      <c r="B7" s="10"/>
      <c r="C7" s="25" t="s">
        <v>292</v>
      </c>
      <c r="D7" s="11" t="s">
        <v>287</v>
      </c>
      <c r="E7" s="11" t="s">
        <v>102</v>
      </c>
      <c r="F7" s="11" t="s">
        <v>288</v>
      </c>
      <c r="G7" s="24">
        <v>0.01</v>
      </c>
      <c r="H7" s="24">
        <v>0</v>
      </c>
      <c r="I7" s="32">
        <v>0.01</v>
      </c>
      <c r="J7" s="32">
        <v>0.006</v>
      </c>
      <c r="K7" s="9" t="s">
        <v>310</v>
      </c>
      <c r="L7" s="10" t="s">
        <v>51</v>
      </c>
      <c r="M7" s="10" t="s">
        <v>289</v>
      </c>
    </row>
    <row r="8" spans="1:13">
      <c r="A8" s="9">
        <v>5</v>
      </c>
      <c r="B8" s="10"/>
      <c r="C8" s="25" t="s">
        <v>293</v>
      </c>
      <c r="D8" s="11" t="s">
        <v>287</v>
      </c>
      <c r="E8" s="11" t="s">
        <v>102</v>
      </c>
      <c r="F8" s="11" t="s">
        <v>288</v>
      </c>
      <c r="G8" s="24">
        <v>0.01</v>
      </c>
      <c r="H8" s="24">
        <v>0</v>
      </c>
      <c r="I8" s="32">
        <v>0.01</v>
      </c>
      <c r="J8" s="32">
        <v>0.004</v>
      </c>
      <c r="K8" s="9" t="s">
        <v>307</v>
      </c>
      <c r="L8" s="10" t="s">
        <v>51</v>
      </c>
      <c r="M8" s="10" t="s">
        <v>289</v>
      </c>
    </row>
    <row r="9" spans="1:13">
      <c r="A9" s="9">
        <v>6</v>
      </c>
      <c r="B9" s="10"/>
      <c r="C9" s="25" t="s">
        <v>294</v>
      </c>
      <c r="D9" s="11" t="s">
        <v>287</v>
      </c>
      <c r="E9" s="11" t="s">
        <v>102</v>
      </c>
      <c r="F9" s="11" t="s">
        <v>288</v>
      </c>
      <c r="G9" s="24">
        <v>0.003</v>
      </c>
      <c r="H9" s="24">
        <v>0.004</v>
      </c>
      <c r="I9" s="32">
        <v>0.004</v>
      </c>
      <c r="J9" s="32">
        <v>0.006</v>
      </c>
      <c r="K9" s="9" t="s">
        <v>311</v>
      </c>
      <c r="L9" s="10" t="s">
        <v>51</v>
      </c>
      <c r="M9" s="10" t="s">
        <v>289</v>
      </c>
    </row>
    <row r="10" spans="1:13">
      <c r="A10" s="9">
        <v>7</v>
      </c>
      <c r="B10" s="26"/>
      <c r="C10" s="23" t="s">
        <v>295</v>
      </c>
      <c r="D10" s="11" t="s">
        <v>287</v>
      </c>
      <c r="E10" s="11" t="s">
        <v>102</v>
      </c>
      <c r="F10" s="11" t="s">
        <v>288</v>
      </c>
      <c r="G10" s="24">
        <v>0.01</v>
      </c>
      <c r="H10" s="24">
        <v>0</v>
      </c>
      <c r="I10" s="32">
        <v>0.013</v>
      </c>
      <c r="J10" s="32">
        <v>0</v>
      </c>
      <c r="K10" s="9" t="s">
        <v>312</v>
      </c>
      <c r="L10" s="10" t="s">
        <v>51</v>
      </c>
      <c r="M10" s="10" t="s">
        <v>289</v>
      </c>
    </row>
    <row r="11" spans="1:13">
      <c r="A11" s="9">
        <v>8</v>
      </c>
      <c r="B11" s="26"/>
      <c r="C11" s="10"/>
      <c r="D11" s="27"/>
      <c r="E11" s="26"/>
      <c r="F11" s="26"/>
      <c r="G11" s="24"/>
      <c r="H11" s="24"/>
      <c r="I11" s="32"/>
      <c r="J11" s="32"/>
      <c r="K11" s="9"/>
      <c r="L11" s="10" t="s">
        <v>51</v>
      </c>
      <c r="M11" s="10" t="s">
        <v>289</v>
      </c>
    </row>
    <row r="12" customFormat="1" spans="1:13">
      <c r="A12" s="9">
        <v>9</v>
      </c>
      <c r="B12" s="26"/>
      <c r="C12" s="10"/>
      <c r="D12" s="27"/>
      <c r="E12" s="10"/>
      <c r="F12" s="26"/>
      <c r="G12" s="24"/>
      <c r="H12" s="24"/>
      <c r="I12" s="32"/>
      <c r="J12" s="32"/>
      <c r="K12" s="9"/>
      <c r="L12" s="10" t="s">
        <v>51</v>
      </c>
      <c r="M12" s="10" t="s">
        <v>289</v>
      </c>
    </row>
    <row r="13" customFormat="1" spans="1:13">
      <c r="A13" s="9">
        <v>10</v>
      </c>
      <c r="B13" s="26"/>
      <c r="C13" s="10"/>
      <c r="D13" s="27"/>
      <c r="E13" s="10"/>
      <c r="F13" s="26"/>
      <c r="G13" s="24"/>
      <c r="H13" s="24"/>
      <c r="I13" s="32"/>
      <c r="J13" s="32"/>
      <c r="K13" s="9"/>
      <c r="L13" s="10" t="s">
        <v>51</v>
      </c>
      <c r="M13" s="10" t="s">
        <v>289</v>
      </c>
    </row>
    <row r="14" customFormat="1" spans="1:13">
      <c r="A14" s="9"/>
      <c r="B14" s="26"/>
      <c r="C14" s="10"/>
      <c r="D14" s="27"/>
      <c r="E14" s="26"/>
      <c r="F14" s="26"/>
      <c r="G14" s="24"/>
      <c r="H14" s="24"/>
      <c r="I14" s="32"/>
      <c r="J14" s="32"/>
      <c r="K14" s="9"/>
      <c r="L14" s="10"/>
      <c r="M14" s="10"/>
    </row>
    <row r="15" customFormat="1" spans="1:13">
      <c r="A15" s="9"/>
      <c r="B15" s="26"/>
      <c r="C15" s="10"/>
      <c r="D15" s="26"/>
      <c r="E15" s="26"/>
      <c r="F15" s="26"/>
      <c r="G15" s="24"/>
      <c r="H15" s="24"/>
      <c r="I15" s="32"/>
      <c r="J15" s="32"/>
      <c r="K15" s="9"/>
      <c r="L15" s="10"/>
      <c r="M15" s="10"/>
    </row>
    <row r="16" customFormat="1" spans="1:13">
      <c r="A16" s="9"/>
      <c r="B16" s="26"/>
      <c r="C16" s="10"/>
      <c r="D16" s="27"/>
      <c r="E16" s="26"/>
      <c r="F16" s="26"/>
      <c r="G16" s="24"/>
      <c r="H16" s="24"/>
      <c r="I16" s="32"/>
      <c r="J16" s="32"/>
      <c r="K16" s="9"/>
      <c r="L16" s="10"/>
      <c r="M16" s="10"/>
    </row>
    <row r="17" customFormat="1" spans="1:13">
      <c r="A17" s="9"/>
      <c r="B17" s="26"/>
      <c r="C17" s="10"/>
      <c r="D17" s="27"/>
      <c r="E17" s="26"/>
      <c r="F17" s="26"/>
      <c r="G17" s="24"/>
      <c r="H17" s="24"/>
      <c r="I17" s="32"/>
      <c r="J17" s="32"/>
      <c r="K17" s="9"/>
      <c r="L17" s="10"/>
      <c r="M17" s="10"/>
    </row>
    <row r="18" customFormat="1" spans="1:13">
      <c r="A18" s="9"/>
      <c r="B18" s="26"/>
      <c r="C18" s="10"/>
      <c r="D18" s="27"/>
      <c r="E18" s="26"/>
      <c r="F18" s="26"/>
      <c r="G18" s="24"/>
      <c r="H18" s="24"/>
      <c r="I18" s="32"/>
      <c r="J18" s="32"/>
      <c r="K18" s="9"/>
      <c r="L18" s="10"/>
      <c r="M18" s="10"/>
    </row>
    <row r="19" s="2" customFormat="1" ht="17.6" spans="1:13">
      <c r="A19" s="14" t="s">
        <v>313</v>
      </c>
      <c r="B19" s="15"/>
      <c r="C19" s="15"/>
      <c r="D19" s="15"/>
      <c r="E19" s="16"/>
      <c r="F19" s="17"/>
      <c r="G19" s="28"/>
      <c r="H19" s="14" t="s">
        <v>314</v>
      </c>
      <c r="I19" s="15"/>
      <c r="J19" s="15"/>
      <c r="K19" s="16"/>
      <c r="L19" s="33"/>
      <c r="M19" s="22"/>
    </row>
    <row r="20" spans="1:13">
      <c r="A20" s="29" t="s">
        <v>315</v>
      </c>
      <c r="B20" s="2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J16" sqref="J16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3" t="s">
        <v>316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270</v>
      </c>
      <c r="B2" s="5" t="s">
        <v>275</v>
      </c>
      <c r="C2" s="5" t="s">
        <v>317</v>
      </c>
      <c r="D2" s="5" t="s">
        <v>273</v>
      </c>
      <c r="E2" s="5" t="s">
        <v>274</v>
      </c>
      <c r="F2" s="4" t="s">
        <v>318</v>
      </c>
      <c r="G2" s="4" t="s">
        <v>301</v>
      </c>
      <c r="H2" s="6" t="s">
        <v>302</v>
      </c>
      <c r="I2" s="20" t="s">
        <v>304</v>
      </c>
    </row>
    <row r="3" s="1" customFormat="1" ht="15" spans="1:9">
      <c r="A3" s="4"/>
      <c r="B3" s="7"/>
      <c r="C3" s="7"/>
      <c r="D3" s="7"/>
      <c r="E3" s="7"/>
      <c r="F3" s="4" t="s">
        <v>319</v>
      </c>
      <c r="G3" s="4" t="s">
        <v>305</v>
      </c>
      <c r="H3" s="8"/>
      <c r="I3" s="21"/>
    </row>
    <row r="4" spans="1:9">
      <c r="A4" s="9">
        <v>1</v>
      </c>
      <c r="B4" s="9"/>
      <c r="C4" s="10"/>
      <c r="D4" s="10"/>
      <c r="E4" s="11" t="s">
        <v>288</v>
      </c>
      <c r="F4" s="12">
        <v>0.03</v>
      </c>
      <c r="G4" s="13">
        <v>0.01</v>
      </c>
      <c r="H4" s="12">
        <v>0.04</v>
      </c>
      <c r="I4" s="10" t="s">
        <v>289</v>
      </c>
    </row>
    <row r="5" spans="1:9">
      <c r="A5" s="9">
        <v>2</v>
      </c>
      <c r="B5" s="9"/>
      <c r="C5" s="10"/>
      <c r="D5" s="10"/>
      <c r="E5" s="11" t="s">
        <v>288</v>
      </c>
      <c r="F5" s="12">
        <v>0.02</v>
      </c>
      <c r="G5" s="13">
        <v>0.01</v>
      </c>
      <c r="H5" s="12">
        <v>0.03</v>
      </c>
      <c r="I5" s="10" t="s">
        <v>289</v>
      </c>
    </row>
    <row r="6" spans="1:9">
      <c r="A6" s="9">
        <v>3</v>
      </c>
      <c r="B6" s="9"/>
      <c r="C6" s="10"/>
      <c r="D6" s="10"/>
      <c r="E6" s="11" t="s">
        <v>288</v>
      </c>
      <c r="F6" s="12">
        <v>0.02</v>
      </c>
      <c r="G6" s="13">
        <v>0.01</v>
      </c>
      <c r="H6" s="12">
        <v>0.03</v>
      </c>
      <c r="I6" s="10" t="s">
        <v>289</v>
      </c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6" spans="1:9">
      <c r="A11" s="14" t="s">
        <v>313</v>
      </c>
      <c r="B11" s="15"/>
      <c r="C11" s="15"/>
      <c r="D11" s="16"/>
      <c r="E11" s="17"/>
      <c r="F11" s="14" t="s">
        <v>314</v>
      </c>
      <c r="G11" s="15"/>
      <c r="H11" s="16"/>
      <c r="I11" s="22"/>
    </row>
    <row r="12" spans="1:9">
      <c r="A12" s="18" t="s">
        <v>320</v>
      </c>
      <c r="B12" s="18"/>
      <c r="C12" s="19"/>
      <c r="D12" s="19"/>
      <c r="E12" s="19"/>
      <c r="F12" s="19"/>
      <c r="G12" s="19"/>
      <c r="H12" s="19"/>
      <c r="I12" s="1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B9" sqref="B9:G9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63" t="s">
        <v>19</v>
      </c>
      <c r="C2" s="364"/>
      <c r="D2" s="364"/>
      <c r="E2" s="364"/>
      <c r="F2" s="364"/>
      <c r="G2" s="364"/>
      <c r="H2" s="364"/>
      <c r="I2" s="378"/>
    </row>
    <row r="3" ht="28" customHeight="1" spans="2:9">
      <c r="B3" s="365"/>
      <c r="C3" s="366"/>
      <c r="D3" s="367" t="s">
        <v>20</v>
      </c>
      <c r="E3" s="368"/>
      <c r="F3" s="369" t="s">
        <v>21</v>
      </c>
      <c r="G3" s="370"/>
      <c r="H3" s="367" t="s">
        <v>22</v>
      </c>
      <c r="I3" s="379"/>
    </row>
    <row r="4" ht="28" customHeight="1" spans="2:9">
      <c r="B4" s="365" t="s">
        <v>23</v>
      </c>
      <c r="C4" s="366" t="s">
        <v>24</v>
      </c>
      <c r="D4" s="366" t="s">
        <v>25</v>
      </c>
      <c r="E4" s="366" t="s">
        <v>26</v>
      </c>
      <c r="F4" s="371" t="s">
        <v>25</v>
      </c>
      <c r="G4" s="371" t="s">
        <v>26</v>
      </c>
      <c r="H4" s="366" t="s">
        <v>25</v>
      </c>
      <c r="I4" s="380" t="s">
        <v>26</v>
      </c>
    </row>
    <row r="5" ht="28" customHeight="1" spans="2:9">
      <c r="B5" s="372" t="s">
        <v>27</v>
      </c>
      <c r="C5" s="9">
        <v>13</v>
      </c>
      <c r="D5" s="9">
        <v>0</v>
      </c>
      <c r="E5" s="9">
        <v>1</v>
      </c>
      <c r="F5" s="373">
        <v>0</v>
      </c>
      <c r="G5" s="373">
        <v>1</v>
      </c>
      <c r="H5" s="9">
        <v>1</v>
      </c>
      <c r="I5" s="381">
        <v>2</v>
      </c>
    </row>
    <row r="6" ht="28" customHeight="1" spans="2:9">
      <c r="B6" s="372" t="s">
        <v>28</v>
      </c>
      <c r="C6" s="9">
        <v>20</v>
      </c>
      <c r="D6" s="9">
        <v>0</v>
      </c>
      <c r="E6" s="9">
        <v>1</v>
      </c>
      <c r="F6" s="373">
        <v>1</v>
      </c>
      <c r="G6" s="373">
        <v>2</v>
      </c>
      <c r="H6" s="9">
        <v>2</v>
      </c>
      <c r="I6" s="381">
        <v>3</v>
      </c>
    </row>
    <row r="7" ht="28" customHeight="1" spans="2:9">
      <c r="B7" s="372" t="s">
        <v>29</v>
      </c>
      <c r="C7" s="9">
        <v>32</v>
      </c>
      <c r="D7" s="9">
        <v>0</v>
      </c>
      <c r="E7" s="9">
        <v>1</v>
      </c>
      <c r="F7" s="373">
        <v>2</v>
      </c>
      <c r="G7" s="373">
        <v>3</v>
      </c>
      <c r="H7" s="9">
        <v>3</v>
      </c>
      <c r="I7" s="381">
        <v>4</v>
      </c>
    </row>
    <row r="8" ht="28" customHeight="1" spans="2:9">
      <c r="B8" s="372" t="s">
        <v>30</v>
      </c>
      <c r="C8" s="9">
        <v>50</v>
      </c>
      <c r="D8" s="9">
        <v>1</v>
      </c>
      <c r="E8" s="9">
        <v>2</v>
      </c>
      <c r="F8" s="373">
        <v>3</v>
      </c>
      <c r="G8" s="373">
        <v>4</v>
      </c>
      <c r="H8" s="9">
        <v>5</v>
      </c>
      <c r="I8" s="381">
        <v>6</v>
      </c>
    </row>
    <row r="9" ht="28" customHeight="1" spans="2:9">
      <c r="B9" s="372" t="s">
        <v>31</v>
      </c>
      <c r="C9" s="9">
        <v>80</v>
      </c>
      <c r="D9" s="9">
        <v>2</v>
      </c>
      <c r="E9" s="9">
        <v>3</v>
      </c>
      <c r="F9" s="373">
        <v>5</v>
      </c>
      <c r="G9" s="373">
        <v>6</v>
      </c>
      <c r="H9" s="9">
        <v>7</v>
      </c>
      <c r="I9" s="381">
        <v>8</v>
      </c>
    </row>
    <row r="10" ht="28" customHeight="1" spans="2:9">
      <c r="B10" s="372" t="s">
        <v>32</v>
      </c>
      <c r="C10" s="9">
        <v>125</v>
      </c>
      <c r="D10" s="9">
        <v>3</v>
      </c>
      <c r="E10" s="9">
        <v>4</v>
      </c>
      <c r="F10" s="373">
        <v>7</v>
      </c>
      <c r="G10" s="373">
        <v>8</v>
      </c>
      <c r="H10" s="9">
        <v>10</v>
      </c>
      <c r="I10" s="381">
        <v>11</v>
      </c>
    </row>
    <row r="11" ht="28" customHeight="1" spans="2:9">
      <c r="B11" s="372" t="s">
        <v>33</v>
      </c>
      <c r="C11" s="9">
        <v>200</v>
      </c>
      <c r="D11" s="9">
        <v>5</v>
      </c>
      <c r="E11" s="9">
        <v>6</v>
      </c>
      <c r="F11" s="373">
        <v>10</v>
      </c>
      <c r="G11" s="373">
        <v>11</v>
      </c>
      <c r="H11" s="9">
        <v>14</v>
      </c>
      <c r="I11" s="381">
        <v>15</v>
      </c>
    </row>
    <row r="12" ht="28" customHeight="1" spans="2:9">
      <c r="B12" s="374" t="s">
        <v>34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82">
        <v>22</v>
      </c>
    </row>
    <row r="14" spans="2:4">
      <c r="B14" s="377" t="s">
        <v>35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V53"/>
  <sheetViews>
    <sheetView view="pageBreakPreview" zoomScaleNormal="125" topLeftCell="A21" workbookViewId="0">
      <selection activeCell="A37" sqref="A37:K37"/>
    </sheetView>
  </sheetViews>
  <sheetFormatPr defaultColWidth="10.3333333333333" defaultRowHeight="16.5" customHeight="1"/>
  <cols>
    <col min="1" max="1" width="11.1166666666667" style="194" customWidth="1"/>
    <col min="2" max="9" width="10.3333333333333" style="194"/>
    <col min="10" max="10" width="8.83333333333333" style="194" customWidth="1"/>
    <col min="11" max="11" width="12" style="194" customWidth="1"/>
    <col min="12" max="16384" width="10.3333333333333" style="194"/>
  </cols>
  <sheetData>
    <row r="1" ht="21" spans="1:11">
      <c r="A1" s="294" t="s">
        <v>36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>
      <c r="A2" s="109" t="s">
        <v>37</v>
      </c>
      <c r="B2" s="110" t="s">
        <v>38</v>
      </c>
      <c r="C2" s="110"/>
      <c r="D2" s="111" t="s">
        <v>39</v>
      </c>
      <c r="E2" s="111"/>
      <c r="F2" s="110" t="s">
        <v>40</v>
      </c>
      <c r="G2" s="110"/>
      <c r="H2" s="112" t="s">
        <v>41</v>
      </c>
      <c r="I2" s="169" t="s">
        <v>42</v>
      </c>
      <c r="J2" s="169"/>
      <c r="K2" s="170"/>
    </row>
    <row r="3" ht="15.75" spans="1:11">
      <c r="A3" s="196" t="s">
        <v>43</v>
      </c>
      <c r="B3" s="197"/>
      <c r="C3" s="198"/>
      <c r="D3" s="199" t="s">
        <v>44</v>
      </c>
      <c r="E3" s="200"/>
      <c r="F3" s="200"/>
      <c r="G3" s="201"/>
      <c r="H3" s="199" t="s">
        <v>45</v>
      </c>
      <c r="I3" s="200"/>
      <c r="J3" s="200"/>
      <c r="K3" s="201"/>
    </row>
    <row r="4" ht="15.75" spans="1:11">
      <c r="A4" s="202" t="s">
        <v>46</v>
      </c>
      <c r="B4" s="227" t="s">
        <v>47</v>
      </c>
      <c r="C4" s="270"/>
      <c r="D4" s="202" t="s">
        <v>48</v>
      </c>
      <c r="E4" s="205"/>
      <c r="F4" s="206">
        <v>45884</v>
      </c>
      <c r="G4" s="207"/>
      <c r="H4" s="202" t="s">
        <v>49</v>
      </c>
      <c r="I4" s="205"/>
      <c r="J4" s="227" t="s">
        <v>50</v>
      </c>
      <c r="K4" s="270" t="s">
        <v>51</v>
      </c>
    </row>
    <row r="5" ht="15.75" spans="1:11">
      <c r="A5" s="208" t="s">
        <v>52</v>
      </c>
      <c r="B5" s="227" t="s">
        <v>53</v>
      </c>
      <c r="C5" s="270"/>
      <c r="D5" s="202" t="s">
        <v>54</v>
      </c>
      <c r="E5" s="205"/>
      <c r="F5" s="206">
        <v>45850</v>
      </c>
      <c r="G5" s="207"/>
      <c r="H5" s="202" t="s">
        <v>55</v>
      </c>
      <c r="I5" s="205"/>
      <c r="J5" s="227" t="s">
        <v>50</v>
      </c>
      <c r="K5" s="270" t="s">
        <v>51</v>
      </c>
    </row>
    <row r="6" ht="15.75" spans="1:11">
      <c r="A6" s="202" t="s">
        <v>56</v>
      </c>
      <c r="B6" s="203" t="s">
        <v>57</v>
      </c>
      <c r="C6" s="204">
        <v>150</v>
      </c>
      <c r="D6" s="208" t="s">
        <v>58</v>
      </c>
      <c r="E6" s="229"/>
      <c r="F6" s="206">
        <v>45876</v>
      </c>
      <c r="G6" s="207"/>
      <c r="H6" s="202" t="s">
        <v>59</v>
      </c>
      <c r="I6" s="205"/>
      <c r="J6" s="227" t="s">
        <v>50</v>
      </c>
      <c r="K6" s="270" t="s">
        <v>51</v>
      </c>
    </row>
    <row r="7" ht="15.75" spans="1:11">
      <c r="A7" s="202" t="s">
        <v>60</v>
      </c>
      <c r="B7" s="295">
        <v>10010</v>
      </c>
      <c r="C7" s="296"/>
      <c r="D7" s="208" t="s">
        <v>61</v>
      </c>
      <c r="E7" s="228"/>
      <c r="F7" s="206">
        <v>45877</v>
      </c>
      <c r="G7" s="207"/>
      <c r="H7" s="202" t="s">
        <v>62</v>
      </c>
      <c r="I7" s="205"/>
      <c r="J7" s="227" t="s">
        <v>50</v>
      </c>
      <c r="K7" s="270" t="s">
        <v>51</v>
      </c>
    </row>
    <row r="8" ht="28" customHeight="1" spans="1:11">
      <c r="A8" s="213" t="s">
        <v>63</v>
      </c>
      <c r="B8" s="297" t="s">
        <v>64</v>
      </c>
      <c r="C8" s="298"/>
      <c r="D8" s="216" t="s">
        <v>65</v>
      </c>
      <c r="E8" s="217"/>
      <c r="F8" s="218">
        <v>45878</v>
      </c>
      <c r="G8" s="219"/>
      <c r="H8" s="216" t="s">
        <v>66</v>
      </c>
      <c r="I8" s="217"/>
      <c r="J8" s="235" t="s">
        <v>50</v>
      </c>
      <c r="K8" s="279" t="s">
        <v>51</v>
      </c>
    </row>
    <row r="9" spans="1:11">
      <c r="A9" s="299" t="s">
        <v>67</v>
      </c>
      <c r="B9" s="300"/>
      <c r="C9" s="300"/>
      <c r="D9" s="300"/>
      <c r="E9" s="300"/>
      <c r="F9" s="300"/>
      <c r="G9" s="300"/>
      <c r="H9" s="300"/>
      <c r="I9" s="300"/>
      <c r="J9" s="300"/>
      <c r="K9" s="344"/>
    </row>
    <row r="10" spans="1:11">
      <c r="A10" s="301" t="s">
        <v>68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45"/>
    </row>
    <row r="11" ht="15.75" spans="1:11">
      <c r="A11" s="303" t="s">
        <v>69</v>
      </c>
      <c r="B11" s="304" t="s">
        <v>70</v>
      </c>
      <c r="C11" s="305" t="s">
        <v>71</v>
      </c>
      <c r="D11" s="306"/>
      <c r="E11" s="307" t="s">
        <v>72</v>
      </c>
      <c r="F11" s="304" t="s">
        <v>70</v>
      </c>
      <c r="G11" s="305" t="s">
        <v>71</v>
      </c>
      <c r="H11" s="305" t="s">
        <v>73</v>
      </c>
      <c r="I11" s="307" t="s">
        <v>74</v>
      </c>
      <c r="J11" s="304" t="s">
        <v>70</v>
      </c>
      <c r="K11" s="346" t="s">
        <v>71</v>
      </c>
    </row>
    <row r="12" ht="15.75" spans="1:11">
      <c r="A12" s="208" t="s">
        <v>75</v>
      </c>
      <c r="B12" s="226" t="s">
        <v>70</v>
      </c>
      <c r="C12" s="227" t="s">
        <v>71</v>
      </c>
      <c r="D12" s="228"/>
      <c r="E12" s="229" t="s">
        <v>76</v>
      </c>
      <c r="F12" s="226" t="s">
        <v>70</v>
      </c>
      <c r="G12" s="227" t="s">
        <v>71</v>
      </c>
      <c r="H12" s="227" t="s">
        <v>73</v>
      </c>
      <c r="I12" s="229" t="s">
        <v>77</v>
      </c>
      <c r="J12" s="226" t="s">
        <v>70</v>
      </c>
      <c r="K12" s="270" t="s">
        <v>71</v>
      </c>
    </row>
    <row r="13" ht="15.75" spans="1:11">
      <c r="A13" s="208" t="s">
        <v>78</v>
      </c>
      <c r="B13" s="226" t="s">
        <v>70</v>
      </c>
      <c r="C13" s="227" t="s">
        <v>71</v>
      </c>
      <c r="D13" s="228"/>
      <c r="E13" s="229" t="s">
        <v>79</v>
      </c>
      <c r="F13" s="227" t="s">
        <v>80</v>
      </c>
      <c r="G13" s="227" t="s">
        <v>81</v>
      </c>
      <c r="H13" s="227" t="s">
        <v>73</v>
      </c>
      <c r="I13" s="229" t="s">
        <v>82</v>
      </c>
      <c r="J13" s="226" t="s">
        <v>70</v>
      </c>
      <c r="K13" s="270" t="s">
        <v>71</v>
      </c>
    </row>
    <row r="14" spans="1:11">
      <c r="A14" s="216" t="s">
        <v>83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72"/>
    </row>
    <row r="15" spans="1:11">
      <c r="A15" s="301" t="s">
        <v>84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45"/>
    </row>
    <row r="16" ht="15.75" spans="1:11">
      <c r="A16" s="308" t="s">
        <v>85</v>
      </c>
      <c r="B16" s="305" t="s">
        <v>80</v>
      </c>
      <c r="C16" s="305" t="s">
        <v>81</v>
      </c>
      <c r="D16" s="309"/>
      <c r="E16" s="310" t="s">
        <v>86</v>
      </c>
      <c r="F16" s="305" t="s">
        <v>80</v>
      </c>
      <c r="G16" s="305" t="s">
        <v>81</v>
      </c>
      <c r="H16" s="311"/>
      <c r="I16" s="310" t="s">
        <v>87</v>
      </c>
      <c r="J16" s="305" t="s">
        <v>80</v>
      </c>
      <c r="K16" s="346" t="s">
        <v>81</v>
      </c>
    </row>
    <row r="17" customHeight="1" spans="1:22">
      <c r="A17" s="209" t="s">
        <v>88</v>
      </c>
      <c r="B17" s="227" t="s">
        <v>80</v>
      </c>
      <c r="C17" s="227" t="s">
        <v>81</v>
      </c>
      <c r="D17" s="203"/>
      <c r="E17" s="247" t="s">
        <v>89</v>
      </c>
      <c r="F17" s="227" t="s">
        <v>80</v>
      </c>
      <c r="G17" s="227" t="s">
        <v>81</v>
      </c>
      <c r="H17" s="312"/>
      <c r="I17" s="247" t="s">
        <v>90</v>
      </c>
      <c r="J17" s="227" t="s">
        <v>80</v>
      </c>
      <c r="K17" s="270" t="s">
        <v>81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11">
      <c r="A18" s="313" t="s">
        <v>91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48"/>
    </row>
    <row r="19" s="293" customFormat="1" ht="18" customHeight="1" spans="1:11">
      <c r="A19" s="301" t="s">
        <v>92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45"/>
    </row>
    <row r="20" customHeight="1" spans="1:11">
      <c r="A20" s="315" t="s">
        <v>93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49"/>
    </row>
    <row r="21" ht="21.75" customHeight="1" spans="1:11">
      <c r="A21" s="317" t="s">
        <v>94</v>
      </c>
      <c r="B21" s="318" t="s">
        <v>95</v>
      </c>
      <c r="C21" s="318" t="s">
        <v>96</v>
      </c>
      <c r="D21" s="318" t="s">
        <v>97</v>
      </c>
      <c r="E21" s="318" t="s">
        <v>98</v>
      </c>
      <c r="F21" s="318" t="s">
        <v>99</v>
      </c>
      <c r="G21" s="318" t="s">
        <v>100</v>
      </c>
      <c r="H21" s="247"/>
      <c r="I21" s="247"/>
      <c r="J21" s="247"/>
      <c r="K21" s="282" t="s">
        <v>101</v>
      </c>
    </row>
    <row r="22" customHeight="1" spans="1:11">
      <c r="A22" s="319" t="s">
        <v>57</v>
      </c>
      <c r="B22" s="318" t="s">
        <v>80</v>
      </c>
      <c r="C22" s="318" t="s">
        <v>80</v>
      </c>
      <c r="D22" s="318" t="s">
        <v>80</v>
      </c>
      <c r="E22" s="318" t="s">
        <v>80</v>
      </c>
      <c r="F22" s="318" t="s">
        <v>80</v>
      </c>
      <c r="G22" s="318" t="s">
        <v>80</v>
      </c>
      <c r="H22" s="320"/>
      <c r="I22" s="320"/>
      <c r="J22" s="320"/>
      <c r="K22" s="350"/>
    </row>
    <row r="23" customHeight="1" spans="1:11">
      <c r="A23" s="319" t="s">
        <v>102</v>
      </c>
      <c r="B23" s="318" t="s">
        <v>80</v>
      </c>
      <c r="C23" s="318" t="s">
        <v>80</v>
      </c>
      <c r="D23" s="318" t="s">
        <v>80</v>
      </c>
      <c r="E23" s="318" t="s">
        <v>80</v>
      </c>
      <c r="F23" s="318" t="s">
        <v>80</v>
      </c>
      <c r="G23" s="318" t="s">
        <v>80</v>
      </c>
      <c r="H23" s="320"/>
      <c r="I23" s="320"/>
      <c r="J23" s="320"/>
      <c r="K23" s="351"/>
    </row>
    <row r="24" customHeight="1" spans="1:11">
      <c r="A24" s="212"/>
      <c r="B24" s="320"/>
      <c r="C24" s="320"/>
      <c r="D24" s="320"/>
      <c r="E24" s="320"/>
      <c r="F24" s="320"/>
      <c r="G24" s="320"/>
      <c r="H24" s="320"/>
      <c r="I24" s="320"/>
      <c r="J24" s="320"/>
      <c r="K24" s="351"/>
    </row>
    <row r="25" customHeight="1" spans="1:11">
      <c r="A25" s="212"/>
      <c r="B25" s="320"/>
      <c r="C25" s="320"/>
      <c r="D25" s="320"/>
      <c r="E25" s="320"/>
      <c r="F25" s="320"/>
      <c r="G25" s="320"/>
      <c r="H25" s="320"/>
      <c r="I25" s="320"/>
      <c r="J25" s="320"/>
      <c r="K25" s="352"/>
    </row>
    <row r="26" customHeight="1" spans="1:11">
      <c r="A26" s="212"/>
      <c r="B26" s="320"/>
      <c r="C26" s="320"/>
      <c r="D26" s="320"/>
      <c r="E26" s="320"/>
      <c r="F26" s="320"/>
      <c r="G26" s="320"/>
      <c r="H26" s="320"/>
      <c r="I26" s="320"/>
      <c r="J26" s="320"/>
      <c r="K26" s="352"/>
    </row>
    <row r="27" customHeight="1" spans="1:11">
      <c r="A27" s="212"/>
      <c r="B27" s="320"/>
      <c r="C27" s="320"/>
      <c r="D27" s="320"/>
      <c r="E27" s="320"/>
      <c r="F27" s="320"/>
      <c r="G27" s="320"/>
      <c r="H27" s="320"/>
      <c r="I27" s="320"/>
      <c r="J27" s="320"/>
      <c r="K27" s="352"/>
    </row>
    <row r="28" customHeight="1" spans="1:11">
      <c r="A28" s="212"/>
      <c r="B28" s="320"/>
      <c r="C28" s="320"/>
      <c r="D28" s="320"/>
      <c r="E28" s="320"/>
      <c r="F28" s="320"/>
      <c r="G28" s="320"/>
      <c r="H28" s="320"/>
      <c r="I28" s="320"/>
      <c r="J28" s="320"/>
      <c r="K28" s="352"/>
    </row>
    <row r="29" ht="18" customHeight="1" spans="1:11">
      <c r="A29" s="321" t="s">
        <v>103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53"/>
    </row>
    <row r="30" ht="18.75" customHeight="1" spans="1:11">
      <c r="A30" s="323" t="s">
        <v>104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54"/>
    </row>
    <row r="31" ht="18.75" customHeight="1" spans="1:11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55"/>
    </row>
    <row r="32" ht="18" customHeight="1" spans="1:11">
      <c r="A32" s="321" t="s">
        <v>105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53"/>
    </row>
    <row r="33" ht="15.75" spans="1:11">
      <c r="A33" s="327" t="s">
        <v>106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56"/>
    </row>
    <row r="34" spans="1:11">
      <c r="A34" s="119" t="s">
        <v>107</v>
      </c>
      <c r="B34" s="121"/>
      <c r="C34" s="227" t="s">
        <v>50</v>
      </c>
      <c r="D34" s="227" t="s">
        <v>51</v>
      </c>
      <c r="E34" s="329" t="s">
        <v>108</v>
      </c>
      <c r="F34" s="330"/>
      <c r="G34" s="330"/>
      <c r="H34" s="330"/>
      <c r="I34" s="330"/>
      <c r="J34" s="330"/>
      <c r="K34" s="357"/>
    </row>
    <row r="35" spans="1:11">
      <c r="A35" s="331" t="s">
        <v>109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1"/>
    </row>
    <row r="36" ht="15.75" spans="1:11">
      <c r="A36" s="332" t="s">
        <v>110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58"/>
    </row>
    <row r="37" ht="15.75" spans="1:11">
      <c r="A37" s="254" t="s">
        <v>111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85"/>
    </row>
    <row r="38" ht="15.75" spans="1:11">
      <c r="A38" s="254" t="s">
        <v>112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85"/>
    </row>
    <row r="39" ht="15.75" spans="1:11">
      <c r="A39" s="254" t="s">
        <v>113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85"/>
    </row>
    <row r="40" ht="15.75" spans="1:11">
      <c r="A40" s="254" t="s">
        <v>114</v>
      </c>
      <c r="B40" s="255"/>
      <c r="C40" s="255"/>
      <c r="D40" s="255"/>
      <c r="E40" s="255"/>
      <c r="F40" s="255"/>
      <c r="G40" s="255"/>
      <c r="H40" s="255"/>
      <c r="I40" s="255"/>
      <c r="J40" s="255"/>
      <c r="K40" s="285"/>
    </row>
    <row r="41" ht="15.75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5"/>
    </row>
    <row r="42" ht="15.75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5"/>
    </row>
    <row r="43" spans="1:11">
      <c r="A43" s="249" t="s">
        <v>115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3"/>
    </row>
    <row r="44" spans="1:11">
      <c r="A44" s="301" t="s">
        <v>116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45"/>
    </row>
    <row r="45" ht="15.75" spans="1:11">
      <c r="A45" s="308" t="s">
        <v>117</v>
      </c>
      <c r="B45" s="305" t="s">
        <v>80</v>
      </c>
      <c r="C45" s="305" t="s">
        <v>81</v>
      </c>
      <c r="D45" s="305" t="s">
        <v>73</v>
      </c>
      <c r="E45" s="310" t="s">
        <v>118</v>
      </c>
      <c r="F45" s="305" t="s">
        <v>80</v>
      </c>
      <c r="G45" s="305" t="s">
        <v>81</v>
      </c>
      <c r="H45" s="305" t="s">
        <v>73</v>
      </c>
      <c r="I45" s="310" t="s">
        <v>119</v>
      </c>
      <c r="J45" s="305" t="s">
        <v>80</v>
      </c>
      <c r="K45" s="346" t="s">
        <v>81</v>
      </c>
    </row>
    <row r="46" ht="15.75" spans="1:11">
      <c r="A46" s="209" t="s">
        <v>72</v>
      </c>
      <c r="B46" s="227" t="s">
        <v>80</v>
      </c>
      <c r="C46" s="227" t="s">
        <v>81</v>
      </c>
      <c r="D46" s="227" t="s">
        <v>73</v>
      </c>
      <c r="E46" s="247" t="s">
        <v>79</v>
      </c>
      <c r="F46" s="227" t="s">
        <v>80</v>
      </c>
      <c r="G46" s="227" t="s">
        <v>81</v>
      </c>
      <c r="H46" s="227" t="s">
        <v>73</v>
      </c>
      <c r="I46" s="247" t="s">
        <v>90</v>
      </c>
      <c r="J46" s="227" t="s">
        <v>80</v>
      </c>
      <c r="K46" s="270" t="s">
        <v>81</v>
      </c>
    </row>
    <row r="47" spans="1:11">
      <c r="A47" s="216" t="s">
        <v>83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72"/>
    </row>
    <row r="48" spans="1:11">
      <c r="A48" s="331" t="s">
        <v>120</v>
      </c>
      <c r="B48" s="331"/>
      <c r="C48" s="331"/>
      <c r="D48" s="331"/>
      <c r="E48" s="331"/>
      <c r="F48" s="331"/>
      <c r="G48" s="331"/>
      <c r="H48" s="331"/>
      <c r="I48" s="331"/>
      <c r="J48" s="331"/>
      <c r="K48" s="331"/>
    </row>
    <row r="49" spans="1:11">
      <c r="A49" s="332"/>
      <c r="B49" s="333"/>
      <c r="C49" s="333"/>
      <c r="D49" s="333"/>
      <c r="E49" s="333"/>
      <c r="F49" s="333"/>
      <c r="G49" s="333"/>
      <c r="H49" s="333"/>
      <c r="I49" s="333"/>
      <c r="J49" s="333"/>
      <c r="K49" s="358"/>
    </row>
    <row r="50" spans="1:11">
      <c r="A50" s="334" t="s">
        <v>121</v>
      </c>
      <c r="B50" s="335" t="s">
        <v>122</v>
      </c>
      <c r="C50" s="335"/>
      <c r="D50" s="336" t="s">
        <v>123</v>
      </c>
      <c r="E50" s="337" t="s">
        <v>124</v>
      </c>
      <c r="F50" s="338" t="s">
        <v>125</v>
      </c>
      <c r="G50" s="339">
        <v>45867</v>
      </c>
      <c r="H50" s="340" t="s">
        <v>126</v>
      </c>
      <c r="I50" s="359"/>
      <c r="J50" s="360" t="s">
        <v>127</v>
      </c>
      <c r="K50" s="361"/>
    </row>
    <row r="51" spans="1:11">
      <c r="A51" s="331" t="s">
        <v>128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1"/>
    </row>
    <row r="52" spans="1:11">
      <c r="A52" s="341"/>
      <c r="B52" s="342"/>
      <c r="C52" s="342"/>
      <c r="D52" s="342"/>
      <c r="E52" s="342"/>
      <c r="F52" s="342"/>
      <c r="G52" s="342"/>
      <c r="H52" s="342"/>
      <c r="I52" s="342"/>
      <c r="J52" s="342"/>
      <c r="K52" s="362"/>
    </row>
    <row r="53" spans="1:11">
      <c r="A53" s="334" t="s">
        <v>121</v>
      </c>
      <c r="B53" s="335"/>
      <c r="C53" s="335"/>
      <c r="D53" s="336" t="s">
        <v>123</v>
      </c>
      <c r="E53" s="343"/>
      <c r="F53" s="338" t="s">
        <v>129</v>
      </c>
      <c r="G53" s="339"/>
      <c r="H53" s="340" t="s">
        <v>126</v>
      </c>
      <c r="I53" s="359"/>
      <c r="J53" s="360"/>
      <c r="K53" s="3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N25"/>
  <sheetViews>
    <sheetView view="pageBreakPreview" zoomScale="90" zoomScaleNormal="90" workbookViewId="0">
      <selection activeCell="I28" sqref="I28"/>
    </sheetView>
  </sheetViews>
  <sheetFormatPr defaultColWidth="9" defaultRowHeight="26" customHeight="1"/>
  <cols>
    <col min="1" max="1" width="17.1666666666667" style="53" customWidth="1"/>
    <col min="2" max="2" width="7.8" style="53" customWidth="1"/>
    <col min="3" max="7" width="9.33333333333333" style="53" customWidth="1"/>
    <col min="8" max="8" width="1.33333333333333" style="53" customWidth="1"/>
    <col min="9" max="9" width="22.25" style="53" customWidth="1"/>
    <col min="10" max="10" width="8.375" style="53" customWidth="1"/>
    <col min="11" max="11" width="13.625" style="53" customWidth="1"/>
    <col min="12" max="12" width="8.375" style="53" customWidth="1"/>
    <col min="13" max="13" width="14.625" style="53" customWidth="1"/>
    <col min="14" max="14" width="9.375" style="53" customWidth="1"/>
    <col min="15" max="16384" width="9" style="53"/>
  </cols>
  <sheetData>
    <row r="1" ht="30" customHeight="1" spans="1:14">
      <c r="A1" s="55" t="s">
        <v>130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5" customHeight="1" spans="1:14">
      <c r="A2" s="57" t="s">
        <v>46</v>
      </c>
      <c r="B2" s="58" t="s">
        <v>47</v>
      </c>
      <c r="C2" s="59"/>
      <c r="D2" s="60" t="s">
        <v>131</v>
      </c>
      <c r="E2" s="61" t="s">
        <v>53</v>
      </c>
      <c r="F2" s="61"/>
      <c r="G2" s="61"/>
      <c r="H2" s="62"/>
      <c r="I2" s="95" t="s">
        <v>41</v>
      </c>
      <c r="J2" s="96" t="s">
        <v>42</v>
      </c>
      <c r="K2" s="97"/>
      <c r="L2" s="97"/>
      <c r="M2" s="97"/>
      <c r="N2" s="98"/>
    </row>
    <row r="3" s="54" customFormat="1" ht="23" customHeight="1" spans="1:14">
      <c r="A3" s="63" t="s">
        <v>132</v>
      </c>
      <c r="B3" s="64" t="s">
        <v>133</v>
      </c>
      <c r="C3" s="65"/>
      <c r="D3" s="65"/>
      <c r="E3" s="65"/>
      <c r="F3" s="65"/>
      <c r="G3" s="65"/>
      <c r="H3" s="57"/>
      <c r="I3" s="64" t="s">
        <v>134</v>
      </c>
      <c r="J3" s="65"/>
      <c r="K3" s="65"/>
      <c r="L3" s="65"/>
      <c r="M3" s="65"/>
      <c r="N3" s="65"/>
    </row>
    <row r="4" s="54" customFormat="1" ht="23" customHeight="1" spans="1:14">
      <c r="A4" s="65"/>
      <c r="B4" s="187" t="s">
        <v>95</v>
      </c>
      <c r="C4" s="187" t="s">
        <v>96</v>
      </c>
      <c r="D4" s="188" t="s">
        <v>97</v>
      </c>
      <c r="E4" s="187" t="s">
        <v>98</v>
      </c>
      <c r="F4" s="189" t="s">
        <v>99</v>
      </c>
      <c r="G4" s="187" t="s">
        <v>100</v>
      </c>
      <c r="H4" s="57"/>
      <c r="I4" s="187"/>
      <c r="J4" s="187"/>
      <c r="K4" s="188"/>
      <c r="L4" s="187"/>
      <c r="M4" s="189"/>
      <c r="N4" s="187"/>
    </row>
    <row r="5" s="54" customFormat="1" ht="23" customHeight="1" spans="1:14">
      <c r="A5" s="63"/>
      <c r="B5" s="69"/>
      <c r="C5" s="57"/>
      <c r="D5" s="70"/>
      <c r="E5" s="57"/>
      <c r="F5" s="57"/>
      <c r="G5" s="57"/>
      <c r="H5" s="57"/>
      <c r="I5" s="99" t="s">
        <v>95</v>
      </c>
      <c r="J5" s="99" t="s">
        <v>96</v>
      </c>
      <c r="K5" s="100" t="s">
        <v>97</v>
      </c>
      <c r="L5" s="99" t="s">
        <v>98</v>
      </c>
      <c r="M5" s="101" t="s">
        <v>99</v>
      </c>
      <c r="N5" s="99" t="s">
        <v>100</v>
      </c>
    </row>
    <row r="6" s="54" customFormat="1" ht="21" customHeight="1" spans="1:14">
      <c r="A6" s="71" t="s">
        <v>135</v>
      </c>
      <c r="B6" s="71">
        <f t="shared" ref="B6:B9" si="0">C6-5</f>
        <v>71</v>
      </c>
      <c r="C6" s="71">
        <v>76</v>
      </c>
      <c r="D6" s="72">
        <f t="shared" ref="D6:G6" si="1">C6+6</f>
        <v>82</v>
      </c>
      <c r="E6" s="71">
        <f t="shared" si="1"/>
        <v>88</v>
      </c>
      <c r="F6" s="71">
        <f t="shared" si="1"/>
        <v>94</v>
      </c>
      <c r="G6" s="71">
        <f t="shared" si="1"/>
        <v>100</v>
      </c>
      <c r="H6" s="57"/>
      <c r="I6" s="102" t="s">
        <v>136</v>
      </c>
      <c r="J6" s="103" t="s">
        <v>136</v>
      </c>
      <c r="K6" s="103" t="s">
        <v>137</v>
      </c>
      <c r="L6" s="103" t="s">
        <v>138</v>
      </c>
      <c r="M6" s="103" t="s">
        <v>137</v>
      </c>
      <c r="N6" s="103" t="s">
        <v>139</v>
      </c>
    </row>
    <row r="7" s="54" customFormat="1" ht="21" customHeight="1" spans="1:14">
      <c r="A7" s="73" t="s">
        <v>140</v>
      </c>
      <c r="B7" s="71">
        <f>C7-3</f>
        <v>51</v>
      </c>
      <c r="C7" s="71">
        <v>54</v>
      </c>
      <c r="D7" s="72">
        <f>C7+3</f>
        <v>57</v>
      </c>
      <c r="E7" s="71">
        <f>D7+3</f>
        <v>60</v>
      </c>
      <c r="F7" s="71">
        <f>E7+4</f>
        <v>64</v>
      </c>
      <c r="G7" s="71">
        <f t="shared" ref="G7:G9" si="2">F7+4</f>
        <v>68</v>
      </c>
      <c r="H7" s="57"/>
      <c r="I7" s="103" t="s">
        <v>137</v>
      </c>
      <c r="J7" s="103" t="s">
        <v>137</v>
      </c>
      <c r="K7" s="103" t="s">
        <v>137</v>
      </c>
      <c r="L7" s="103" t="s">
        <v>136</v>
      </c>
      <c r="M7" s="103" t="s">
        <v>137</v>
      </c>
      <c r="N7" s="103" t="s">
        <v>139</v>
      </c>
    </row>
    <row r="8" s="54" customFormat="1" ht="21" customHeight="1" spans="1:14">
      <c r="A8" s="73" t="s">
        <v>141</v>
      </c>
      <c r="B8" s="74">
        <f t="shared" si="0"/>
        <v>69</v>
      </c>
      <c r="C8" s="71">
        <v>74</v>
      </c>
      <c r="D8" s="75">
        <f>C8+6</f>
        <v>80</v>
      </c>
      <c r="E8" s="74">
        <f>D8+6</f>
        <v>86</v>
      </c>
      <c r="F8" s="74">
        <f>E8+6</f>
        <v>92</v>
      </c>
      <c r="G8" s="71">
        <f t="shared" si="2"/>
        <v>96</v>
      </c>
      <c r="H8" s="57"/>
      <c r="I8" s="103" t="s">
        <v>137</v>
      </c>
      <c r="J8" s="103" t="s">
        <v>137</v>
      </c>
      <c r="K8" s="103" t="s">
        <v>139</v>
      </c>
      <c r="L8" s="103" t="s">
        <v>139</v>
      </c>
      <c r="M8" s="103" t="s">
        <v>137</v>
      </c>
      <c r="N8" s="103" t="s">
        <v>138</v>
      </c>
    </row>
    <row r="9" s="54" customFormat="1" ht="21" customHeight="1" spans="1:14">
      <c r="A9" s="76" t="s">
        <v>142</v>
      </c>
      <c r="B9" s="74">
        <f t="shared" si="0"/>
        <v>79</v>
      </c>
      <c r="C9" s="71">
        <v>84</v>
      </c>
      <c r="D9" s="75">
        <f>C9+6</f>
        <v>90</v>
      </c>
      <c r="E9" s="74">
        <f>D9+6</f>
        <v>96</v>
      </c>
      <c r="F9" s="74">
        <f>E9+6</f>
        <v>102</v>
      </c>
      <c r="G9" s="71">
        <f t="shared" si="2"/>
        <v>106</v>
      </c>
      <c r="H9" s="57"/>
      <c r="I9" s="103" t="s">
        <v>143</v>
      </c>
      <c r="J9" s="103" t="s">
        <v>143</v>
      </c>
      <c r="K9" s="103" t="s">
        <v>138</v>
      </c>
      <c r="L9" s="103" t="s">
        <v>137</v>
      </c>
      <c r="M9" s="103" t="s">
        <v>137</v>
      </c>
      <c r="N9" s="103" t="s">
        <v>136</v>
      </c>
    </row>
    <row r="10" s="54" customFormat="1" ht="21" customHeight="1" spans="1:14">
      <c r="A10" s="77" t="s">
        <v>144</v>
      </c>
      <c r="B10" s="77">
        <f>C10-1.6</f>
        <v>23.4</v>
      </c>
      <c r="C10" s="77">
        <v>25</v>
      </c>
      <c r="D10" s="78">
        <f>C10+1.9</f>
        <v>26.9</v>
      </c>
      <c r="E10" s="77">
        <f>C10+3.8</f>
        <v>28.8</v>
      </c>
      <c r="F10" s="77">
        <f>C10+5.7</f>
        <v>30.7</v>
      </c>
      <c r="G10" s="77">
        <f>C10+7</f>
        <v>32</v>
      </c>
      <c r="H10" s="57"/>
      <c r="I10" s="103" t="s">
        <v>137</v>
      </c>
      <c r="J10" s="103" t="s">
        <v>137</v>
      </c>
      <c r="K10" s="103" t="s">
        <v>139</v>
      </c>
      <c r="L10" s="103" t="s">
        <v>137</v>
      </c>
      <c r="M10" s="103" t="s">
        <v>136</v>
      </c>
      <c r="N10" s="103" t="s">
        <v>139</v>
      </c>
    </row>
    <row r="11" s="54" customFormat="1" ht="21" customHeight="1" spans="1:14">
      <c r="A11" s="71" t="s">
        <v>145</v>
      </c>
      <c r="B11" s="71">
        <f>C11-1</f>
        <v>19</v>
      </c>
      <c r="C11" s="71">
        <v>20</v>
      </c>
      <c r="D11" s="72">
        <f>C11+1.2</f>
        <v>21.2</v>
      </c>
      <c r="E11" s="71">
        <f>D11+1.2</f>
        <v>22.4</v>
      </c>
      <c r="F11" s="71">
        <f>E11+1.2</f>
        <v>23.6</v>
      </c>
      <c r="G11" s="71">
        <f>F11+0.7</f>
        <v>24.3</v>
      </c>
      <c r="H11" s="57"/>
      <c r="I11" s="103" t="s">
        <v>137</v>
      </c>
      <c r="J11" s="103" t="s">
        <v>137</v>
      </c>
      <c r="K11" s="103" t="s">
        <v>136</v>
      </c>
      <c r="L11" s="103" t="s">
        <v>137</v>
      </c>
      <c r="M11" s="103" t="s">
        <v>137</v>
      </c>
      <c r="N11" s="103" t="s">
        <v>139</v>
      </c>
    </row>
    <row r="12" s="54" customFormat="1" ht="21" customHeight="1" spans="1:14">
      <c r="A12" s="79" t="s">
        <v>146</v>
      </c>
      <c r="B12" s="71">
        <f>C12-0.5</f>
        <v>16.5</v>
      </c>
      <c r="C12" s="71">
        <v>17</v>
      </c>
      <c r="D12" s="72">
        <f t="shared" ref="D12:G12" si="3">C12+0.5</f>
        <v>17.5</v>
      </c>
      <c r="E12" s="71">
        <f t="shared" si="3"/>
        <v>18</v>
      </c>
      <c r="F12" s="71">
        <f t="shared" si="3"/>
        <v>18.5</v>
      </c>
      <c r="G12" s="71">
        <f t="shared" si="3"/>
        <v>19</v>
      </c>
      <c r="H12" s="57"/>
      <c r="I12" s="103" t="s">
        <v>136</v>
      </c>
      <c r="J12" s="103" t="s">
        <v>136</v>
      </c>
      <c r="K12" s="103" t="s">
        <v>139</v>
      </c>
      <c r="L12" s="103" t="s">
        <v>147</v>
      </c>
      <c r="M12" s="103" t="s">
        <v>147</v>
      </c>
      <c r="N12" s="103" t="s">
        <v>147</v>
      </c>
    </row>
    <row r="13" s="54" customFormat="1" ht="21" customHeight="1" spans="1:14">
      <c r="A13" s="79" t="s">
        <v>148</v>
      </c>
      <c r="B13" s="71">
        <f>C13-0.5</f>
        <v>11.5</v>
      </c>
      <c r="C13" s="71">
        <v>12</v>
      </c>
      <c r="D13" s="72">
        <f t="shared" ref="D13:G13" si="4">C13+0.5</f>
        <v>12.5</v>
      </c>
      <c r="E13" s="71">
        <f t="shared" si="4"/>
        <v>13</v>
      </c>
      <c r="F13" s="71">
        <f t="shared" si="4"/>
        <v>13.5</v>
      </c>
      <c r="G13" s="71">
        <f t="shared" si="4"/>
        <v>14</v>
      </c>
      <c r="H13" s="57"/>
      <c r="I13" s="103" t="s">
        <v>136</v>
      </c>
      <c r="J13" s="103" t="s">
        <v>136</v>
      </c>
      <c r="K13" s="103" t="s">
        <v>137</v>
      </c>
      <c r="L13" s="103" t="s">
        <v>149</v>
      </c>
      <c r="M13" s="103" t="s">
        <v>136</v>
      </c>
      <c r="N13" s="103" t="s">
        <v>137</v>
      </c>
    </row>
    <row r="14" s="54" customFormat="1" ht="21" customHeight="1" spans="1:14">
      <c r="A14" s="71" t="s">
        <v>150</v>
      </c>
      <c r="B14" s="71">
        <f>C14-1.5</f>
        <v>22.5</v>
      </c>
      <c r="C14" s="71">
        <v>24</v>
      </c>
      <c r="D14" s="72">
        <f>C14+1.7</f>
        <v>25.7</v>
      </c>
      <c r="E14" s="71">
        <f>D14+1.7</f>
        <v>27.4</v>
      </c>
      <c r="F14" s="71">
        <f>E14+1.7</f>
        <v>29.1</v>
      </c>
      <c r="G14" s="71">
        <f>F14+1.6</f>
        <v>30.7</v>
      </c>
      <c r="H14" s="57"/>
      <c r="I14" s="103" t="s">
        <v>151</v>
      </c>
      <c r="J14" s="103" t="s">
        <v>151</v>
      </c>
      <c r="K14" s="103" t="s">
        <v>137</v>
      </c>
      <c r="L14" s="103" t="s">
        <v>147</v>
      </c>
      <c r="M14" s="103" t="s">
        <v>147</v>
      </c>
      <c r="N14" s="103" t="s">
        <v>147</v>
      </c>
    </row>
    <row r="15" s="54" customFormat="1" ht="21" customHeight="1" spans="1:14">
      <c r="A15" s="71" t="s">
        <v>152</v>
      </c>
      <c r="B15" s="71">
        <f>C15-1.8</f>
        <v>32.2</v>
      </c>
      <c r="C15" s="71">
        <v>34</v>
      </c>
      <c r="D15" s="72">
        <f>C15+2.25</f>
        <v>36.25</v>
      </c>
      <c r="E15" s="71">
        <f>D15+2.25</f>
        <v>38.5</v>
      </c>
      <c r="F15" s="71">
        <f>E15+2.25</f>
        <v>40.75</v>
      </c>
      <c r="G15" s="71">
        <f>F15+2</f>
        <v>42.75</v>
      </c>
      <c r="H15" s="57"/>
      <c r="I15" s="103" t="s">
        <v>153</v>
      </c>
      <c r="J15" s="103" t="s">
        <v>153</v>
      </c>
      <c r="K15" s="103" t="s">
        <v>139</v>
      </c>
      <c r="L15" s="103" t="s">
        <v>137</v>
      </c>
      <c r="M15" s="103" t="s">
        <v>136</v>
      </c>
      <c r="N15" s="103" t="s">
        <v>137</v>
      </c>
    </row>
    <row r="16" s="54" customFormat="1" ht="21" customHeight="1" spans="1:14">
      <c r="A16" s="80" t="s">
        <v>154</v>
      </c>
      <c r="B16" s="81">
        <v>12.5</v>
      </c>
      <c r="C16" s="81"/>
      <c r="D16" s="82">
        <f>B16+1</f>
        <v>13.5</v>
      </c>
      <c r="E16" s="81">
        <v>13.5</v>
      </c>
      <c r="F16" s="81">
        <f>D16+1</f>
        <v>14.5</v>
      </c>
      <c r="G16" s="81">
        <v>14.5</v>
      </c>
      <c r="H16" s="57"/>
      <c r="I16" s="103" t="s">
        <v>137</v>
      </c>
      <c r="J16" s="103" t="s">
        <v>137</v>
      </c>
      <c r="K16" s="103" t="s">
        <v>136</v>
      </c>
      <c r="L16" s="103" t="s">
        <v>137</v>
      </c>
      <c r="M16" s="103" t="s">
        <v>137</v>
      </c>
      <c r="N16" s="103" t="s">
        <v>155</v>
      </c>
    </row>
    <row r="17" s="54" customFormat="1" ht="21" customHeight="1" spans="1:14">
      <c r="A17" s="83" t="s">
        <v>156</v>
      </c>
      <c r="B17" s="84">
        <v>3.5</v>
      </c>
      <c r="C17" s="71">
        <v>3.5</v>
      </c>
      <c r="D17" s="85">
        <v>3.5</v>
      </c>
      <c r="E17" s="84">
        <v>3.5</v>
      </c>
      <c r="F17" s="84">
        <v>3.5</v>
      </c>
      <c r="G17" s="84">
        <v>3.5</v>
      </c>
      <c r="H17" s="57"/>
      <c r="I17" s="103" t="s">
        <v>137</v>
      </c>
      <c r="J17" s="103" t="s">
        <v>137</v>
      </c>
      <c r="K17" s="103" t="s">
        <v>137</v>
      </c>
      <c r="L17" s="103" t="s">
        <v>137</v>
      </c>
      <c r="M17" s="103" t="s">
        <v>137</v>
      </c>
      <c r="N17" s="103" t="s">
        <v>137</v>
      </c>
    </row>
    <row r="18" s="54" customFormat="1" ht="21" customHeight="1" spans="1:14">
      <c r="A18" s="83" t="s">
        <v>157</v>
      </c>
      <c r="B18" s="84">
        <v>2</v>
      </c>
      <c r="C18" s="71">
        <v>2</v>
      </c>
      <c r="D18" s="85">
        <v>2</v>
      </c>
      <c r="E18" s="84">
        <v>2</v>
      </c>
      <c r="F18" s="84">
        <v>2</v>
      </c>
      <c r="G18" s="84">
        <v>2</v>
      </c>
      <c r="H18" s="57"/>
      <c r="I18" s="103" t="s">
        <v>137</v>
      </c>
      <c r="J18" s="103" t="s">
        <v>137</v>
      </c>
      <c r="K18" s="103" t="s">
        <v>137</v>
      </c>
      <c r="L18" s="103" t="s">
        <v>137</v>
      </c>
      <c r="M18" s="103" t="s">
        <v>137</v>
      </c>
      <c r="N18" s="103" t="s">
        <v>137</v>
      </c>
    </row>
    <row r="19" s="54" customFormat="1" ht="21" customHeight="1" spans="1:14">
      <c r="A19" s="8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</row>
    <row r="20" s="54" customFormat="1" ht="21" customHeight="1" spans="1:14">
      <c r="A20" s="8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</row>
    <row r="21" s="54" customFormat="1" ht="21" customHeight="1" spans="1:14">
      <c r="A21" s="8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</row>
    <row r="22" ht="29" customHeight="1" spans="1:14">
      <c r="A22" s="87"/>
      <c r="B22" s="88"/>
      <c r="C22" s="89"/>
      <c r="D22" s="89"/>
      <c r="E22" s="90"/>
      <c r="F22" s="90"/>
      <c r="G22" s="91"/>
      <c r="H22" s="92"/>
      <c r="I22" s="88"/>
      <c r="J22" s="89"/>
      <c r="K22" s="89"/>
      <c r="L22" s="90"/>
      <c r="M22" s="90"/>
      <c r="N22" s="91"/>
    </row>
    <row r="23" ht="16.5" spans="1:14">
      <c r="A23" s="93" t="s">
        <v>108</v>
      </c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</row>
    <row r="24" ht="15.75" spans="1:14">
      <c r="A24" s="53" t="s">
        <v>158</v>
      </c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</row>
    <row r="25" ht="15.75" spans="1:13">
      <c r="A25" s="94"/>
      <c r="B25" s="94"/>
      <c r="C25" s="94"/>
      <c r="D25" s="94"/>
      <c r="E25" s="94"/>
      <c r="F25" s="94"/>
      <c r="G25" s="94"/>
      <c r="H25" s="94"/>
      <c r="I25" s="93" t="s">
        <v>159</v>
      </c>
      <c r="J25" s="104"/>
      <c r="K25" s="93" t="s">
        <v>160</v>
      </c>
      <c r="L25" s="93"/>
      <c r="M25" s="93" t="s">
        <v>161</v>
      </c>
    </row>
  </sheetData>
  <mergeCells count="9">
    <mergeCell ref="A1:N1"/>
    <mergeCell ref="B2:C2"/>
    <mergeCell ref="E2:G2"/>
    <mergeCell ref="J2:N2"/>
    <mergeCell ref="B3:G3"/>
    <mergeCell ref="I3:N3"/>
    <mergeCell ref="B16:C16"/>
    <mergeCell ref="A3:A5"/>
    <mergeCell ref="H2:H22"/>
  </mergeCells>
  <pageMargins left="0.161111111111111" right="0.161111111111111" top="0.2125" bottom="0.2125" header="0.5" footer="0.5"/>
  <pageSetup paperSize="9" scale="90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52"/>
  <sheetViews>
    <sheetView view="pageBreakPreview" zoomScale="110" zoomScaleNormal="110" workbookViewId="0">
      <selection activeCell="A17" sqref="A17:K17"/>
    </sheetView>
  </sheetViews>
  <sheetFormatPr defaultColWidth="10" defaultRowHeight="16.5" customHeight="1"/>
  <cols>
    <col min="1" max="1" width="10.875" style="194" customWidth="1"/>
    <col min="2" max="16384" width="10" style="194"/>
  </cols>
  <sheetData>
    <row r="1" ht="22.5" customHeight="1" spans="1:11">
      <c r="A1" s="195" t="s">
        <v>162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17.25" customHeight="1" spans="1:11">
      <c r="A2" s="109" t="s">
        <v>37</v>
      </c>
      <c r="B2" s="110" t="s">
        <v>38</v>
      </c>
      <c r="C2" s="110"/>
      <c r="D2" s="111" t="s">
        <v>39</v>
      </c>
      <c r="E2" s="111"/>
      <c r="F2" s="110" t="s">
        <v>40</v>
      </c>
      <c r="G2" s="110"/>
      <c r="H2" s="112" t="s">
        <v>41</v>
      </c>
      <c r="I2" s="169" t="s">
        <v>42</v>
      </c>
      <c r="J2" s="169"/>
      <c r="K2" s="170"/>
    </row>
    <row r="3" customHeight="1" spans="1:11">
      <c r="A3" s="196" t="s">
        <v>43</v>
      </c>
      <c r="B3" s="197"/>
      <c r="C3" s="198"/>
      <c r="D3" s="199" t="s">
        <v>44</v>
      </c>
      <c r="E3" s="200"/>
      <c r="F3" s="200"/>
      <c r="G3" s="201"/>
      <c r="H3" s="199" t="s">
        <v>45</v>
      </c>
      <c r="I3" s="200"/>
      <c r="J3" s="200"/>
      <c r="K3" s="201"/>
    </row>
    <row r="4" customHeight="1" spans="1:11">
      <c r="A4" s="202" t="s">
        <v>46</v>
      </c>
      <c r="B4" s="203" t="s">
        <v>47</v>
      </c>
      <c r="C4" s="204"/>
      <c r="D4" s="202" t="s">
        <v>48</v>
      </c>
      <c r="E4" s="205"/>
      <c r="F4" s="206">
        <v>45884</v>
      </c>
      <c r="G4" s="207"/>
      <c r="H4" s="202" t="s">
        <v>163</v>
      </c>
      <c r="I4" s="205"/>
      <c r="J4" s="227" t="s">
        <v>50</v>
      </c>
      <c r="K4" s="270" t="s">
        <v>51</v>
      </c>
    </row>
    <row r="5" customHeight="1" spans="1:11">
      <c r="A5" s="208" t="s">
        <v>52</v>
      </c>
      <c r="B5" s="203" t="s">
        <v>53</v>
      </c>
      <c r="C5" s="204"/>
      <c r="D5" s="202" t="s">
        <v>164</v>
      </c>
      <c r="E5" s="205"/>
      <c r="F5" s="203">
        <v>10000</v>
      </c>
      <c r="G5" s="204"/>
      <c r="H5" s="202" t="s">
        <v>165</v>
      </c>
      <c r="I5" s="205"/>
      <c r="J5" s="227" t="s">
        <v>50</v>
      </c>
      <c r="K5" s="270" t="s">
        <v>51</v>
      </c>
    </row>
    <row r="6" customHeight="1" spans="1:11">
      <c r="A6" s="202" t="s">
        <v>56</v>
      </c>
      <c r="B6" s="203">
        <v>2</v>
      </c>
      <c r="C6" s="204">
        <v>6</v>
      </c>
      <c r="D6" s="202" t="s">
        <v>166</v>
      </c>
      <c r="E6" s="205"/>
      <c r="F6" s="203">
        <v>6500</v>
      </c>
      <c r="G6" s="204"/>
      <c r="H6" s="209" t="s">
        <v>167</v>
      </c>
      <c r="I6" s="247"/>
      <c r="J6" s="247"/>
      <c r="K6" s="271"/>
    </row>
    <row r="7" customHeight="1" spans="1:11">
      <c r="A7" s="202" t="s">
        <v>60</v>
      </c>
      <c r="B7" s="210">
        <v>10010</v>
      </c>
      <c r="C7" s="211"/>
      <c r="D7" s="202" t="s">
        <v>168</v>
      </c>
      <c r="E7" s="205"/>
      <c r="F7" s="203">
        <f>3008+2100+500</f>
        <v>5608</v>
      </c>
      <c r="G7" s="204"/>
      <c r="H7" s="212"/>
      <c r="I7" s="227"/>
      <c r="J7" s="227"/>
      <c r="K7" s="270"/>
    </row>
    <row r="8" ht="34" customHeight="1" spans="1:11">
      <c r="A8" s="213" t="s">
        <v>63</v>
      </c>
      <c r="B8" s="214" t="s">
        <v>64</v>
      </c>
      <c r="C8" s="215"/>
      <c r="D8" s="216" t="s">
        <v>65</v>
      </c>
      <c r="E8" s="217"/>
      <c r="F8" s="218">
        <v>45878</v>
      </c>
      <c r="G8" s="219"/>
      <c r="H8" s="216"/>
      <c r="I8" s="217"/>
      <c r="J8" s="217"/>
      <c r="K8" s="272"/>
    </row>
    <row r="9" customHeight="1" spans="1:11">
      <c r="A9" s="220" t="s">
        <v>169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customHeight="1" spans="1:11">
      <c r="A10" s="221" t="s">
        <v>69</v>
      </c>
      <c r="B10" s="222" t="s">
        <v>70</v>
      </c>
      <c r="C10" s="223" t="s">
        <v>71</v>
      </c>
      <c r="D10" s="224"/>
      <c r="E10" s="225" t="s">
        <v>74</v>
      </c>
      <c r="F10" s="222" t="s">
        <v>70</v>
      </c>
      <c r="G10" s="223" t="s">
        <v>71</v>
      </c>
      <c r="H10" s="222"/>
      <c r="I10" s="225" t="s">
        <v>72</v>
      </c>
      <c r="J10" s="222" t="s">
        <v>70</v>
      </c>
      <c r="K10" s="273" t="s">
        <v>71</v>
      </c>
    </row>
    <row r="11" customHeight="1" spans="1:11">
      <c r="A11" s="208" t="s">
        <v>75</v>
      </c>
      <c r="B11" s="226" t="s">
        <v>70</v>
      </c>
      <c r="C11" s="227" t="s">
        <v>71</v>
      </c>
      <c r="D11" s="228"/>
      <c r="E11" s="229" t="s">
        <v>77</v>
      </c>
      <c r="F11" s="226" t="s">
        <v>70</v>
      </c>
      <c r="G11" s="227" t="s">
        <v>71</v>
      </c>
      <c r="H11" s="226"/>
      <c r="I11" s="229" t="s">
        <v>82</v>
      </c>
      <c r="J11" s="226" t="s">
        <v>70</v>
      </c>
      <c r="K11" s="270" t="s">
        <v>71</v>
      </c>
    </row>
    <row r="12" customHeight="1" spans="1:11">
      <c r="A12" s="216" t="s">
        <v>108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72"/>
    </row>
    <row r="13" customHeight="1" spans="1:11">
      <c r="A13" s="230" t="s">
        <v>170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customHeight="1" spans="1:11">
      <c r="A14" s="231" t="s">
        <v>171</v>
      </c>
      <c r="B14" s="232"/>
      <c r="C14" s="232"/>
      <c r="D14" s="232"/>
      <c r="E14" s="232"/>
      <c r="F14" s="232"/>
      <c r="G14" s="232"/>
      <c r="H14" s="233"/>
      <c r="I14" s="274"/>
      <c r="J14" s="274"/>
      <c r="K14" s="275"/>
    </row>
    <row r="15" customHeight="1" spans="1:11">
      <c r="A15" s="231" t="s">
        <v>172</v>
      </c>
      <c r="B15" s="232"/>
      <c r="C15" s="232"/>
      <c r="D15" s="232"/>
      <c r="E15" s="232"/>
      <c r="F15" s="232"/>
      <c r="G15" s="232"/>
      <c r="H15" s="233"/>
      <c r="I15" s="276"/>
      <c r="J15" s="277"/>
      <c r="K15" s="278"/>
    </row>
    <row r="16" customHeight="1" spans="1:11">
      <c r="A16" s="234"/>
      <c r="B16" s="235"/>
      <c r="C16" s="235"/>
      <c r="D16" s="235"/>
      <c r="E16" s="235"/>
      <c r="F16" s="235"/>
      <c r="G16" s="235"/>
      <c r="H16" s="235"/>
      <c r="I16" s="235"/>
      <c r="J16" s="235"/>
      <c r="K16" s="279"/>
    </row>
    <row r="17" customHeight="1" spans="1:11">
      <c r="A17" s="230" t="s">
        <v>173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customHeight="1" spans="1:11">
      <c r="A18" s="236" t="s">
        <v>174</v>
      </c>
      <c r="B18" s="237"/>
      <c r="C18" s="237"/>
      <c r="D18" s="237"/>
      <c r="E18" s="237"/>
      <c r="F18" s="237"/>
      <c r="G18" s="237"/>
      <c r="H18" s="237"/>
      <c r="I18" s="274"/>
      <c r="J18" s="274"/>
      <c r="K18" s="275"/>
    </row>
    <row r="19" customHeight="1" spans="1:11">
      <c r="A19" s="238"/>
      <c r="B19" s="239"/>
      <c r="C19" s="239"/>
      <c r="D19" s="240"/>
      <c r="E19" s="241"/>
      <c r="F19" s="239"/>
      <c r="G19" s="239"/>
      <c r="H19" s="240"/>
      <c r="I19" s="276"/>
      <c r="J19" s="277"/>
      <c r="K19" s="278"/>
    </row>
    <row r="20" customHeight="1" spans="1:11">
      <c r="A20" s="234"/>
      <c r="B20" s="235"/>
      <c r="C20" s="235"/>
      <c r="D20" s="235"/>
      <c r="E20" s="235"/>
      <c r="F20" s="235"/>
      <c r="G20" s="235"/>
      <c r="H20" s="235"/>
      <c r="I20" s="235"/>
      <c r="J20" s="235"/>
      <c r="K20" s="279"/>
    </row>
    <row r="21" customHeight="1" spans="1:11">
      <c r="A21" s="242" t="s">
        <v>105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145" t="s">
        <v>106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7"/>
    </row>
    <row r="23" customHeight="1" spans="1:11">
      <c r="A23" s="119" t="s">
        <v>107</v>
      </c>
      <c r="B23" s="121"/>
      <c r="C23" s="227" t="s">
        <v>50</v>
      </c>
      <c r="D23" s="227" t="s">
        <v>51</v>
      </c>
      <c r="E23" s="152"/>
      <c r="F23" s="152"/>
      <c r="G23" s="152"/>
      <c r="H23" s="152"/>
      <c r="I23" s="152"/>
      <c r="J23" s="152"/>
      <c r="K23" s="181"/>
    </row>
    <row r="24" customHeight="1" spans="1:11">
      <c r="A24" s="243" t="s">
        <v>175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80"/>
    </row>
    <row r="25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81"/>
    </row>
    <row r="26" customHeight="1" spans="1:11">
      <c r="A26" s="220" t="s">
        <v>116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customHeight="1" spans="1:11">
      <c r="A27" s="196" t="s">
        <v>117</v>
      </c>
      <c r="B27" s="223" t="s">
        <v>80</v>
      </c>
      <c r="C27" s="223" t="s">
        <v>81</v>
      </c>
      <c r="D27" s="223" t="s">
        <v>73</v>
      </c>
      <c r="E27" s="197" t="s">
        <v>118</v>
      </c>
      <c r="F27" s="223" t="s">
        <v>80</v>
      </c>
      <c r="G27" s="223" t="s">
        <v>81</v>
      </c>
      <c r="H27" s="223" t="s">
        <v>73</v>
      </c>
      <c r="I27" s="197" t="s">
        <v>119</v>
      </c>
      <c r="J27" s="223" t="s">
        <v>80</v>
      </c>
      <c r="K27" s="273" t="s">
        <v>81</v>
      </c>
    </row>
    <row r="28" customHeight="1" spans="1:11">
      <c r="A28" s="209" t="s">
        <v>72</v>
      </c>
      <c r="B28" s="227" t="s">
        <v>80</v>
      </c>
      <c r="C28" s="227" t="s">
        <v>81</v>
      </c>
      <c r="D28" s="227" t="s">
        <v>73</v>
      </c>
      <c r="E28" s="247" t="s">
        <v>79</v>
      </c>
      <c r="F28" s="227" t="s">
        <v>80</v>
      </c>
      <c r="G28" s="227" t="s">
        <v>81</v>
      </c>
      <c r="H28" s="227" t="s">
        <v>73</v>
      </c>
      <c r="I28" s="247" t="s">
        <v>90</v>
      </c>
      <c r="J28" s="227" t="s">
        <v>80</v>
      </c>
      <c r="K28" s="270" t="s">
        <v>81</v>
      </c>
    </row>
    <row r="29" customHeight="1" spans="1:11">
      <c r="A29" s="202" t="s">
        <v>83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82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83"/>
    </row>
    <row r="31" customHeight="1" spans="1:11">
      <c r="A31" s="251" t="s">
        <v>176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ht="17.25" customHeight="1" spans="1:11">
      <c r="A32" s="252" t="s">
        <v>177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84"/>
    </row>
    <row r="33" ht="17.25" customHeight="1" spans="1:11">
      <c r="A33" s="254" t="s">
        <v>178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85"/>
    </row>
    <row r="34" ht="17.25" customHeight="1" spans="1:11">
      <c r="A34" s="254" t="s">
        <v>179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85"/>
    </row>
    <row r="35" ht="17.25" customHeight="1" spans="1:11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85"/>
    </row>
    <row r="36" ht="17.25" customHeight="1" spans="1:11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85"/>
    </row>
    <row r="37" ht="17.25" customHeight="1" spans="1:1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85"/>
    </row>
    <row r="38" ht="17.25" customHeight="1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5"/>
    </row>
    <row r="39" ht="17.25" customHeight="1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5"/>
    </row>
    <row r="40" ht="17.25" customHeight="1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5"/>
    </row>
    <row r="41" ht="17.25" customHeight="1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5"/>
    </row>
    <row r="42" ht="17.25" customHeight="1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5"/>
    </row>
    <row r="43" ht="17.25" customHeight="1" spans="1:11">
      <c r="A43" s="249" t="s">
        <v>115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3"/>
    </row>
    <row r="44" customHeight="1" spans="1:11">
      <c r="A44" s="251" t="s">
        <v>180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</row>
    <row r="45" ht="18" customHeight="1" spans="1:11">
      <c r="A45" s="256" t="s">
        <v>108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86"/>
    </row>
    <row r="46" ht="18" customHeight="1" spans="1:11">
      <c r="A46" s="256"/>
      <c r="B46" s="257"/>
      <c r="C46" s="257"/>
      <c r="D46" s="257"/>
      <c r="E46" s="257"/>
      <c r="F46" s="257"/>
      <c r="G46" s="257"/>
      <c r="H46" s="257"/>
      <c r="I46" s="257"/>
      <c r="J46" s="257"/>
      <c r="K46" s="286"/>
    </row>
    <row r="47" ht="18" customHeight="1" spans="1:11">
      <c r="A47" s="245"/>
      <c r="B47" s="246"/>
      <c r="C47" s="246"/>
      <c r="D47" s="246"/>
      <c r="E47" s="246"/>
      <c r="F47" s="246"/>
      <c r="G47" s="246"/>
      <c r="H47" s="246"/>
      <c r="I47" s="246"/>
      <c r="J47" s="246"/>
      <c r="K47" s="281"/>
    </row>
    <row r="48" ht="21" customHeight="1" spans="1:11">
      <c r="A48" s="258" t="s">
        <v>121</v>
      </c>
      <c r="B48" s="259" t="s">
        <v>181</v>
      </c>
      <c r="C48" s="259"/>
      <c r="D48" s="260" t="s">
        <v>123</v>
      </c>
      <c r="E48" s="261" t="s">
        <v>124</v>
      </c>
      <c r="F48" s="260" t="s">
        <v>125</v>
      </c>
      <c r="G48" s="262">
        <v>45872</v>
      </c>
      <c r="H48" s="263" t="s">
        <v>126</v>
      </c>
      <c r="I48" s="263"/>
      <c r="J48" s="259" t="s">
        <v>127</v>
      </c>
      <c r="K48" s="287"/>
    </row>
    <row r="49" customHeight="1" spans="1:11">
      <c r="A49" s="264" t="s">
        <v>128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88"/>
    </row>
    <row r="50" customHeight="1" spans="1:11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89"/>
    </row>
    <row r="51" customHeight="1" spans="1:1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90"/>
    </row>
    <row r="52" ht="21" customHeight="1" spans="1:11">
      <c r="A52" s="258" t="s">
        <v>121</v>
      </c>
      <c r="B52" s="259" t="s">
        <v>181</v>
      </c>
      <c r="C52" s="259"/>
      <c r="D52" s="260" t="s">
        <v>123</v>
      </c>
      <c r="E52" s="260"/>
      <c r="F52" s="260" t="s">
        <v>125</v>
      </c>
      <c r="G52" s="260"/>
      <c r="H52" s="263" t="s">
        <v>126</v>
      </c>
      <c r="I52" s="263"/>
      <c r="J52" s="291"/>
      <c r="K52" s="29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workbookViewId="0">
      <selection activeCell="I30" sqref="I30"/>
    </sheetView>
  </sheetViews>
  <sheetFormatPr defaultColWidth="9" defaultRowHeight="26" customHeight="1"/>
  <cols>
    <col min="1" max="1" width="17.1666666666667" style="53" customWidth="1"/>
    <col min="2" max="2" width="7.8" style="53" customWidth="1"/>
    <col min="3" max="7" width="9.33333333333333" style="53" customWidth="1"/>
    <col min="8" max="8" width="1.33333333333333" style="53" customWidth="1"/>
    <col min="9" max="9" width="12.175" style="53" customWidth="1"/>
    <col min="10" max="10" width="10.375" style="53" customWidth="1"/>
    <col min="11" max="11" width="16" style="53" customWidth="1"/>
    <col min="12" max="12" width="16.0916666666667" style="53" customWidth="1"/>
    <col min="13" max="13" width="14.625" style="53" customWidth="1"/>
    <col min="14" max="14" width="15" style="53" customWidth="1"/>
    <col min="15" max="16384" width="9" style="53"/>
  </cols>
  <sheetData>
    <row r="1" s="53" customFormat="1" ht="30" customHeight="1" spans="1:14">
      <c r="A1" s="55" t="s">
        <v>130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5" customHeight="1" spans="1:14">
      <c r="A2" s="57" t="s">
        <v>46</v>
      </c>
      <c r="B2" s="58" t="s">
        <v>47</v>
      </c>
      <c r="C2" s="59"/>
      <c r="D2" s="60" t="s">
        <v>131</v>
      </c>
      <c r="E2" s="61" t="s">
        <v>53</v>
      </c>
      <c r="F2" s="61"/>
      <c r="G2" s="61"/>
      <c r="H2" s="62"/>
      <c r="I2" s="95" t="s">
        <v>41</v>
      </c>
      <c r="J2" s="96" t="s">
        <v>42</v>
      </c>
      <c r="K2" s="97"/>
      <c r="L2" s="97"/>
      <c r="M2" s="97"/>
      <c r="N2" s="98"/>
    </row>
    <row r="3" s="54" customFormat="1" ht="23" customHeight="1" spans="1:14">
      <c r="A3" s="63" t="s">
        <v>132</v>
      </c>
      <c r="B3" s="64" t="s">
        <v>133</v>
      </c>
      <c r="C3" s="65"/>
      <c r="D3" s="65"/>
      <c r="E3" s="65"/>
      <c r="F3" s="65"/>
      <c r="G3" s="65"/>
      <c r="H3" s="57"/>
      <c r="I3" s="64" t="s">
        <v>134</v>
      </c>
      <c r="J3" s="65"/>
      <c r="K3" s="65"/>
      <c r="L3" s="65"/>
      <c r="M3" s="65"/>
      <c r="N3" s="65"/>
    </row>
    <row r="4" s="54" customFormat="1" ht="23" customHeight="1" spans="1:14">
      <c r="A4" s="65"/>
      <c r="B4" s="187" t="s">
        <v>95</v>
      </c>
      <c r="C4" s="187" t="s">
        <v>96</v>
      </c>
      <c r="D4" s="188" t="s">
        <v>97</v>
      </c>
      <c r="E4" s="187" t="s">
        <v>98</v>
      </c>
      <c r="F4" s="189" t="s">
        <v>99</v>
      </c>
      <c r="G4" s="187" t="s">
        <v>100</v>
      </c>
      <c r="H4" s="57"/>
      <c r="I4" s="190"/>
      <c r="J4" s="190"/>
      <c r="K4" s="190"/>
      <c r="L4" s="190"/>
      <c r="M4" s="190"/>
      <c r="N4" s="191"/>
    </row>
    <row r="5" s="54" customFormat="1" ht="23" customHeight="1" spans="1:14">
      <c r="A5" s="63"/>
      <c r="B5" s="69"/>
      <c r="C5" s="57"/>
      <c r="D5" s="70"/>
      <c r="E5" s="57"/>
      <c r="F5" s="57"/>
      <c r="G5" s="57"/>
      <c r="H5" s="57"/>
      <c r="I5" s="99" t="s">
        <v>95</v>
      </c>
      <c r="J5" s="99" t="s">
        <v>96</v>
      </c>
      <c r="K5" s="100" t="s">
        <v>97</v>
      </c>
      <c r="L5" s="99" t="s">
        <v>98</v>
      </c>
      <c r="M5" s="101" t="s">
        <v>99</v>
      </c>
      <c r="N5" s="99" t="s">
        <v>100</v>
      </c>
    </row>
    <row r="6" s="54" customFormat="1" ht="21" customHeight="1" spans="1:14">
      <c r="A6" s="71" t="s">
        <v>135</v>
      </c>
      <c r="B6" s="71">
        <f t="shared" ref="B6:B9" si="0">C6-5</f>
        <v>71</v>
      </c>
      <c r="C6" s="71">
        <v>76</v>
      </c>
      <c r="D6" s="72">
        <f t="shared" ref="D6:G6" si="1">C6+6</f>
        <v>82</v>
      </c>
      <c r="E6" s="71">
        <f t="shared" si="1"/>
        <v>88</v>
      </c>
      <c r="F6" s="71">
        <f t="shared" si="1"/>
        <v>94</v>
      </c>
      <c r="G6" s="71">
        <f t="shared" si="1"/>
        <v>100</v>
      </c>
      <c r="H6" s="57"/>
      <c r="I6" s="102" t="s">
        <v>182</v>
      </c>
      <c r="J6" s="103" t="s">
        <v>183</v>
      </c>
      <c r="K6" s="103" t="s">
        <v>184</v>
      </c>
      <c r="L6" s="103" t="s">
        <v>184</v>
      </c>
      <c r="M6" s="103" t="s">
        <v>185</v>
      </c>
      <c r="N6" s="103" t="s">
        <v>186</v>
      </c>
    </row>
    <row r="7" s="54" customFormat="1" ht="21" customHeight="1" spans="1:14">
      <c r="A7" s="73" t="s">
        <v>140</v>
      </c>
      <c r="B7" s="71">
        <f>C7-3</f>
        <v>51</v>
      </c>
      <c r="C7" s="71">
        <v>54</v>
      </c>
      <c r="D7" s="72">
        <f>C7+3</f>
        <v>57</v>
      </c>
      <c r="E7" s="71">
        <f>D7+3</f>
        <v>60</v>
      </c>
      <c r="F7" s="71">
        <f>E7+4</f>
        <v>64</v>
      </c>
      <c r="G7" s="71">
        <f t="shared" ref="G7:G9" si="2">F7+4</f>
        <v>68</v>
      </c>
      <c r="H7" s="57"/>
      <c r="I7" s="103" t="s">
        <v>187</v>
      </c>
      <c r="J7" s="103" t="s">
        <v>188</v>
      </c>
      <c r="K7" s="103" t="s">
        <v>189</v>
      </c>
      <c r="L7" s="103" t="s">
        <v>187</v>
      </c>
      <c r="M7" s="103" t="s">
        <v>183</v>
      </c>
      <c r="N7" s="103" t="s">
        <v>190</v>
      </c>
    </row>
    <row r="8" s="54" customFormat="1" ht="21" customHeight="1" spans="1:14">
      <c r="A8" s="73" t="s">
        <v>141</v>
      </c>
      <c r="B8" s="74">
        <f t="shared" si="0"/>
        <v>69</v>
      </c>
      <c r="C8" s="71">
        <v>74</v>
      </c>
      <c r="D8" s="75">
        <f>C8+6</f>
        <v>80</v>
      </c>
      <c r="E8" s="74">
        <f>D8+6</f>
        <v>86</v>
      </c>
      <c r="F8" s="74">
        <f>E8+6</f>
        <v>92</v>
      </c>
      <c r="G8" s="71">
        <f t="shared" si="2"/>
        <v>96</v>
      </c>
      <c r="H8" s="57"/>
      <c r="I8" s="103" t="s">
        <v>191</v>
      </c>
      <c r="J8" s="103" t="s">
        <v>183</v>
      </c>
      <c r="K8" s="103" t="s">
        <v>185</v>
      </c>
      <c r="L8" s="103" t="s">
        <v>192</v>
      </c>
      <c r="M8" s="103" t="s">
        <v>183</v>
      </c>
      <c r="N8" s="103" t="s">
        <v>183</v>
      </c>
    </row>
    <row r="9" s="54" customFormat="1" ht="21" customHeight="1" spans="1:14">
      <c r="A9" s="76" t="s">
        <v>142</v>
      </c>
      <c r="B9" s="74">
        <f t="shared" si="0"/>
        <v>79</v>
      </c>
      <c r="C9" s="71">
        <v>84</v>
      </c>
      <c r="D9" s="75">
        <f>C9+6</f>
        <v>90</v>
      </c>
      <c r="E9" s="74">
        <f>D9+6</f>
        <v>96</v>
      </c>
      <c r="F9" s="74">
        <f>E9+6</f>
        <v>102</v>
      </c>
      <c r="G9" s="71">
        <f t="shared" si="2"/>
        <v>106</v>
      </c>
      <c r="H9" s="57"/>
      <c r="I9" s="103" t="s">
        <v>192</v>
      </c>
      <c r="J9" s="103" t="s">
        <v>191</v>
      </c>
      <c r="K9" s="103" t="s">
        <v>183</v>
      </c>
      <c r="L9" s="103" t="s">
        <v>191</v>
      </c>
      <c r="M9" s="103" t="s">
        <v>193</v>
      </c>
      <c r="N9" s="103" t="s">
        <v>191</v>
      </c>
    </row>
    <row r="10" s="54" customFormat="1" ht="21" customHeight="1" spans="1:14">
      <c r="A10" s="77" t="s">
        <v>144</v>
      </c>
      <c r="B10" s="77">
        <f>C10-1.6</f>
        <v>23.4</v>
      </c>
      <c r="C10" s="77">
        <v>25</v>
      </c>
      <c r="D10" s="78">
        <f>C10+1.9</f>
        <v>26.9</v>
      </c>
      <c r="E10" s="77">
        <f>C10+3.8</f>
        <v>28.8</v>
      </c>
      <c r="F10" s="77">
        <f>C10+5.7</f>
        <v>30.7</v>
      </c>
      <c r="G10" s="77">
        <f>C10+7</f>
        <v>32</v>
      </c>
      <c r="H10" s="57"/>
      <c r="I10" s="103" t="s">
        <v>194</v>
      </c>
      <c r="J10" s="103" t="s">
        <v>184</v>
      </c>
      <c r="K10" s="103" t="s">
        <v>195</v>
      </c>
      <c r="L10" s="103" t="s">
        <v>196</v>
      </c>
      <c r="M10" s="103" t="s">
        <v>183</v>
      </c>
      <c r="N10" s="103" t="s">
        <v>197</v>
      </c>
    </row>
    <row r="11" s="54" customFormat="1" ht="21" customHeight="1" spans="1:14">
      <c r="A11" s="71" t="s">
        <v>145</v>
      </c>
      <c r="B11" s="71">
        <f>C11-1</f>
        <v>19</v>
      </c>
      <c r="C11" s="71">
        <v>20</v>
      </c>
      <c r="D11" s="72">
        <f>C11+1.2</f>
        <v>21.2</v>
      </c>
      <c r="E11" s="71">
        <f>D11+1.2</f>
        <v>22.4</v>
      </c>
      <c r="F11" s="71">
        <f>E11+1.2</f>
        <v>23.6</v>
      </c>
      <c r="G11" s="71">
        <f>F11+0.7</f>
        <v>24.3</v>
      </c>
      <c r="H11" s="57"/>
      <c r="I11" s="103" t="s">
        <v>183</v>
      </c>
      <c r="J11" s="103" t="s">
        <v>183</v>
      </c>
      <c r="K11" s="103" t="s">
        <v>189</v>
      </c>
      <c r="L11" s="103" t="s">
        <v>198</v>
      </c>
      <c r="M11" s="103" t="s">
        <v>199</v>
      </c>
      <c r="N11" s="103" t="s">
        <v>200</v>
      </c>
    </row>
    <row r="12" s="54" customFormat="1" ht="21" customHeight="1" spans="1:14">
      <c r="A12" s="79" t="s">
        <v>146</v>
      </c>
      <c r="B12" s="71">
        <f>C12-0.5</f>
        <v>16.5</v>
      </c>
      <c r="C12" s="71">
        <v>17</v>
      </c>
      <c r="D12" s="72">
        <f t="shared" ref="D12:G12" si="3">C12+0.5</f>
        <v>17.5</v>
      </c>
      <c r="E12" s="71">
        <f t="shared" si="3"/>
        <v>18</v>
      </c>
      <c r="F12" s="71">
        <f t="shared" si="3"/>
        <v>18.5</v>
      </c>
      <c r="G12" s="71">
        <f t="shared" si="3"/>
        <v>19</v>
      </c>
      <c r="H12" s="57"/>
      <c r="I12" s="103" t="s">
        <v>183</v>
      </c>
      <c r="J12" s="103" t="s">
        <v>183</v>
      </c>
      <c r="K12" s="103" t="s">
        <v>183</v>
      </c>
      <c r="L12" s="103" t="s">
        <v>183</v>
      </c>
      <c r="M12" s="103" t="s">
        <v>183</v>
      </c>
      <c r="N12" s="103" t="s">
        <v>183</v>
      </c>
    </row>
    <row r="13" s="54" customFormat="1" ht="21" customHeight="1" spans="1:14">
      <c r="A13" s="79" t="s">
        <v>148</v>
      </c>
      <c r="B13" s="71">
        <f>C13-0.5</f>
        <v>11.5</v>
      </c>
      <c r="C13" s="71">
        <v>12</v>
      </c>
      <c r="D13" s="72">
        <f t="shared" ref="D13:G13" si="4">C13+0.5</f>
        <v>12.5</v>
      </c>
      <c r="E13" s="71">
        <f t="shared" si="4"/>
        <v>13</v>
      </c>
      <c r="F13" s="71">
        <f t="shared" si="4"/>
        <v>13.5</v>
      </c>
      <c r="G13" s="71">
        <f t="shared" si="4"/>
        <v>14</v>
      </c>
      <c r="H13" s="57"/>
      <c r="I13" s="103" t="s">
        <v>201</v>
      </c>
      <c r="J13" s="103" t="s">
        <v>202</v>
      </c>
      <c r="K13" s="103" t="s">
        <v>183</v>
      </c>
      <c r="L13" s="103" t="s">
        <v>183</v>
      </c>
      <c r="M13" s="103" t="s">
        <v>203</v>
      </c>
      <c r="N13" s="103" t="s">
        <v>183</v>
      </c>
    </row>
    <row r="14" s="54" customFormat="1" ht="21" customHeight="1" spans="1:14">
      <c r="A14" s="71" t="s">
        <v>150</v>
      </c>
      <c r="B14" s="71">
        <f>C14-1.5</f>
        <v>22.5</v>
      </c>
      <c r="C14" s="71">
        <v>24</v>
      </c>
      <c r="D14" s="72">
        <f>C14+1.7</f>
        <v>25.7</v>
      </c>
      <c r="E14" s="71">
        <f>D14+1.7</f>
        <v>27.4</v>
      </c>
      <c r="F14" s="71">
        <f>E14+1.7</f>
        <v>29.1</v>
      </c>
      <c r="G14" s="71">
        <f>F14+1.6</f>
        <v>30.7</v>
      </c>
      <c r="H14" s="57"/>
      <c r="I14" s="103" t="s">
        <v>197</v>
      </c>
      <c r="J14" s="103" t="s">
        <v>197</v>
      </c>
      <c r="K14" s="103" t="s">
        <v>185</v>
      </c>
      <c r="L14" s="103" t="s">
        <v>204</v>
      </c>
      <c r="M14" s="103" t="s">
        <v>198</v>
      </c>
      <c r="N14" s="103" t="s">
        <v>182</v>
      </c>
    </row>
    <row r="15" s="54" customFormat="1" ht="21" customHeight="1" spans="1:14">
      <c r="A15" s="71" t="s">
        <v>152</v>
      </c>
      <c r="B15" s="71">
        <f>C15-1.8</f>
        <v>32.2</v>
      </c>
      <c r="C15" s="71">
        <v>34</v>
      </c>
      <c r="D15" s="72">
        <f>C15+2.25</f>
        <v>36.25</v>
      </c>
      <c r="E15" s="71">
        <f>D15+2.25</f>
        <v>38.5</v>
      </c>
      <c r="F15" s="71">
        <f>E15+2.25</f>
        <v>40.75</v>
      </c>
      <c r="G15" s="71">
        <f>F15+2</f>
        <v>42.75</v>
      </c>
      <c r="H15" s="57"/>
      <c r="I15" s="103" t="s">
        <v>205</v>
      </c>
      <c r="J15" s="103" t="s">
        <v>189</v>
      </c>
      <c r="K15" s="103" t="s">
        <v>185</v>
      </c>
      <c r="L15" s="103" t="s">
        <v>183</v>
      </c>
      <c r="M15" s="103" t="s">
        <v>183</v>
      </c>
      <c r="N15" s="103" t="s">
        <v>183</v>
      </c>
    </row>
    <row r="16" s="54" customFormat="1" ht="21" customHeight="1" spans="1:14">
      <c r="A16" s="80" t="s">
        <v>154</v>
      </c>
      <c r="B16" s="81">
        <v>12.5</v>
      </c>
      <c r="C16" s="81"/>
      <c r="D16" s="82">
        <f>B16+1</f>
        <v>13.5</v>
      </c>
      <c r="E16" s="81">
        <v>13.5</v>
      </c>
      <c r="F16" s="81">
        <f>D16+1</f>
        <v>14.5</v>
      </c>
      <c r="G16" s="81">
        <v>14.5</v>
      </c>
      <c r="H16" s="57"/>
      <c r="I16" s="103" t="s">
        <v>190</v>
      </c>
      <c r="J16" s="103" t="s">
        <v>184</v>
      </c>
      <c r="K16" s="103" t="s">
        <v>206</v>
      </c>
      <c r="L16" s="103" t="s">
        <v>207</v>
      </c>
      <c r="M16" s="103" t="s">
        <v>208</v>
      </c>
      <c r="N16" s="103" t="s">
        <v>209</v>
      </c>
    </row>
    <row r="17" s="54" customFormat="1" ht="21" customHeight="1" spans="1:14">
      <c r="A17" s="83" t="s">
        <v>156</v>
      </c>
      <c r="B17" s="84">
        <v>3.5</v>
      </c>
      <c r="C17" s="71">
        <v>3.5</v>
      </c>
      <c r="D17" s="85">
        <v>3.5</v>
      </c>
      <c r="E17" s="84">
        <v>3.5</v>
      </c>
      <c r="F17" s="84">
        <v>3.5</v>
      </c>
      <c r="G17" s="84">
        <v>3.5</v>
      </c>
      <c r="H17" s="57"/>
      <c r="I17" s="103" t="s">
        <v>183</v>
      </c>
      <c r="J17" s="103" t="s">
        <v>210</v>
      </c>
      <c r="K17" s="103" t="s">
        <v>209</v>
      </c>
      <c r="L17" s="103" t="s">
        <v>183</v>
      </c>
      <c r="M17" s="103" t="s">
        <v>183</v>
      </c>
      <c r="N17" s="103" t="s">
        <v>183</v>
      </c>
    </row>
    <row r="18" s="54" customFormat="1" ht="21" customHeight="1" spans="1:14">
      <c r="A18" s="83" t="s">
        <v>157</v>
      </c>
      <c r="B18" s="84">
        <v>2</v>
      </c>
      <c r="C18" s="71">
        <v>2</v>
      </c>
      <c r="D18" s="85">
        <v>2</v>
      </c>
      <c r="E18" s="84">
        <v>2</v>
      </c>
      <c r="F18" s="84">
        <v>2</v>
      </c>
      <c r="G18" s="84">
        <v>2</v>
      </c>
      <c r="H18" s="57"/>
      <c r="I18" s="103" t="s">
        <v>183</v>
      </c>
      <c r="J18" s="103" t="s">
        <v>183</v>
      </c>
      <c r="K18" s="103" t="s">
        <v>183</v>
      </c>
      <c r="L18" s="103" t="s">
        <v>183</v>
      </c>
      <c r="M18" s="103" t="s">
        <v>183</v>
      </c>
      <c r="N18" s="103" t="s">
        <v>183</v>
      </c>
    </row>
    <row r="19" s="54" customFormat="1" ht="21" customHeight="1" spans="1:14">
      <c r="A19" s="86"/>
      <c r="B19" s="57"/>
      <c r="C19" s="57"/>
      <c r="D19" s="57"/>
      <c r="E19" s="57"/>
      <c r="F19" s="57"/>
      <c r="G19" s="57"/>
      <c r="H19" s="57"/>
      <c r="I19" s="192"/>
      <c r="J19" s="192"/>
      <c r="K19" s="192"/>
      <c r="L19" s="192"/>
      <c r="M19" s="193"/>
      <c r="N19" s="193"/>
    </row>
    <row r="20" s="54" customFormat="1" ht="21" customHeight="1" spans="1:14">
      <c r="A20" s="86"/>
      <c r="B20" s="57"/>
      <c r="C20" s="57"/>
      <c r="D20" s="57"/>
      <c r="E20" s="57"/>
      <c r="F20" s="57"/>
      <c r="G20" s="57"/>
      <c r="H20" s="57"/>
      <c r="I20" s="192"/>
      <c r="J20" s="192"/>
      <c r="K20" s="192"/>
      <c r="L20" s="192"/>
      <c r="M20" s="193"/>
      <c r="N20" s="193"/>
    </row>
    <row r="21" s="54" customFormat="1" ht="21" customHeight="1" spans="1:14">
      <c r="A21" s="8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</row>
    <row r="22" s="53" customFormat="1" ht="29" customHeight="1" spans="1:14">
      <c r="A22" s="87"/>
      <c r="B22" s="88"/>
      <c r="C22" s="89"/>
      <c r="D22" s="89"/>
      <c r="E22" s="90"/>
      <c r="F22" s="90"/>
      <c r="G22" s="91"/>
      <c r="H22" s="92"/>
      <c r="I22" s="88"/>
      <c r="J22" s="89"/>
      <c r="K22" s="89"/>
      <c r="L22" s="90"/>
      <c r="M22" s="90"/>
      <c r="N22" s="91"/>
    </row>
    <row r="23" s="53" customFormat="1" ht="16.5" spans="1:14">
      <c r="A23" s="93" t="s">
        <v>108</v>
      </c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</row>
    <row r="24" s="53" customFormat="1" ht="15.75" spans="1:14">
      <c r="A24" s="53" t="s">
        <v>158</v>
      </c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</row>
    <row r="25" s="53" customFormat="1" ht="15.75" spans="1:13">
      <c r="A25" s="94"/>
      <c r="B25" s="94"/>
      <c r="C25" s="94"/>
      <c r="D25" s="94"/>
      <c r="E25" s="94"/>
      <c r="F25" s="94"/>
      <c r="G25" s="94"/>
      <c r="H25" s="94"/>
      <c r="I25" s="93" t="s">
        <v>211</v>
      </c>
      <c r="J25" s="104"/>
      <c r="K25" s="93" t="s">
        <v>160</v>
      </c>
      <c r="L25" s="93"/>
      <c r="M25" s="93" t="s">
        <v>161</v>
      </c>
    </row>
  </sheetData>
  <mergeCells count="10">
    <mergeCell ref="A1:N1"/>
    <mergeCell ref="B2:C2"/>
    <mergeCell ref="E2:G2"/>
    <mergeCell ref="J2:N2"/>
    <mergeCell ref="B3:G3"/>
    <mergeCell ref="I3:N3"/>
    <mergeCell ref="I4:N4"/>
    <mergeCell ref="B16:C16"/>
    <mergeCell ref="A3:A5"/>
    <mergeCell ref="H2:H22"/>
  </mergeCells>
  <pageMargins left="0.751388888888889" right="0.751388888888889" top="1" bottom="1" header="0.5" footer="0.5"/>
  <pageSetup paperSize="9" scale="77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tabSelected="1" zoomScale="110" zoomScaleNormal="110" workbookViewId="0">
      <selection activeCell="A19" sqref="A19:K20"/>
    </sheetView>
  </sheetViews>
  <sheetFormatPr defaultColWidth="10.1666666666667" defaultRowHeight="15.75"/>
  <cols>
    <col min="1" max="1" width="9.66666666666667" style="107" customWidth="1"/>
    <col min="2" max="2" width="11.1666666666667" style="107" customWidth="1"/>
    <col min="3" max="3" width="9.16666666666667" style="107" customWidth="1"/>
    <col min="4" max="4" width="9.5" style="107" customWidth="1"/>
    <col min="5" max="5" width="10.6833333333333" style="107" customWidth="1"/>
    <col min="6" max="6" width="10.3333333333333" style="107" customWidth="1"/>
    <col min="7" max="7" width="9.5" style="107" customWidth="1"/>
    <col min="8" max="8" width="9.16666666666667" style="107" customWidth="1"/>
    <col min="9" max="9" width="8.16666666666667" style="107" customWidth="1"/>
    <col min="10" max="10" width="10.5" style="107" customWidth="1"/>
    <col min="11" max="11" width="12.1666666666667" style="107" customWidth="1"/>
    <col min="12" max="16384" width="10.1666666666667" style="107"/>
  </cols>
  <sheetData>
    <row r="1" ht="25.85" spans="1:11">
      <c r="A1" s="108" t="s">
        <v>212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ht="16.5" spans="1:11">
      <c r="A2" s="109" t="s">
        <v>37</v>
      </c>
      <c r="B2" s="110" t="s">
        <v>38</v>
      </c>
      <c r="C2" s="110"/>
      <c r="D2" s="111" t="s">
        <v>39</v>
      </c>
      <c r="E2" s="111"/>
      <c r="F2" s="110" t="s">
        <v>40</v>
      </c>
      <c r="G2" s="110"/>
      <c r="H2" s="112" t="s">
        <v>41</v>
      </c>
      <c r="I2" s="169" t="s">
        <v>42</v>
      </c>
      <c r="J2" s="169"/>
      <c r="K2" s="170"/>
    </row>
    <row r="3" spans="1:11">
      <c r="A3" s="113" t="s">
        <v>60</v>
      </c>
      <c r="B3" s="114">
        <v>10010</v>
      </c>
      <c r="C3" s="114"/>
      <c r="D3" s="115" t="s">
        <v>213</v>
      </c>
      <c r="E3" s="116">
        <v>45884</v>
      </c>
      <c r="F3" s="117"/>
      <c r="G3" s="117"/>
      <c r="H3" s="118" t="s">
        <v>214</v>
      </c>
      <c r="I3" s="118"/>
      <c r="J3" s="118"/>
      <c r="K3" s="171"/>
    </row>
    <row r="4" spans="1:11">
      <c r="A4" s="119" t="s">
        <v>56</v>
      </c>
      <c r="B4" s="120">
        <v>2</v>
      </c>
      <c r="C4" s="120">
        <v>6</v>
      </c>
      <c r="D4" s="121" t="s">
        <v>215</v>
      </c>
      <c r="E4" s="122" t="s">
        <v>216</v>
      </c>
      <c r="F4" s="122"/>
      <c r="G4" s="122"/>
      <c r="H4" s="121" t="s">
        <v>217</v>
      </c>
      <c r="I4" s="121"/>
      <c r="J4" s="135" t="s">
        <v>50</v>
      </c>
      <c r="K4" s="172" t="s">
        <v>51</v>
      </c>
    </row>
    <row r="5" spans="1:11">
      <c r="A5" s="119" t="s">
        <v>218</v>
      </c>
      <c r="B5" s="120">
        <v>1</v>
      </c>
      <c r="C5" s="120"/>
      <c r="D5" s="123" t="s">
        <v>216</v>
      </c>
      <c r="E5" s="124" t="s">
        <v>219</v>
      </c>
      <c r="F5" s="124"/>
      <c r="G5" s="124"/>
      <c r="H5" s="121" t="s">
        <v>220</v>
      </c>
      <c r="I5" s="121"/>
      <c r="J5" s="135" t="s">
        <v>50</v>
      </c>
      <c r="K5" s="172" t="s">
        <v>51</v>
      </c>
    </row>
    <row r="6" spans="1:11">
      <c r="A6" s="125" t="s">
        <v>221</v>
      </c>
      <c r="B6" s="126">
        <v>200</v>
      </c>
      <c r="C6" s="126"/>
      <c r="D6" s="127" t="s">
        <v>222</v>
      </c>
      <c r="E6" s="128">
        <v>4863</v>
      </c>
      <c r="F6" s="128"/>
      <c r="G6" s="128"/>
      <c r="H6" s="129" t="s">
        <v>223</v>
      </c>
      <c r="I6" s="129"/>
      <c r="J6" s="142" t="s">
        <v>50</v>
      </c>
      <c r="K6" s="173" t="s">
        <v>51</v>
      </c>
    </row>
    <row r="7" ht="16.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13" t="s">
        <v>224</v>
      </c>
      <c r="B8" s="115" t="s">
        <v>225</v>
      </c>
      <c r="C8" s="115" t="s">
        <v>226</v>
      </c>
      <c r="D8" s="115" t="s">
        <v>227</v>
      </c>
      <c r="E8" s="115" t="s">
        <v>228</v>
      </c>
      <c r="F8" s="115" t="s">
        <v>229</v>
      </c>
      <c r="G8" s="133" t="s">
        <v>230</v>
      </c>
      <c r="H8" s="134"/>
      <c r="I8" s="134"/>
      <c r="J8" s="134"/>
      <c r="K8" s="174"/>
    </row>
    <row r="9" spans="1:11">
      <c r="A9" s="119" t="s">
        <v>231</v>
      </c>
      <c r="B9" s="121"/>
      <c r="C9" s="135" t="s">
        <v>50</v>
      </c>
      <c r="D9" s="135" t="s">
        <v>51</v>
      </c>
      <c r="E9" s="123" t="s">
        <v>232</v>
      </c>
      <c r="F9" s="136" t="s">
        <v>233</v>
      </c>
      <c r="G9" s="137"/>
      <c r="H9" s="138"/>
      <c r="I9" s="138"/>
      <c r="J9" s="138"/>
      <c r="K9" s="175"/>
    </row>
    <row r="10" spans="1:11">
      <c r="A10" s="119" t="s">
        <v>234</v>
      </c>
      <c r="B10" s="121"/>
      <c r="C10" s="135" t="s">
        <v>50</v>
      </c>
      <c r="D10" s="135" t="s">
        <v>51</v>
      </c>
      <c r="E10" s="123" t="s">
        <v>235</v>
      </c>
      <c r="F10" s="136" t="s">
        <v>236</v>
      </c>
      <c r="G10" s="137" t="s">
        <v>237</v>
      </c>
      <c r="H10" s="138"/>
      <c r="I10" s="138"/>
      <c r="J10" s="138"/>
      <c r="K10" s="175"/>
    </row>
    <row r="11" spans="1:11">
      <c r="A11" s="139" t="s">
        <v>169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6"/>
    </row>
    <row r="12" spans="1:11">
      <c r="A12" s="141" t="s">
        <v>74</v>
      </c>
      <c r="B12" s="135" t="s">
        <v>70</v>
      </c>
      <c r="C12" s="135" t="s">
        <v>71</v>
      </c>
      <c r="D12" s="136"/>
      <c r="E12" s="123" t="s">
        <v>72</v>
      </c>
      <c r="F12" s="135" t="s">
        <v>70</v>
      </c>
      <c r="G12" s="135" t="s">
        <v>71</v>
      </c>
      <c r="H12" s="135"/>
      <c r="I12" s="123" t="s">
        <v>238</v>
      </c>
      <c r="J12" s="135" t="s">
        <v>70</v>
      </c>
      <c r="K12" s="172" t="s">
        <v>71</v>
      </c>
    </row>
    <row r="13" spans="1:11">
      <c r="A13" s="141" t="s">
        <v>77</v>
      </c>
      <c r="B13" s="135" t="s">
        <v>70</v>
      </c>
      <c r="C13" s="135" t="s">
        <v>71</v>
      </c>
      <c r="D13" s="136"/>
      <c r="E13" s="123" t="s">
        <v>82</v>
      </c>
      <c r="F13" s="135" t="s">
        <v>70</v>
      </c>
      <c r="G13" s="135" t="s">
        <v>71</v>
      </c>
      <c r="H13" s="135"/>
      <c r="I13" s="123" t="s">
        <v>239</v>
      </c>
      <c r="J13" s="135" t="s">
        <v>70</v>
      </c>
      <c r="K13" s="172" t="s">
        <v>71</v>
      </c>
    </row>
    <row r="14" ht="16.5" spans="1:11">
      <c r="A14" s="125" t="s">
        <v>240</v>
      </c>
      <c r="B14" s="142" t="s">
        <v>70</v>
      </c>
      <c r="C14" s="142" t="s">
        <v>71</v>
      </c>
      <c r="D14" s="143"/>
      <c r="E14" s="127" t="s">
        <v>241</v>
      </c>
      <c r="F14" s="142" t="s">
        <v>70</v>
      </c>
      <c r="G14" s="142" t="s">
        <v>71</v>
      </c>
      <c r="H14" s="142"/>
      <c r="I14" s="127" t="s">
        <v>242</v>
      </c>
      <c r="J14" s="142" t="s">
        <v>70</v>
      </c>
      <c r="K14" s="173" t="s">
        <v>71</v>
      </c>
    </row>
    <row r="15" ht="16.5" spans="1:11">
      <c r="A15" s="130"/>
      <c r="B15" s="144"/>
      <c r="C15" s="144"/>
      <c r="D15" s="131"/>
      <c r="E15" s="130"/>
      <c r="F15" s="144"/>
      <c r="G15" s="144"/>
      <c r="H15" s="144"/>
      <c r="I15" s="130"/>
      <c r="J15" s="144"/>
      <c r="K15" s="144"/>
    </row>
    <row r="16" s="105" customFormat="1" spans="1:11">
      <c r="A16" s="145" t="s">
        <v>243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7"/>
    </row>
    <row r="17" spans="1:11">
      <c r="A17" s="119" t="s">
        <v>244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78"/>
    </row>
    <row r="18" spans="1:11">
      <c r="A18" s="119" t="s">
        <v>245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78"/>
    </row>
    <row r="19" spans="1:11">
      <c r="A19" s="147" t="s">
        <v>246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72"/>
    </row>
    <row r="20" spans="1:11">
      <c r="A20" s="148" t="s">
        <v>247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79"/>
    </row>
    <row r="21" spans="1:1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79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9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0"/>
    </row>
    <row r="24" spans="1:11">
      <c r="A24" s="119" t="s">
        <v>107</v>
      </c>
      <c r="B24" s="121"/>
      <c r="C24" s="135" t="s">
        <v>50</v>
      </c>
      <c r="D24" s="135" t="s">
        <v>51</v>
      </c>
      <c r="E24" s="152"/>
      <c r="F24" s="152"/>
      <c r="G24" s="152"/>
      <c r="H24" s="152"/>
      <c r="I24" s="152"/>
      <c r="J24" s="152"/>
      <c r="K24" s="181"/>
    </row>
    <row r="25" ht="16.5" spans="1:11">
      <c r="A25" s="153" t="s">
        <v>248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2"/>
    </row>
    <row r="26" ht="16.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249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74"/>
    </row>
    <row r="28" spans="1:11">
      <c r="A28" s="157" t="s">
        <v>250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3"/>
    </row>
    <row r="29" spans="1:11">
      <c r="A29" s="157" t="s">
        <v>251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83"/>
    </row>
    <row r="30" spans="1:11">
      <c r="A30" s="157" t="s">
        <v>252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83"/>
    </row>
    <row r="31" spans="1:11">
      <c r="A31" s="157" t="s">
        <v>253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83"/>
    </row>
    <row r="32" spans="1:11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83"/>
    </row>
    <row r="33" ht="23" customHeight="1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83"/>
    </row>
    <row r="34" ht="23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9"/>
    </row>
    <row r="35" ht="23" customHeight="1" spans="1:11">
      <c r="A35" s="159"/>
      <c r="B35" s="149"/>
      <c r="C35" s="149"/>
      <c r="D35" s="149"/>
      <c r="E35" s="149"/>
      <c r="F35" s="149"/>
      <c r="G35" s="149"/>
      <c r="H35" s="149"/>
      <c r="I35" s="149"/>
      <c r="J35" s="149"/>
      <c r="K35" s="179"/>
    </row>
    <row r="36" ht="23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4"/>
    </row>
    <row r="37" ht="18.75" customHeight="1" spans="1:11">
      <c r="A37" s="162" t="s">
        <v>254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5"/>
    </row>
    <row r="38" s="106" customFormat="1" ht="18.75" customHeight="1" spans="1:11">
      <c r="A38" s="119" t="s">
        <v>255</v>
      </c>
      <c r="B38" s="121"/>
      <c r="C38" s="121"/>
      <c r="D38" s="152" t="s">
        <v>256</v>
      </c>
      <c r="E38" s="152"/>
      <c r="F38" s="164" t="s">
        <v>257</v>
      </c>
      <c r="G38" s="165"/>
      <c r="H38" s="121" t="s">
        <v>258</v>
      </c>
      <c r="I38" s="121"/>
      <c r="J38" s="121" t="s">
        <v>259</v>
      </c>
      <c r="K38" s="178"/>
    </row>
    <row r="39" ht="18.75" customHeight="1" spans="1:13">
      <c r="A39" s="119" t="s">
        <v>108</v>
      </c>
      <c r="B39" s="121" t="s">
        <v>260</v>
      </c>
      <c r="C39" s="121"/>
      <c r="D39" s="121"/>
      <c r="E39" s="121"/>
      <c r="F39" s="121"/>
      <c r="G39" s="121"/>
      <c r="H39" s="121"/>
      <c r="I39" s="121"/>
      <c r="J39" s="121"/>
      <c r="K39" s="178"/>
      <c r="M39" s="106"/>
    </row>
    <row r="40" ht="31" customHeight="1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78"/>
    </row>
    <row r="41" ht="18.75" customHeight="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78"/>
    </row>
    <row r="42" ht="32" customHeight="1" spans="1:11">
      <c r="A42" s="125" t="s">
        <v>121</v>
      </c>
      <c r="B42" s="166" t="s">
        <v>261</v>
      </c>
      <c r="C42" s="166"/>
      <c r="D42" s="127" t="s">
        <v>262</v>
      </c>
      <c r="E42" s="143" t="s">
        <v>124</v>
      </c>
      <c r="F42" s="127" t="s">
        <v>125</v>
      </c>
      <c r="G42" s="167">
        <v>45877</v>
      </c>
      <c r="H42" s="168" t="s">
        <v>126</v>
      </c>
      <c r="I42" s="168"/>
      <c r="J42" s="166" t="s">
        <v>127</v>
      </c>
      <c r="K42" s="186"/>
    </row>
    <row r="43" ht="16.5" customHeight="1"/>
    <row r="44" ht="16.5" customHeight="1"/>
    <row r="45" ht="16.5" customHeight="1"/>
  </sheetData>
  <mergeCells count="54">
    <mergeCell ref="A1:K1"/>
    <mergeCell ref="B2:C2"/>
    <mergeCell ref="D2:E2"/>
    <mergeCell ref="F2:G2"/>
    <mergeCell ref="I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3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93345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I27" sqref="I27"/>
    </sheetView>
  </sheetViews>
  <sheetFormatPr defaultColWidth="9" defaultRowHeight="26" customHeight="1"/>
  <cols>
    <col min="1" max="1" width="17.1666666666667" style="53" customWidth="1"/>
    <col min="2" max="2" width="7.8" style="53" customWidth="1"/>
    <col min="3" max="3" width="9.33333333333333" style="53" customWidth="1"/>
    <col min="4" max="4" width="11.4083333333333" style="53" customWidth="1"/>
    <col min="5" max="7" width="9.33333333333333" style="53" customWidth="1"/>
    <col min="8" max="8" width="1.33333333333333" style="53" customWidth="1"/>
    <col min="9" max="9" width="20.75" style="53" customWidth="1"/>
    <col min="10" max="10" width="15.15" style="53" customWidth="1"/>
    <col min="11" max="11" width="16" style="53" customWidth="1"/>
    <col min="12" max="12" width="14.6833333333333" style="53" customWidth="1"/>
    <col min="13" max="13" width="14.625" style="53" customWidth="1"/>
    <col min="14" max="14" width="13.4333333333333" style="53" customWidth="1"/>
    <col min="15" max="16384" width="9" style="53"/>
  </cols>
  <sheetData>
    <row r="1" s="53" customFormat="1" ht="30" customHeight="1" spans="1:14">
      <c r="A1" s="55" t="s">
        <v>130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5" customHeight="1" spans="1:14">
      <c r="A2" s="57" t="s">
        <v>46</v>
      </c>
      <c r="B2" s="58" t="s">
        <v>47</v>
      </c>
      <c r="C2" s="59"/>
      <c r="D2" s="60" t="s">
        <v>131</v>
      </c>
      <c r="E2" s="61" t="s">
        <v>53</v>
      </c>
      <c r="F2" s="61"/>
      <c r="G2" s="61"/>
      <c r="H2" s="62"/>
      <c r="I2" s="95" t="s">
        <v>41</v>
      </c>
      <c r="J2" s="96" t="s">
        <v>42</v>
      </c>
      <c r="K2" s="97"/>
      <c r="L2" s="97"/>
      <c r="M2" s="97"/>
      <c r="N2" s="98"/>
    </row>
    <row r="3" s="54" customFormat="1" ht="23" customHeight="1" spans="1:14">
      <c r="A3" s="63" t="s">
        <v>132</v>
      </c>
      <c r="B3" s="64" t="s">
        <v>133</v>
      </c>
      <c r="C3" s="65"/>
      <c r="D3" s="65"/>
      <c r="E3" s="65"/>
      <c r="F3" s="65"/>
      <c r="G3" s="65"/>
      <c r="H3" s="57"/>
      <c r="I3" s="64" t="s">
        <v>134</v>
      </c>
      <c r="J3" s="65"/>
      <c r="K3" s="65"/>
      <c r="L3" s="65"/>
      <c r="M3" s="65"/>
      <c r="N3" s="65"/>
    </row>
    <row r="4" s="54" customFormat="1" ht="23" customHeight="1" spans="1:8">
      <c r="A4" s="65"/>
      <c r="B4" s="66" t="s">
        <v>95</v>
      </c>
      <c r="C4" s="66" t="s">
        <v>96</v>
      </c>
      <c r="D4" s="67" t="s">
        <v>97</v>
      </c>
      <c r="E4" s="66" t="s">
        <v>98</v>
      </c>
      <c r="F4" s="68" t="s">
        <v>99</v>
      </c>
      <c r="G4" s="66" t="s">
        <v>100</v>
      </c>
      <c r="H4" s="57"/>
    </row>
    <row r="5" s="54" customFormat="1" ht="23" customHeight="1" spans="1:14">
      <c r="A5" s="63"/>
      <c r="B5" s="69"/>
      <c r="C5" s="57"/>
      <c r="D5" s="70"/>
      <c r="E5" s="57"/>
      <c r="F5" s="57"/>
      <c r="G5" s="57"/>
      <c r="H5" s="57"/>
      <c r="I5" s="99" t="s">
        <v>95</v>
      </c>
      <c r="J5" s="99" t="s">
        <v>96</v>
      </c>
      <c r="K5" s="100" t="s">
        <v>97</v>
      </c>
      <c r="L5" s="99" t="s">
        <v>98</v>
      </c>
      <c r="M5" s="101" t="s">
        <v>99</v>
      </c>
      <c r="N5" s="99" t="s">
        <v>100</v>
      </c>
    </row>
    <row r="6" s="54" customFormat="1" ht="21" customHeight="1" spans="1:14">
      <c r="A6" s="71" t="s">
        <v>135</v>
      </c>
      <c r="B6" s="71">
        <f t="shared" ref="B6:B9" si="0">C6-5</f>
        <v>71</v>
      </c>
      <c r="C6" s="71">
        <v>76</v>
      </c>
      <c r="D6" s="72">
        <f t="shared" ref="D6:G6" si="1">C6+6</f>
        <v>82</v>
      </c>
      <c r="E6" s="71">
        <f t="shared" si="1"/>
        <v>88</v>
      </c>
      <c r="F6" s="71">
        <f t="shared" si="1"/>
        <v>94</v>
      </c>
      <c r="G6" s="71">
        <f t="shared" si="1"/>
        <v>100</v>
      </c>
      <c r="H6" s="57"/>
      <c r="I6" s="102" t="s">
        <v>185</v>
      </c>
      <c r="J6" s="103" t="s">
        <v>183</v>
      </c>
      <c r="K6" s="103" t="s">
        <v>184</v>
      </c>
      <c r="L6" s="103" t="s">
        <v>182</v>
      </c>
      <c r="M6" s="103" t="s">
        <v>185</v>
      </c>
      <c r="N6" s="103" t="s">
        <v>263</v>
      </c>
    </row>
    <row r="7" s="54" customFormat="1" ht="21" customHeight="1" spans="1:14">
      <c r="A7" s="73" t="s">
        <v>140</v>
      </c>
      <c r="B7" s="71">
        <f>C7-3</f>
        <v>51</v>
      </c>
      <c r="C7" s="71">
        <v>54</v>
      </c>
      <c r="D7" s="72">
        <f>C7+3</f>
        <v>57</v>
      </c>
      <c r="E7" s="71">
        <f>D7+3</f>
        <v>60</v>
      </c>
      <c r="F7" s="71">
        <f>E7+4</f>
        <v>64</v>
      </c>
      <c r="G7" s="71">
        <f t="shared" ref="G7:G9" si="2">F7+4</f>
        <v>68</v>
      </c>
      <c r="H7" s="57"/>
      <c r="I7" s="103" t="s">
        <v>190</v>
      </c>
      <c r="J7" s="103" t="s">
        <v>188</v>
      </c>
      <c r="K7" s="103" t="s">
        <v>187</v>
      </c>
      <c r="L7" s="103" t="s">
        <v>190</v>
      </c>
      <c r="M7" s="103" t="s">
        <v>183</v>
      </c>
      <c r="N7" s="103" t="s">
        <v>183</v>
      </c>
    </row>
    <row r="8" s="54" customFormat="1" ht="21" customHeight="1" spans="1:14">
      <c r="A8" s="73" t="s">
        <v>141</v>
      </c>
      <c r="B8" s="74">
        <f t="shared" si="0"/>
        <v>69</v>
      </c>
      <c r="C8" s="71">
        <v>74</v>
      </c>
      <c r="D8" s="75">
        <f>C8+6</f>
        <v>80</v>
      </c>
      <c r="E8" s="74">
        <f>D8+6</f>
        <v>86</v>
      </c>
      <c r="F8" s="74">
        <f>E8+6</f>
        <v>92</v>
      </c>
      <c r="G8" s="71">
        <f t="shared" si="2"/>
        <v>96</v>
      </c>
      <c r="H8" s="57"/>
      <c r="I8" s="103" t="s">
        <v>183</v>
      </c>
      <c r="J8" s="103" t="s">
        <v>183</v>
      </c>
      <c r="K8" s="103" t="s">
        <v>183</v>
      </c>
      <c r="L8" s="103" t="s">
        <v>192</v>
      </c>
      <c r="M8" s="103" t="s">
        <v>183</v>
      </c>
      <c r="N8" s="103" t="s">
        <v>183</v>
      </c>
    </row>
    <row r="9" s="54" customFormat="1" ht="21" customHeight="1" spans="1:14">
      <c r="A9" s="76" t="s">
        <v>142</v>
      </c>
      <c r="B9" s="74">
        <f t="shared" si="0"/>
        <v>79</v>
      </c>
      <c r="C9" s="71">
        <v>84</v>
      </c>
      <c r="D9" s="75">
        <f>C9+6</f>
        <v>90</v>
      </c>
      <c r="E9" s="74">
        <f>D9+6</f>
        <v>96</v>
      </c>
      <c r="F9" s="74">
        <f>E9+6</f>
        <v>102</v>
      </c>
      <c r="G9" s="71">
        <f t="shared" si="2"/>
        <v>106</v>
      </c>
      <c r="H9" s="57"/>
      <c r="I9" s="103" t="s">
        <v>192</v>
      </c>
      <c r="J9" s="103" t="s">
        <v>196</v>
      </c>
      <c r="K9" s="103" t="s">
        <v>185</v>
      </c>
      <c r="L9" s="103" t="s">
        <v>264</v>
      </c>
      <c r="M9" s="103" t="s">
        <v>193</v>
      </c>
      <c r="N9" s="103" t="s">
        <v>192</v>
      </c>
    </row>
    <row r="10" s="54" customFormat="1" ht="21" customHeight="1" spans="1:14">
      <c r="A10" s="77" t="s">
        <v>144</v>
      </c>
      <c r="B10" s="77">
        <f>C10-1.6</f>
        <v>23.4</v>
      </c>
      <c r="C10" s="77">
        <v>25</v>
      </c>
      <c r="D10" s="78">
        <f>C10+1.9</f>
        <v>26.9</v>
      </c>
      <c r="E10" s="77">
        <f>C10+3.8</f>
        <v>28.8</v>
      </c>
      <c r="F10" s="77">
        <f>C10+5.7</f>
        <v>30.7</v>
      </c>
      <c r="G10" s="77">
        <f>C10+7</f>
        <v>32</v>
      </c>
      <c r="H10" s="57"/>
      <c r="I10" s="103" t="s">
        <v>265</v>
      </c>
      <c r="J10" s="103" t="s">
        <v>184</v>
      </c>
      <c r="K10" s="103" t="s">
        <v>185</v>
      </c>
      <c r="L10" s="103" t="s">
        <v>192</v>
      </c>
      <c r="M10" s="103" t="s">
        <v>183</v>
      </c>
      <c r="N10" s="103" t="s">
        <v>185</v>
      </c>
    </row>
    <row r="11" s="54" customFormat="1" ht="21" customHeight="1" spans="1:14">
      <c r="A11" s="71" t="s">
        <v>145</v>
      </c>
      <c r="B11" s="71">
        <f>C11-1</f>
        <v>19</v>
      </c>
      <c r="C11" s="71">
        <v>20</v>
      </c>
      <c r="D11" s="72">
        <f>C11+1.2</f>
        <v>21.2</v>
      </c>
      <c r="E11" s="71">
        <f>D11+1.2</f>
        <v>22.4</v>
      </c>
      <c r="F11" s="71">
        <f>E11+1.2</f>
        <v>23.6</v>
      </c>
      <c r="G11" s="71">
        <f>F11+0.7</f>
        <v>24.3</v>
      </c>
      <c r="H11" s="57"/>
      <c r="I11" s="103" t="s">
        <v>183</v>
      </c>
      <c r="J11" s="103" t="s">
        <v>183</v>
      </c>
      <c r="K11" s="103" t="s">
        <v>189</v>
      </c>
      <c r="L11" s="103" t="s">
        <v>198</v>
      </c>
      <c r="M11" s="103" t="s">
        <v>266</v>
      </c>
      <c r="N11" s="103" t="s">
        <v>200</v>
      </c>
    </row>
    <row r="12" s="54" customFormat="1" ht="21" customHeight="1" spans="1:14">
      <c r="A12" s="79" t="s">
        <v>146</v>
      </c>
      <c r="B12" s="71">
        <f>C12-0.5</f>
        <v>16.5</v>
      </c>
      <c r="C12" s="71">
        <v>17</v>
      </c>
      <c r="D12" s="72">
        <f t="shared" ref="D12:G12" si="3">C12+0.5</f>
        <v>17.5</v>
      </c>
      <c r="E12" s="71">
        <f t="shared" si="3"/>
        <v>18</v>
      </c>
      <c r="F12" s="71">
        <f t="shared" si="3"/>
        <v>18.5</v>
      </c>
      <c r="G12" s="71">
        <f t="shared" si="3"/>
        <v>19</v>
      </c>
      <c r="H12" s="57"/>
      <c r="I12" s="103" t="s">
        <v>183</v>
      </c>
      <c r="J12" s="103" t="s">
        <v>183</v>
      </c>
      <c r="K12" s="103" t="s">
        <v>183</v>
      </c>
      <c r="L12" s="103" t="s">
        <v>183</v>
      </c>
      <c r="M12" s="103" t="s">
        <v>183</v>
      </c>
      <c r="N12" s="103" t="s">
        <v>183</v>
      </c>
    </row>
    <row r="13" s="54" customFormat="1" ht="21" customHeight="1" spans="1:14">
      <c r="A13" s="79" t="s">
        <v>148</v>
      </c>
      <c r="B13" s="71">
        <f>C13-0.5</f>
        <v>11.5</v>
      </c>
      <c r="C13" s="71">
        <v>12</v>
      </c>
      <c r="D13" s="72">
        <f t="shared" ref="D13:G13" si="4">C13+0.5</f>
        <v>12.5</v>
      </c>
      <c r="E13" s="71">
        <f t="shared" si="4"/>
        <v>13</v>
      </c>
      <c r="F13" s="71">
        <f t="shared" si="4"/>
        <v>13.5</v>
      </c>
      <c r="G13" s="71">
        <f t="shared" si="4"/>
        <v>14</v>
      </c>
      <c r="H13" s="57"/>
      <c r="I13" s="103" t="s">
        <v>201</v>
      </c>
      <c r="J13" s="103" t="s">
        <v>202</v>
      </c>
      <c r="K13" s="103" t="s">
        <v>183</v>
      </c>
      <c r="L13" s="103" t="s">
        <v>183</v>
      </c>
      <c r="M13" s="103" t="s">
        <v>203</v>
      </c>
      <c r="N13" s="103" t="s">
        <v>183</v>
      </c>
    </row>
    <row r="14" s="54" customFormat="1" ht="21" customHeight="1" spans="1:14">
      <c r="A14" s="71" t="s">
        <v>150</v>
      </c>
      <c r="B14" s="71">
        <f>C14-1.5</f>
        <v>22.5</v>
      </c>
      <c r="C14" s="71">
        <v>24</v>
      </c>
      <c r="D14" s="72">
        <f>C14+1.7</f>
        <v>25.7</v>
      </c>
      <c r="E14" s="71">
        <f>D14+1.7</f>
        <v>27.4</v>
      </c>
      <c r="F14" s="71">
        <f>E14+1.7</f>
        <v>29.1</v>
      </c>
      <c r="G14" s="71">
        <f>F14+1.6</f>
        <v>30.7</v>
      </c>
      <c r="H14" s="57"/>
      <c r="I14" s="103" t="s">
        <v>197</v>
      </c>
      <c r="J14" s="103" t="s">
        <v>197</v>
      </c>
      <c r="K14" s="103" t="s">
        <v>185</v>
      </c>
      <c r="L14" s="103" t="s">
        <v>204</v>
      </c>
      <c r="M14" s="103" t="s">
        <v>198</v>
      </c>
      <c r="N14" s="103" t="s">
        <v>182</v>
      </c>
    </row>
    <row r="15" s="54" customFormat="1" ht="21" customHeight="1" spans="1:14">
      <c r="A15" s="71" t="s">
        <v>152</v>
      </c>
      <c r="B15" s="71">
        <f>C15-1.8</f>
        <v>32.2</v>
      </c>
      <c r="C15" s="71">
        <v>34</v>
      </c>
      <c r="D15" s="72">
        <f>C15+2.25</f>
        <v>36.25</v>
      </c>
      <c r="E15" s="71">
        <f>D15+2.25</f>
        <v>38.5</v>
      </c>
      <c r="F15" s="71">
        <f>E15+2.25</f>
        <v>40.75</v>
      </c>
      <c r="G15" s="71">
        <f>F15+2</f>
        <v>42.75</v>
      </c>
      <c r="H15" s="57"/>
      <c r="I15" s="103" t="s">
        <v>205</v>
      </c>
      <c r="J15" s="103" t="s">
        <v>189</v>
      </c>
      <c r="K15" s="103" t="s">
        <v>185</v>
      </c>
      <c r="L15" s="103" t="s">
        <v>183</v>
      </c>
      <c r="M15" s="103" t="s">
        <v>183</v>
      </c>
      <c r="N15" s="103" t="s">
        <v>183</v>
      </c>
    </row>
    <row r="16" s="54" customFormat="1" ht="21" customHeight="1" spans="1:14">
      <c r="A16" s="80" t="s">
        <v>154</v>
      </c>
      <c r="B16" s="81">
        <v>12.5</v>
      </c>
      <c r="C16" s="81"/>
      <c r="D16" s="82">
        <f>B16+1</f>
        <v>13.5</v>
      </c>
      <c r="E16" s="81">
        <v>13.5</v>
      </c>
      <c r="F16" s="81">
        <f>D16+1</f>
        <v>14.5</v>
      </c>
      <c r="G16" s="81">
        <v>14.5</v>
      </c>
      <c r="H16" s="57"/>
      <c r="I16" s="103" t="s">
        <v>207</v>
      </c>
      <c r="J16" s="103" t="s">
        <v>190</v>
      </c>
      <c r="K16" s="103" t="s">
        <v>266</v>
      </c>
      <c r="L16" s="103" t="s">
        <v>183</v>
      </c>
      <c r="M16" s="103" t="s">
        <v>267</v>
      </c>
      <c r="N16" s="103" t="s">
        <v>189</v>
      </c>
    </row>
    <row r="17" s="54" customFormat="1" ht="21" customHeight="1" spans="1:14">
      <c r="A17" s="83" t="s">
        <v>156</v>
      </c>
      <c r="B17" s="84">
        <v>3.5</v>
      </c>
      <c r="C17" s="71">
        <v>3.5</v>
      </c>
      <c r="D17" s="85">
        <v>3.5</v>
      </c>
      <c r="E17" s="84">
        <v>3.5</v>
      </c>
      <c r="F17" s="84">
        <v>3.5</v>
      </c>
      <c r="G17" s="84">
        <v>3.5</v>
      </c>
      <c r="H17" s="57"/>
      <c r="I17" s="103" t="s">
        <v>209</v>
      </c>
      <c r="J17" s="103" t="s">
        <v>210</v>
      </c>
      <c r="K17" s="103" t="s">
        <v>183</v>
      </c>
      <c r="L17" s="103" t="s">
        <v>183</v>
      </c>
      <c r="M17" s="103" t="s">
        <v>183</v>
      </c>
      <c r="N17" s="103" t="s">
        <v>183</v>
      </c>
    </row>
    <row r="18" s="54" customFormat="1" ht="21" customHeight="1" spans="1:14">
      <c r="A18" s="83" t="s">
        <v>157</v>
      </c>
      <c r="B18" s="84">
        <v>2</v>
      </c>
      <c r="C18" s="71">
        <v>2</v>
      </c>
      <c r="D18" s="85">
        <v>2</v>
      </c>
      <c r="E18" s="84">
        <v>2</v>
      </c>
      <c r="F18" s="84">
        <v>2</v>
      </c>
      <c r="G18" s="84">
        <v>2</v>
      </c>
      <c r="H18" s="57"/>
      <c r="I18" s="103" t="s">
        <v>183</v>
      </c>
      <c r="J18" s="103" t="s">
        <v>183</v>
      </c>
      <c r="K18" s="103" t="s">
        <v>183</v>
      </c>
      <c r="L18" s="103" t="s">
        <v>183</v>
      </c>
      <c r="M18" s="103" t="s">
        <v>183</v>
      </c>
      <c r="N18" s="103" t="s">
        <v>183</v>
      </c>
    </row>
    <row r="19" s="54" customFormat="1" ht="21" customHeight="1" spans="1:14">
      <c r="A19" s="86"/>
      <c r="B19" s="57"/>
      <c r="C19" s="57"/>
      <c r="D19" s="57"/>
      <c r="E19" s="57"/>
      <c r="F19" s="57"/>
      <c r="G19" s="57"/>
      <c r="H19" s="57"/>
      <c r="I19" s="103"/>
      <c r="J19" s="103"/>
      <c r="K19" s="103"/>
      <c r="L19" s="103"/>
      <c r="M19" s="103"/>
      <c r="N19" s="103"/>
    </row>
    <row r="20" s="54" customFormat="1" ht="21" customHeight="1" spans="1:14">
      <c r="A20" s="86"/>
      <c r="B20" s="57"/>
      <c r="C20" s="57"/>
      <c r="D20" s="57"/>
      <c r="E20" s="57"/>
      <c r="F20" s="57"/>
      <c r="G20" s="57"/>
      <c r="H20" s="57"/>
      <c r="I20" s="103"/>
      <c r="J20" s="103"/>
      <c r="K20" s="103"/>
      <c r="L20" s="103"/>
      <c r="M20" s="103"/>
      <c r="N20" s="103"/>
    </row>
    <row r="21" s="54" customFormat="1" ht="21" customHeight="1" spans="1:14">
      <c r="A21" s="86"/>
      <c r="B21" s="57"/>
      <c r="C21" s="57"/>
      <c r="D21" s="57"/>
      <c r="E21" s="57"/>
      <c r="F21" s="57"/>
      <c r="G21" s="57"/>
      <c r="H21" s="57"/>
      <c r="I21" s="103"/>
      <c r="J21" s="103"/>
      <c r="K21" s="103"/>
      <c r="L21" s="103"/>
      <c r="M21" s="103"/>
      <c r="N21" s="103"/>
    </row>
    <row r="22" s="53" customFormat="1" ht="29" customHeight="1" spans="1:14">
      <c r="A22" s="87"/>
      <c r="B22" s="88"/>
      <c r="C22" s="89"/>
      <c r="D22" s="89"/>
      <c r="E22" s="90"/>
      <c r="F22" s="90"/>
      <c r="G22" s="91"/>
      <c r="H22" s="92"/>
      <c r="I22" s="88"/>
      <c r="J22" s="89"/>
      <c r="K22" s="89"/>
      <c r="L22" s="90"/>
      <c r="M22" s="90"/>
      <c r="N22" s="91"/>
    </row>
    <row r="23" s="53" customFormat="1" ht="16.5" spans="1:14">
      <c r="A23" s="93" t="s">
        <v>108</v>
      </c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</row>
    <row r="24" s="53" customFormat="1" ht="15.75" spans="1:14">
      <c r="A24" s="53" t="s">
        <v>158</v>
      </c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</row>
    <row r="25" s="53" customFormat="1" ht="15.75" spans="1:13">
      <c r="A25" s="94"/>
      <c r="B25" s="94"/>
      <c r="C25" s="94"/>
      <c r="D25" s="94"/>
      <c r="E25" s="94"/>
      <c r="F25" s="94"/>
      <c r="G25" s="94"/>
      <c r="H25" s="94"/>
      <c r="I25" s="93" t="s">
        <v>268</v>
      </c>
      <c r="J25" s="104"/>
      <c r="K25" s="93" t="s">
        <v>160</v>
      </c>
      <c r="L25" s="93"/>
      <c r="M25" s="93" t="s">
        <v>161</v>
      </c>
    </row>
  </sheetData>
  <mergeCells count="9">
    <mergeCell ref="A1:N1"/>
    <mergeCell ref="B2:C2"/>
    <mergeCell ref="E2:G2"/>
    <mergeCell ref="J2:N2"/>
    <mergeCell ref="B3:G3"/>
    <mergeCell ref="I3:N3"/>
    <mergeCell ref="B16:C16"/>
    <mergeCell ref="A3:A5"/>
    <mergeCell ref="H2:H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workbookViewId="0">
      <selection activeCell="B4" sqref="B4:E10"/>
    </sheetView>
  </sheetViews>
  <sheetFormatPr defaultColWidth="9" defaultRowHeight="15.75"/>
  <cols>
    <col min="1" max="1" width="7" customWidth="1"/>
    <col min="2" max="2" width="12.1666666666667" customWidth="1"/>
    <col min="3" max="3" width="23" customWidth="1"/>
    <col min="4" max="4" width="11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34" t="s">
        <v>270</v>
      </c>
      <c r="B2" s="35" t="s">
        <v>271</v>
      </c>
      <c r="C2" s="35" t="s">
        <v>272</v>
      </c>
      <c r="D2" s="35" t="s">
        <v>273</v>
      </c>
      <c r="E2" s="35" t="s">
        <v>274</v>
      </c>
      <c r="F2" s="35" t="s">
        <v>275</v>
      </c>
      <c r="G2" s="35" t="s">
        <v>276</v>
      </c>
      <c r="H2" s="35" t="s">
        <v>277</v>
      </c>
      <c r="I2" s="34" t="s">
        <v>278</v>
      </c>
      <c r="J2" s="34" t="s">
        <v>279</v>
      </c>
      <c r="K2" s="34" t="s">
        <v>280</v>
      </c>
      <c r="L2" s="34" t="s">
        <v>281</v>
      </c>
      <c r="M2" s="34" t="s">
        <v>282</v>
      </c>
      <c r="N2" s="35" t="s">
        <v>283</v>
      </c>
      <c r="O2" s="35" t="s">
        <v>284</v>
      </c>
    </row>
    <row r="3" s="1" customFormat="1" ht="15" spans="1:15">
      <c r="A3" s="34"/>
      <c r="B3" s="36"/>
      <c r="C3" s="36"/>
      <c r="D3" s="36"/>
      <c r="E3" s="36"/>
      <c r="F3" s="36"/>
      <c r="G3" s="36"/>
      <c r="H3" s="36"/>
      <c r="I3" s="34" t="s">
        <v>285</v>
      </c>
      <c r="J3" s="34" t="s">
        <v>285</v>
      </c>
      <c r="K3" s="34" t="s">
        <v>285</v>
      </c>
      <c r="L3" s="34" t="s">
        <v>285</v>
      </c>
      <c r="M3" s="34" t="s">
        <v>285</v>
      </c>
      <c r="N3" s="36"/>
      <c r="O3" s="36"/>
    </row>
    <row r="4" spans="1:15">
      <c r="A4" s="9">
        <v>1</v>
      </c>
      <c r="B4" s="23" t="s">
        <v>286</v>
      </c>
      <c r="C4" s="11" t="s">
        <v>287</v>
      </c>
      <c r="D4" s="11" t="s">
        <v>57</v>
      </c>
      <c r="E4" s="11" t="s">
        <v>288</v>
      </c>
      <c r="F4" s="10"/>
      <c r="G4" s="10" t="s">
        <v>50</v>
      </c>
      <c r="H4" s="10" t="s">
        <v>50</v>
      </c>
      <c r="I4" s="10">
        <v>6</v>
      </c>
      <c r="J4" s="10"/>
      <c r="K4" s="10">
        <v>5</v>
      </c>
      <c r="L4" s="10">
        <v>1</v>
      </c>
      <c r="M4" s="10">
        <v>1</v>
      </c>
      <c r="N4" s="10">
        <f t="shared" ref="N4:N10" si="0">SUM(I4:M4)</f>
        <v>13</v>
      </c>
      <c r="O4" s="10" t="s">
        <v>289</v>
      </c>
    </row>
    <row r="5" spans="1:15">
      <c r="A5" s="9">
        <v>2</v>
      </c>
      <c r="B5" s="23" t="s">
        <v>290</v>
      </c>
      <c r="C5" s="11" t="s">
        <v>287</v>
      </c>
      <c r="D5" s="11" t="s">
        <v>57</v>
      </c>
      <c r="E5" s="11" t="s">
        <v>288</v>
      </c>
      <c r="F5" s="10"/>
      <c r="G5" s="10" t="s">
        <v>50</v>
      </c>
      <c r="H5" s="10" t="s">
        <v>50</v>
      </c>
      <c r="I5" s="10">
        <v>3</v>
      </c>
      <c r="J5" s="10">
        <v>1</v>
      </c>
      <c r="K5" s="10">
        <v>2</v>
      </c>
      <c r="L5" s="10">
        <v>1</v>
      </c>
      <c r="M5" s="10">
        <v>3</v>
      </c>
      <c r="N5" s="10">
        <f t="shared" si="0"/>
        <v>10</v>
      </c>
      <c r="O5" s="10" t="s">
        <v>289</v>
      </c>
    </row>
    <row r="6" spans="1:15">
      <c r="A6" s="9">
        <v>3</v>
      </c>
      <c r="B6" s="23" t="s">
        <v>291</v>
      </c>
      <c r="C6" s="11" t="s">
        <v>287</v>
      </c>
      <c r="D6" s="11" t="s">
        <v>102</v>
      </c>
      <c r="E6" s="11" t="s">
        <v>288</v>
      </c>
      <c r="F6" s="10"/>
      <c r="G6" s="10" t="s">
        <v>50</v>
      </c>
      <c r="H6" s="10" t="s">
        <v>50</v>
      </c>
      <c r="I6" s="10">
        <v>1</v>
      </c>
      <c r="J6" s="10"/>
      <c r="K6" s="10">
        <v>2</v>
      </c>
      <c r="L6" s="10">
        <v>2</v>
      </c>
      <c r="M6" s="10"/>
      <c r="N6" s="10">
        <f t="shared" si="0"/>
        <v>5</v>
      </c>
      <c r="O6" s="10" t="s">
        <v>289</v>
      </c>
    </row>
    <row r="7" spans="1:15">
      <c r="A7" s="37">
        <v>4</v>
      </c>
      <c r="B7" s="25" t="s">
        <v>292</v>
      </c>
      <c r="C7" s="11" t="s">
        <v>287</v>
      </c>
      <c r="D7" s="11" t="s">
        <v>102</v>
      </c>
      <c r="E7" s="11" t="s">
        <v>288</v>
      </c>
      <c r="F7" s="10"/>
      <c r="G7" s="10" t="s">
        <v>50</v>
      </c>
      <c r="H7" s="10" t="s">
        <v>50</v>
      </c>
      <c r="I7" s="10">
        <v>3</v>
      </c>
      <c r="J7" s="10">
        <v>1</v>
      </c>
      <c r="K7" s="10">
        <v>4</v>
      </c>
      <c r="L7" s="10">
        <v>1</v>
      </c>
      <c r="M7" s="10">
        <v>3</v>
      </c>
      <c r="N7" s="10">
        <f t="shared" si="0"/>
        <v>12</v>
      </c>
      <c r="O7" s="10" t="s">
        <v>289</v>
      </c>
    </row>
    <row r="8" spans="1:15">
      <c r="A8" s="37">
        <v>5</v>
      </c>
      <c r="B8" s="25" t="s">
        <v>293</v>
      </c>
      <c r="C8" s="11" t="s">
        <v>287</v>
      </c>
      <c r="D8" s="11" t="s">
        <v>102</v>
      </c>
      <c r="E8" s="11" t="s">
        <v>288</v>
      </c>
      <c r="F8" s="10"/>
      <c r="G8" s="38" t="s">
        <v>50</v>
      </c>
      <c r="H8" s="38" t="s">
        <v>50</v>
      </c>
      <c r="I8" s="10">
        <v>2</v>
      </c>
      <c r="J8" s="10"/>
      <c r="K8" s="10">
        <v>2</v>
      </c>
      <c r="L8" s="10">
        <v>1</v>
      </c>
      <c r="M8" s="10">
        <v>2</v>
      </c>
      <c r="N8" s="10">
        <f t="shared" si="0"/>
        <v>7</v>
      </c>
      <c r="O8" s="10" t="s">
        <v>289</v>
      </c>
    </row>
    <row r="9" spans="1:15">
      <c r="A9" s="37">
        <v>6</v>
      </c>
      <c r="B9" s="25" t="s">
        <v>294</v>
      </c>
      <c r="C9" s="11" t="s">
        <v>287</v>
      </c>
      <c r="D9" s="11" t="s">
        <v>102</v>
      </c>
      <c r="E9" s="11" t="s">
        <v>288</v>
      </c>
      <c r="F9" s="10"/>
      <c r="G9" s="38" t="s">
        <v>50</v>
      </c>
      <c r="H9" s="38" t="s">
        <v>50</v>
      </c>
      <c r="I9" s="10">
        <v>4</v>
      </c>
      <c r="J9" s="10"/>
      <c r="K9" s="10">
        <v>3</v>
      </c>
      <c r="L9" s="10">
        <v>2</v>
      </c>
      <c r="M9" s="10">
        <v>2</v>
      </c>
      <c r="N9" s="10">
        <f t="shared" si="0"/>
        <v>11</v>
      </c>
      <c r="O9" s="10" t="s">
        <v>289</v>
      </c>
    </row>
    <row r="10" spans="1:15">
      <c r="A10" s="37">
        <v>7</v>
      </c>
      <c r="B10" s="23" t="s">
        <v>295</v>
      </c>
      <c r="C10" s="11" t="s">
        <v>287</v>
      </c>
      <c r="D10" s="11" t="s">
        <v>102</v>
      </c>
      <c r="E10" s="11" t="s">
        <v>288</v>
      </c>
      <c r="F10" s="10"/>
      <c r="G10" s="38" t="s">
        <v>50</v>
      </c>
      <c r="H10" s="38" t="s">
        <v>50</v>
      </c>
      <c r="I10" s="10">
        <v>3</v>
      </c>
      <c r="J10" s="10">
        <v>1</v>
      </c>
      <c r="K10" s="10">
        <v>4</v>
      </c>
      <c r="L10" s="10">
        <v>1</v>
      </c>
      <c r="M10" s="10">
        <v>3</v>
      </c>
      <c r="N10" s="10">
        <f t="shared" si="0"/>
        <v>12</v>
      </c>
      <c r="O10" s="10" t="s">
        <v>289</v>
      </c>
    </row>
    <row r="11" spans="1:15">
      <c r="A11" s="37"/>
      <c r="B11" s="10"/>
      <c r="C11" s="27"/>
      <c r="D11" s="26"/>
      <c r="E11" s="26"/>
      <c r="F11" s="10"/>
      <c r="G11" s="38"/>
      <c r="H11" s="9"/>
      <c r="I11" s="10"/>
      <c r="J11" s="10"/>
      <c r="K11" s="10"/>
      <c r="L11" s="10"/>
      <c r="M11" s="10"/>
      <c r="N11" s="10"/>
      <c r="O11" s="10"/>
    </row>
    <row r="12" customFormat="1" spans="1:15">
      <c r="A12" s="37"/>
      <c r="B12" s="10"/>
      <c r="C12" s="27"/>
      <c r="D12" s="10"/>
      <c r="E12" s="26"/>
      <c r="F12" s="10"/>
      <c r="G12" s="38"/>
      <c r="H12" s="9"/>
      <c r="I12" s="10"/>
      <c r="J12" s="10"/>
      <c r="K12" s="10"/>
      <c r="L12" s="10"/>
      <c r="M12" s="10"/>
      <c r="N12" s="10"/>
      <c r="O12" s="10"/>
    </row>
    <row r="13" customFormat="1" ht="17.6" spans="1:15">
      <c r="A13" s="14" t="s">
        <v>296</v>
      </c>
      <c r="B13" s="15"/>
      <c r="C13" s="15"/>
      <c r="D13" s="16"/>
      <c r="E13" s="17"/>
      <c r="F13" s="39"/>
      <c r="G13" s="39"/>
      <c r="H13" s="39"/>
      <c r="I13" s="28"/>
      <c r="J13" s="14" t="s">
        <v>297</v>
      </c>
      <c r="K13" s="15"/>
      <c r="L13" s="15"/>
      <c r="M13" s="16"/>
      <c r="N13" s="15"/>
      <c r="O13" s="22"/>
    </row>
    <row r="14" customFormat="1" spans="1:15">
      <c r="A14" s="40" t="s">
        <v>298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</row>
    <row r="15" customFormat="1" spans="1:16">
      <c r="A15" s="42"/>
      <c r="B15" s="43"/>
      <c r="C15" s="44"/>
      <c r="D15" s="44"/>
      <c r="E15" s="44"/>
      <c r="F15" s="43"/>
      <c r="G15" s="45"/>
      <c r="H15" s="42"/>
      <c r="I15" s="43"/>
      <c r="J15" s="43"/>
      <c r="K15" s="43"/>
      <c r="L15" s="43"/>
      <c r="M15" s="43"/>
      <c r="N15" s="43"/>
      <c r="O15" s="43"/>
      <c r="P15" s="42"/>
    </row>
    <row r="16" customFormat="1" spans="1:16">
      <c r="A16" s="42"/>
      <c r="B16" s="43"/>
      <c r="C16" s="46"/>
      <c r="D16" s="44"/>
      <c r="E16" s="44"/>
      <c r="F16" s="43"/>
      <c r="G16" s="45"/>
      <c r="H16" s="42"/>
      <c r="I16" s="43"/>
      <c r="J16" s="43"/>
      <c r="K16" s="43"/>
      <c r="L16" s="43"/>
      <c r="M16" s="43"/>
      <c r="N16" s="43"/>
      <c r="O16" s="43"/>
      <c r="P16" s="42"/>
    </row>
    <row r="17" customFormat="1" spans="1:16">
      <c r="A17" s="42"/>
      <c r="B17" s="43"/>
      <c r="C17" s="46"/>
      <c r="D17" s="44"/>
      <c r="E17" s="44"/>
      <c r="F17" s="43"/>
      <c r="G17" s="45"/>
      <c r="H17" s="42"/>
      <c r="I17" s="43"/>
      <c r="J17" s="43"/>
      <c r="K17" s="43"/>
      <c r="L17" s="43"/>
      <c r="M17" s="43"/>
      <c r="N17" s="43"/>
      <c r="O17" s="43"/>
      <c r="P17" s="42"/>
    </row>
    <row r="18" customFormat="1" spans="1:16">
      <c r="A18" s="42"/>
      <c r="B18" s="43"/>
      <c r="C18" s="46"/>
      <c r="D18" s="44"/>
      <c r="E18" s="44"/>
      <c r="F18" s="43"/>
      <c r="G18" s="45"/>
      <c r="H18" s="42"/>
      <c r="I18" s="43"/>
      <c r="J18" s="43"/>
      <c r="K18" s="43"/>
      <c r="L18" s="43"/>
      <c r="M18" s="43"/>
      <c r="N18" s="43"/>
      <c r="O18" s="43"/>
      <c r="P18" s="42"/>
    </row>
    <row r="19" customFormat="1" spans="1:16">
      <c r="A19" s="42"/>
      <c r="B19" s="43"/>
      <c r="C19" s="46"/>
      <c r="D19" s="44"/>
      <c r="E19" s="44"/>
      <c r="F19" s="43"/>
      <c r="G19" s="45"/>
      <c r="H19" s="42"/>
      <c r="I19" s="43"/>
      <c r="J19" s="43"/>
      <c r="K19" s="43"/>
      <c r="L19" s="43"/>
      <c r="M19" s="43"/>
      <c r="N19" s="43"/>
      <c r="O19" s="43"/>
      <c r="P19" s="42"/>
    </row>
    <row r="20" customFormat="1" spans="1:16">
      <c r="A20" s="42"/>
      <c r="B20" s="43"/>
      <c r="C20" s="46"/>
      <c r="D20" s="43"/>
      <c r="E20" s="44"/>
      <c r="F20" s="43"/>
      <c r="G20" s="45"/>
      <c r="H20" s="42"/>
      <c r="I20" s="43"/>
      <c r="J20" s="43"/>
      <c r="K20" s="43"/>
      <c r="L20" s="43"/>
      <c r="M20" s="43"/>
      <c r="N20" s="43"/>
      <c r="O20" s="43"/>
      <c r="P20" s="42"/>
    </row>
    <row r="21" s="2" customFormat="1" ht="17.6" spans="1:16">
      <c r="A21" s="47"/>
      <c r="B21" s="47"/>
      <c r="C21" s="47"/>
      <c r="D21" s="47"/>
      <c r="E21" s="48"/>
      <c r="F21" s="48"/>
      <c r="G21" s="48"/>
      <c r="H21" s="48"/>
      <c r="I21" s="48"/>
      <c r="J21" s="47"/>
      <c r="K21" s="47"/>
      <c r="L21" s="47"/>
      <c r="M21" s="47"/>
      <c r="N21" s="47"/>
      <c r="O21" s="51"/>
      <c r="P21" s="52"/>
    </row>
    <row r="22" spans="1:16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42"/>
    </row>
    <row r="23" spans="1:16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</sheetData>
  <mergeCells count="19">
    <mergeCell ref="A1:O1"/>
    <mergeCell ref="A13:D13"/>
    <mergeCell ref="E13:I13"/>
    <mergeCell ref="J13:M13"/>
    <mergeCell ref="A14:O14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工作内容</vt:lpstr>
      <vt:lpstr>AQL2.5验货</vt:lpstr>
      <vt:lpstr>首期（3）</vt:lpstr>
      <vt:lpstr>验货尺寸表 </vt:lpstr>
      <vt:lpstr>中期（3）</vt:lpstr>
      <vt:lpstr>验货尺寸表 （中期）</vt:lpstr>
      <vt:lpstr>尾期（3）</vt:lpstr>
      <vt:lpstr>验货尺寸表1</vt:lpstr>
      <vt:lpstr>1.面料验布</vt:lpstr>
      <vt:lpstr>2.面料缩率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2025-08-09T02:35:45Z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