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（第一批） " sheetId="19" r:id="rId5"/>
    <sheet name="验货尺寸表 (第一批) " sheetId="20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2">首期!$A$1:$K$51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<sst xmlns="http://schemas.openxmlformats.org/spreadsheetml/2006/main" count="762" uniqueCount="354">
  <si>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</si>
  <si>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</si>
  <si>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</si>
  <si>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</si>
  <si>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</si>
  <si>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</si>
  <si>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</si>
  <si>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</si>
  <si>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</si>
  <si>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</si>
  <si>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</si>
  <si>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</si>
  <si>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</si>
  <si>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</si>
  <si>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</si>
  <si>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</si>
  <si>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</si>
  <si>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</si>
  <si>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</si>
  <si>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</si>
  <si>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</si>
  <si>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</si>
  <si>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</si>
  <si>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</si>
  <si>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</si>
  <si>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</si>
  <si>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</si>
  <si>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</si>
  <si>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</si>
  <si>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</si>
  <si>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</si>
  <si>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</si>
  <si>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</si>
  <si>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</si>
  <si>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</si>
  <si>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</si>
  <si>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</si>
  <si>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</si>
  <si>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</si>
  <si>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</si>
  <si>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</si>
  <si>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</si>
  <si>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</si>
  <si>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</si>
  <si>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</si>
  <si>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</si>
  <si>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</si>
  <si>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</si>
  <si>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</si>
  <si>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</si>
  <si>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</si>
  <si>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</si>
  <si>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</si>
  <si>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</si>
  <si>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</si>
  <si>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</si>
  <si>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</si>
  <si>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</si>
  <si>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</si>
  <si>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</si>
  <si>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</si>
  <si>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</si>
  <si>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TAJJCN82968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</si>
  <si>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</si>
  <si>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</si>
  <si>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</si>
  <si>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</si>
  <si>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</si>
  <si>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</si>
  <si>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</si>
  <si>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</si>
  <si>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</si>
  <si>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</si>
  <si>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</si>
  <si>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</si>
  <si>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</si>
  <si>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</si>
  <si>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</si>
  <si>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</si>
  <si>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</si>
  <si>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</si>
  <si>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</si>
  <si>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</si>
  <si>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</si>
  <si>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</si>
  <si>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</si>
  <si>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</si>
  <si>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</si>
  <si>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</si>
  <si>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</si>
  <si>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</si>
  <si>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</si>
  <si>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</si>
  <si>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</si>
  <si>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</si>
  <si>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</si>
  <si>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</si>
  <si>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</si>
  <si>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</si>
  <si>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</si>
  <si>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</si>
  <si>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</si>
  <si>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</si>
  <si>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</si>
  <si>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</si>
  <si>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</si>
  <si>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</si>
  <si>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</si>
  <si>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</si>
  <si>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</si>
  <si>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</si>
  <si>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</si>
  <si>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</si>
  <si>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</si>
  <si>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</si>
  <si>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未裁齐原因</t>
  </si>
  <si>
    <t>云梦蓝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</si>
  <si>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</si>
  <si>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</si>
  <si>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</si>
  <si>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</si>
  <si>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</si>
  <si>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</si>
  <si>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</si>
  <si>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1、夹圈容位不均匀，筒底起酒窝</t>
  </si>
  <si>
    <t>2、封脚叉歪斜，线头起团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</si>
  <si>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</si>
  <si>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</si>
  <si>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</si>
  <si>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</si>
  <si>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</si>
  <si>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</si>
  <si>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</si>
  <si>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</si>
  <si>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</si>
  <si>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</si>
  <si>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</si>
  <si>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</si>
  <si>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</si>
  <si>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</si>
  <si>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</si>
  <si>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</si>
  <si>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</si>
  <si>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</si>
  <si>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</si>
  <si>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</si>
  <si>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XL 洗前</t>
  </si>
  <si>
    <t>XL 洗后</t>
  </si>
  <si>
    <t>后中长</t>
  </si>
  <si>
    <t>-1.5</t>
  </si>
  <si>
    <t>+0.3</t>
  </si>
  <si>
    <t>胸围</t>
  </si>
  <si>
    <t>+3</t>
  </si>
  <si>
    <t>+1</t>
  </si>
  <si>
    <t>腰围</t>
  </si>
  <si>
    <t>摆围</t>
  </si>
  <si>
    <t>+2</t>
  </si>
  <si>
    <t>+0</t>
  </si>
  <si>
    <t>肩宽</t>
  </si>
  <si>
    <t>+0.5</t>
  </si>
  <si>
    <t>肩点短袖长</t>
  </si>
  <si>
    <t>-0.2</t>
  </si>
  <si>
    <t>袖肥/2（参考值）</t>
  </si>
  <si>
    <t>短袖口/2</t>
  </si>
  <si>
    <t>-0.4</t>
  </si>
  <si>
    <t>-0.3</t>
  </si>
  <si>
    <t>-0.5</t>
  </si>
  <si>
    <t>领围</t>
  </si>
  <si>
    <t>前中门襟</t>
  </si>
  <si>
    <t>大货首件</t>
  </si>
  <si>
    <t>前领尖长</t>
  </si>
  <si>
    <t xml:space="preserve">     初期请洗测2-3件，有问题的另加测量数量。</t>
  </si>
  <si>
    <t>验货时间：</t>
  </si>
  <si>
    <t>跟单QC:</t>
  </si>
  <si>
    <t>工厂负责人：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</si>
  <si>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</si>
  <si>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</si>
  <si>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</si>
  <si>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</si>
  <si>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</si>
  <si>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</si>
  <si>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</si>
  <si>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</si>
  <si>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</si>
  <si>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</si>
  <si>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</si>
  <si>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</si>
  <si>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274件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</si>
  <si>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</si>
  <si>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</si>
  <si>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</si>
  <si>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</si>
  <si>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</si>
  <si>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</si>
  <si>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</si>
  <si>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</si>
  <si>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</si>
  <si>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</si>
  <si>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</si>
  <si>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</si>
  <si>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</si>
  <si>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</si>
  <si>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</si>
  <si>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</si>
  <si>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</si>
  <si>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</si>
  <si>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</si>
  <si>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</si>
  <si>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</si>
  <si>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</si>
  <si>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②检验明细：齐色齐码32件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</si>
  <si>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</si>
  <si>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</si>
  <si>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</si>
  <si>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</si>
  <si>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</si>
  <si>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</si>
  <si>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</si>
  <si>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</si>
  <si>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</si>
  <si>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</si>
  <si>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</si>
  <si>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</si>
  <si>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</si>
  <si>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走货275件，抽查32件，发现3件不良品，已按照以上提出的问题点改正，可以出货</t>
  </si>
  <si>
    <t>服装QC部门</t>
  </si>
  <si>
    <t>检验人</t>
  </si>
  <si>
    <t>藏藍</t>
  </si>
  <si>
    <t>云梦藍</t>
  </si>
  <si>
    <t>+0 -1</t>
  </si>
  <si>
    <t>+0 -0.7 +0.5</t>
  </si>
  <si>
    <t>+0.5 +0 +0.4</t>
  </si>
  <si>
    <t>+0 -0.5 -0.5</t>
  </si>
  <si>
    <t>+0.2 -0.5 -0.3</t>
  </si>
  <si>
    <t>+0.8 +0.8</t>
  </si>
  <si>
    <t>+0 +0.5 +1</t>
  </si>
  <si>
    <t>+1 +2 +1</t>
  </si>
  <si>
    <t>+1 +1.5 +1</t>
  </si>
  <si>
    <t>+1.5 +1.5 +2</t>
  </si>
  <si>
    <t>+1.2 +1</t>
  </si>
  <si>
    <t>+1 +1 +1</t>
  </si>
  <si>
    <t>+1 +0.5 +1</t>
  </si>
  <si>
    <t>+1 +1 +0.8</t>
  </si>
  <si>
    <t>+1 +1 +1.5</t>
  </si>
  <si>
    <t>-0.5 +0</t>
  </si>
  <si>
    <t>+0 +0 +0</t>
  </si>
  <si>
    <t>+1 +0 +1</t>
  </si>
  <si>
    <t>+2 +1.5 +1</t>
  </si>
  <si>
    <t>+0.5 +0.5</t>
  </si>
  <si>
    <t>+0.5 +0 +0.5</t>
  </si>
  <si>
    <t>+0 +0.5 +0.5</t>
  </si>
  <si>
    <t>+0 +0.5 +0.3</t>
  </si>
  <si>
    <t>+0.3 +0.5 +0</t>
  </si>
  <si>
    <t>-0.5 -0.3</t>
  </si>
  <si>
    <t>-0.5 -0.5 +0</t>
  </si>
  <si>
    <t>-0.5 +0 -0.5</t>
  </si>
  <si>
    <t xml:space="preserve">+0 +0 </t>
  </si>
  <si>
    <t>+0 +0  +0</t>
  </si>
  <si>
    <t>+0.2 +0 +0</t>
  </si>
  <si>
    <t>+0.2 +0.5 +0</t>
  </si>
  <si>
    <t>-0.3 -0.5</t>
  </si>
  <si>
    <t>-0.5 +0 +0</t>
  </si>
  <si>
    <t>+0 -0.3 +0</t>
  </si>
  <si>
    <t>+0  +0 -0.3</t>
  </si>
  <si>
    <t>+0 + 0+ 0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</si>
  <si>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</si>
  <si>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</si>
  <si>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</si>
  <si>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</si>
  <si>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</si>
  <si>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</si>
  <si>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</si>
  <si>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</si>
  <si>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</si>
  <si>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</si>
  <si>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</si>
  <si>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</si>
  <si>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</si>
  <si>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</si>
  <si>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</si>
  <si>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</si>
  <si>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F250703127</t>
  </si>
  <si>
    <t>锦纶珠地</t>
  </si>
  <si>
    <t>25SS藏蓝</t>
  </si>
  <si>
    <t>TAJJCN81966/82968</t>
  </si>
  <si>
    <t>宏港</t>
  </si>
  <si>
    <t>YES</t>
  </si>
  <si>
    <t>F250703128</t>
  </si>
  <si>
    <t>制表时间：2025/7/14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</si>
  <si>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</si>
  <si>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</si>
  <si>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</si>
  <si>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</si>
  <si>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</si>
  <si>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</si>
  <si>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</si>
  <si>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</si>
  <si>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</si>
  <si>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</si>
  <si>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0%%</t>
  </si>
  <si>
    <t>制表时间：2025/7/16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</si>
  <si>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</si>
  <si>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</si>
  <si>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</si>
  <si>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</si>
  <si>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</si>
  <si>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</si>
  <si>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</si>
  <si>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</si>
  <si>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</si>
  <si>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</si>
  <si>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</si>
  <si>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F250227036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</si>
  <si>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</si>
  <si>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</si>
  <si>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</si>
  <si>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</si>
  <si>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</si>
  <si>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</si>
  <si>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</si>
  <si>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F250227030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</si>
  <si>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</si>
  <si>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</si>
  <si>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</si>
  <si>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</si>
  <si>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</si>
  <si>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</si>
  <si>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</si>
  <si>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</si>
  <si>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</si>
  <si>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</si>
  <si>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</si>
  <si>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</si>
  <si>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</si>
  <si>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</si>
  <si>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</si>
  <si>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</si>
  <si>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</si>
  <si>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</si>
  <si>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</si>
  <si>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</si>
  <si>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</si>
  <si>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</si>
  <si>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</si>
  <si>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</si>
  <si>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制表时间：2025/7/20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</si>
  <si>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</si>
  <si>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</si>
  <si>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</si>
  <si>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</si>
  <si>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</si>
  <si>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制表时间：6-29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</si>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</sst>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" fillId="9" borderId="74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0" borderId="75" applyNumberFormat="0" applyFill="0" applyAlignment="0" applyProtection="0">
      <alignment vertical="center"/>
    </xf>
    <xf numFmtId="0" fontId="54" fillId="0" borderId="7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10" borderId="77" applyNumberFormat="0" applyAlignment="0" applyProtection="0">
      <alignment vertical="center"/>
    </xf>
    <xf numFmtId="0" fontId="56" fillId="11" borderId="78" applyNumberFormat="0" applyAlignment="0" applyProtection="0">
      <alignment vertical="center"/>
    </xf>
    <xf numFmtId="0" fontId="57" fillId="11" borderId="77" applyNumberFormat="0" applyAlignment="0" applyProtection="0">
      <alignment vertical="center"/>
    </xf>
    <xf numFmtId="0" fontId="58" fillId="12" borderId="79" applyNumberFormat="0" applyAlignment="0" applyProtection="0">
      <alignment vertical="center"/>
    </xf>
    <xf numFmtId="0" fontId="59" fillId="0" borderId="80" applyNumberFormat="0" applyFill="0" applyAlignment="0" applyProtection="0">
      <alignment vertical="center"/>
    </xf>
    <xf numFmtId="0" fontId="60" fillId="0" borderId="81" applyNumberFormat="0" applyFill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5" fillId="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5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4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5" fillId="36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66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0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0" fontId="10" fillId="0" borderId="2" xfId="61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6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9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left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0" fillId="0" borderId="13" xfId="52" applyFont="1" applyFill="1" applyBorder="1" applyAlignment="1">
      <alignment horizontal="center" vertical="center"/>
    </xf>
    <xf numFmtId="0" fontId="20" fillId="0" borderId="14" xfId="52" applyFont="1" applyFill="1" applyBorder="1" applyAlignment="1">
      <alignment vertical="center"/>
    </xf>
    <xf numFmtId="0" fontId="22" fillId="0" borderId="14" xfId="52" applyFont="1" applyFill="1" applyBorder="1" applyAlignment="1">
      <alignment horizontal="center" vertical="center"/>
    </xf>
    <xf numFmtId="0" fontId="18" fillId="0" borderId="15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7" xfId="55" applyFont="1" applyFill="1" applyBorder="1" applyAlignment="1">
      <alignment horizont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9" applyFont="1" applyFill="1" applyBorder="1" applyAlignment="1">
      <alignment horizontal="center" vertical="center"/>
    </xf>
    <xf numFmtId="178" fontId="27" fillId="0" borderId="2" xfId="59" applyNumberFormat="1" applyFont="1" applyFill="1" applyBorder="1" applyAlignment="1">
      <alignment horizontal="center" vertical="center"/>
    </xf>
    <xf numFmtId="178" fontId="28" fillId="0" borderId="2" xfId="59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2" xfId="59" applyFont="1" applyBorder="1" applyAlignment="1">
      <alignment horizontal="center" vertical="center"/>
    </xf>
    <xf numFmtId="178" fontId="27" fillId="0" borderId="2" xfId="59" applyNumberFormat="1" applyFont="1" applyBorder="1" applyAlignment="1">
      <alignment horizontal="center" vertical="center"/>
    </xf>
    <xf numFmtId="178" fontId="28" fillId="0" borderId="2" xfId="59" applyNumberFormat="1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8" fillId="0" borderId="2" xfId="59" applyFont="1" applyBorder="1" applyAlignment="1">
      <alignment horizontal="center" vertical="center"/>
    </xf>
    <xf numFmtId="178" fontId="27" fillId="0" borderId="2" xfId="59" applyNumberFormat="1" applyFont="1" applyFill="1" applyBorder="1">
      <alignment vertical="center"/>
    </xf>
    <xf numFmtId="0" fontId="27" fillId="0" borderId="2" xfId="59" applyFont="1" applyBorder="1" applyAlignment="1">
      <alignment horizontal="center"/>
    </xf>
    <xf numFmtId="0" fontId="28" fillId="0" borderId="2" xfId="59" applyFont="1" applyBorder="1" applyAlignment="1">
      <alignment horizontal="center"/>
    </xf>
    <xf numFmtId="0" fontId="27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shrinkToFit="1"/>
    </xf>
    <xf numFmtId="0" fontId="31" fillId="0" borderId="17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horizontal="center" vertical="center"/>
    </xf>
    <xf numFmtId="0" fontId="23" fillId="0" borderId="0" xfId="53" applyFont="1" applyFill="1" applyAlignment="1"/>
    <xf numFmtId="0" fontId="24" fillId="0" borderId="0" xfId="53" applyFont="1" applyFill="1" applyAlignment="1"/>
    <xf numFmtId="49" fontId="18" fillId="0" borderId="10" xfId="53" applyNumberFormat="1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0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8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3" fillId="0" borderId="2" xfId="53" applyFont="1" applyFill="1" applyBorder="1" applyAlignment="1" applyProtection="1">
      <alignment horizontal="center" vertical="center"/>
    </xf>
    <xf numFmtId="0" fontId="23" fillId="0" borderId="19" xfId="53" applyFont="1" applyFill="1" applyBorder="1" applyAlignment="1" applyProtection="1">
      <alignment horizontal="center" vertical="center"/>
    </xf>
    <xf numFmtId="0" fontId="25" fillId="0" borderId="19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3" fillId="0" borderId="20" xfId="54" applyNumberFormat="1" applyFont="1" applyFill="1" applyBorder="1" applyAlignment="1">
      <alignment horizontal="center" vertical="center"/>
    </xf>
    <xf numFmtId="179" fontId="31" fillId="0" borderId="21" xfId="0" applyNumberFormat="1" applyFont="1" applyFill="1" applyBorder="1" applyAlignment="1">
      <alignment horizontal="center" vertical="center"/>
    </xf>
    <xf numFmtId="49" fontId="23" fillId="0" borderId="21" xfId="54" applyNumberFormat="1" applyFont="1" applyFill="1" applyBorder="1" applyAlignment="1">
      <alignment horizontal="center" vertical="center"/>
    </xf>
    <xf numFmtId="0" fontId="18" fillId="0" borderId="22" xfId="53" applyFont="1" applyFill="1" applyBorder="1" applyAlignment="1">
      <alignment horizontal="center"/>
    </xf>
    <xf numFmtId="49" fontId="18" fillId="0" borderId="23" xfId="53" applyNumberFormat="1" applyFont="1" applyFill="1" applyBorder="1" applyAlignment="1">
      <alignment horizontal="center"/>
    </xf>
    <xf numFmtId="49" fontId="23" fillId="0" borderId="23" xfId="54" applyNumberFormat="1" applyFont="1" applyFill="1" applyBorder="1" applyAlignment="1">
      <alignment horizontal="center" vertical="center"/>
    </xf>
    <xf numFmtId="49" fontId="23" fillId="0" borderId="24" xfId="54" applyNumberFormat="1" applyFont="1" applyFill="1" applyBorder="1" applyAlignment="1">
      <alignment horizontal="center" vertical="center"/>
    </xf>
    <xf numFmtId="0" fontId="33" fillId="0" borderId="0" xfId="53" applyFont="1" applyFill="1" applyAlignment="1"/>
    <xf numFmtId="14" fontId="33" fillId="0" borderId="0" xfId="53" applyNumberFormat="1" applyFont="1" applyFill="1" applyAlignment="1">
      <alignment horizontal="left"/>
    </xf>
    <xf numFmtId="49" fontId="33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4" fillId="0" borderId="25" xfId="52" applyFont="1" applyBorder="1" applyAlignment="1">
      <alignment horizontal="center" vertical="top"/>
    </xf>
    <xf numFmtId="0" fontId="34" fillId="0" borderId="0" xfId="52" applyFont="1" applyBorder="1" applyAlignment="1">
      <alignment horizontal="center" vertical="top"/>
    </xf>
    <xf numFmtId="0" fontId="9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vertical="center" wrapText="1"/>
    </xf>
    <xf numFmtId="0" fontId="9" fillId="0" borderId="28" xfId="52" applyFont="1" applyFill="1" applyBorder="1" applyAlignment="1">
      <alignment vertical="center"/>
    </xf>
    <xf numFmtId="0" fontId="21" fillId="0" borderId="2" xfId="52" applyFont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vertical="center"/>
    </xf>
    <xf numFmtId="58" fontId="24" fillId="0" borderId="20" xfId="52" applyNumberFormat="1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9" fillId="0" borderId="29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vertical="center"/>
    </xf>
    <xf numFmtId="0" fontId="21" fillId="0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vertical="center"/>
    </xf>
    <xf numFmtId="0" fontId="24" fillId="3" borderId="23" xfId="52" applyFont="1" applyFill="1" applyBorder="1" applyAlignment="1">
      <alignment horizontal="left" vertical="center"/>
    </xf>
    <xf numFmtId="0" fontId="9" fillId="0" borderId="23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9" fillId="0" borderId="26" xfId="52" applyFont="1" applyFill="1" applyBorder="1" applyAlignment="1">
      <alignment vertical="center"/>
    </xf>
    <xf numFmtId="0" fontId="9" fillId="0" borderId="27" xfId="52" applyFont="1" applyFill="1" applyBorder="1" applyAlignment="1">
      <alignment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16" fillId="0" borderId="35" xfId="52" applyFont="1" applyFill="1" applyBorder="1" applyAlignment="1">
      <alignment horizontal="left" vertical="center"/>
    </xf>
    <xf numFmtId="0" fontId="16" fillId="0" borderId="34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4" fillId="0" borderId="29" xfId="52" applyFont="1" applyFill="1" applyBorder="1" applyAlignment="1">
      <alignment horizontal="left" vertical="center" wrapText="1"/>
    </xf>
    <xf numFmtId="0" fontId="24" fillId="0" borderId="20" xfId="52" applyFont="1" applyFill="1" applyBorder="1" applyAlignment="1">
      <alignment horizontal="left" vertical="center" wrapText="1"/>
    </xf>
    <xf numFmtId="0" fontId="9" fillId="0" borderId="20" xfId="52" applyFont="1" applyFill="1" applyBorder="1" applyAlignment="1">
      <alignment horizontal="center" vertical="center"/>
    </xf>
    <xf numFmtId="0" fontId="9" fillId="0" borderId="31" xfId="52" applyFont="1" applyFill="1" applyBorder="1" applyAlignment="1">
      <alignment horizontal="left" vertical="center"/>
    </xf>
    <xf numFmtId="0" fontId="6" fillId="0" borderId="23" xfId="52" applyFill="1" applyBorder="1" applyAlignment="1">
      <alignment horizontal="center" vertical="center"/>
    </xf>
    <xf numFmtId="0" fontId="9" fillId="0" borderId="36" xfId="52" applyFont="1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4" fillId="0" borderId="35" xfId="52" applyFont="1" applyFill="1" applyBorder="1" applyAlignment="1">
      <alignment horizontal="right" vertical="center"/>
    </xf>
    <xf numFmtId="0" fontId="24" fillId="0" borderId="34" xfId="52" applyFont="1" applyFill="1" applyBorder="1" applyAlignment="1">
      <alignment horizontal="right" vertical="center"/>
    </xf>
    <xf numFmtId="0" fontId="16" fillId="0" borderId="26" xfId="52" applyFont="1" applyFill="1" applyBorder="1" applyAlignment="1">
      <alignment horizontal="left" vertical="center"/>
    </xf>
    <xf numFmtId="0" fontId="16" fillId="0" borderId="27" xfId="52" applyFont="1" applyFill="1" applyBorder="1" applyAlignment="1">
      <alignment horizontal="left" vertical="center"/>
    </xf>
    <xf numFmtId="0" fontId="9" fillId="0" borderId="33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58" fontId="24" fillId="0" borderId="23" xfId="52" applyNumberFormat="1" applyFont="1" applyFill="1" applyBorder="1" applyAlignment="1">
      <alignment horizontal="center" vertical="center"/>
    </xf>
    <xf numFmtId="0" fontId="9" fillId="0" borderId="23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center" vertical="center"/>
    </xf>
    <xf numFmtId="0" fontId="24" fillId="0" borderId="40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center" vertical="center"/>
    </xf>
    <xf numFmtId="0" fontId="16" fillId="0" borderId="42" xfId="52" applyFont="1" applyFill="1" applyBorder="1" applyAlignment="1">
      <alignment horizontal="left" vertical="center"/>
    </xf>
    <xf numFmtId="0" fontId="9" fillId="0" borderId="40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24" fillId="0" borderId="4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 wrapText="1"/>
    </xf>
    <xf numFmtId="0" fontId="6" fillId="0" borderId="24" xfId="52" applyFill="1" applyBorder="1" applyAlignment="1">
      <alignment horizontal="center" vertical="center"/>
    </xf>
    <xf numFmtId="0" fontId="9" fillId="0" borderId="41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horizontal="center" vertical="center" wrapText="1"/>
    </xf>
    <xf numFmtId="0" fontId="6" fillId="0" borderId="42" xfId="52" applyFont="1" applyFill="1" applyBorder="1" applyAlignment="1">
      <alignment horizontal="center" vertical="center"/>
    </xf>
    <xf numFmtId="0" fontId="8" fillId="0" borderId="42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right" vertical="center"/>
    </xf>
    <xf numFmtId="0" fontId="24" fillId="0" borderId="43" xfId="52" applyFont="1" applyFill="1" applyBorder="1" applyAlignment="1">
      <alignment horizontal="center" vertical="center"/>
    </xf>
    <xf numFmtId="0" fontId="16" fillId="0" borderId="40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0" fontId="19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7" fillId="3" borderId="2" xfId="59" applyFont="1" applyFill="1" applyBorder="1" applyAlignment="1">
      <alignment horizontal="center" vertical="center"/>
    </xf>
    <xf numFmtId="178" fontId="27" fillId="3" borderId="2" xfId="59" applyNumberFormat="1" applyFont="1" applyFill="1" applyBorder="1" applyAlignment="1">
      <alignment horizontal="center" vertical="center"/>
    </xf>
    <xf numFmtId="178" fontId="28" fillId="3" borderId="2" xfId="59" applyNumberFormat="1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178" fontId="27" fillId="3" borderId="2" xfId="59" applyNumberFormat="1" applyFont="1" applyFill="1" applyBorder="1">
      <alignment vertical="center"/>
    </xf>
    <xf numFmtId="0" fontId="27" fillId="3" borderId="1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7" fillId="0" borderId="44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26" fillId="0" borderId="0" xfId="51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45" xfId="52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left" vertical="center"/>
    </xf>
    <xf numFmtId="0" fontId="23" fillId="0" borderId="47" xfId="53" applyFont="1" applyFill="1" applyBorder="1" applyAlignment="1" applyProtection="1">
      <alignment horizontal="center" vertical="center"/>
    </xf>
    <xf numFmtId="0" fontId="0" fillId="0" borderId="48" xfId="0" applyFont="1" applyFill="1" applyBorder="1" applyAlignment="1">
      <alignment horizontal="left" vertical="center"/>
    </xf>
    <xf numFmtId="179" fontId="31" fillId="0" borderId="3" xfId="0" applyNumberFormat="1" applyFont="1" applyFill="1" applyBorder="1" applyAlignment="1">
      <alignment horizontal="center" vertical="center"/>
    </xf>
    <xf numFmtId="0" fontId="21" fillId="4" borderId="49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/>
    </xf>
    <xf numFmtId="0" fontId="31" fillId="0" borderId="20" xfId="0" applyNumberFormat="1" applyFont="1" applyFill="1" applyBorder="1" applyAlignment="1">
      <alignment horizontal="center" vertical="center"/>
    </xf>
    <xf numFmtId="179" fontId="31" fillId="0" borderId="20" xfId="0" applyNumberFormat="1" applyFont="1" applyFill="1" applyBorder="1" applyAlignment="1">
      <alignment horizontal="center" vertical="center"/>
    </xf>
    <xf numFmtId="0" fontId="31" fillId="0" borderId="21" xfId="0" applyNumberFormat="1" applyFont="1" applyFill="1" applyBorder="1" applyAlignment="1">
      <alignment horizontal="center" vertical="center"/>
    </xf>
    <xf numFmtId="14" fontId="33" fillId="0" borderId="0" xfId="53" applyNumberFormat="1" applyFont="1" applyFill="1" applyAlignment="1"/>
    <xf numFmtId="0" fontId="6" fillId="0" borderId="0" xfId="52" applyFont="1" applyBorder="1" applyAlignment="1">
      <alignment horizontal="left" vertical="center"/>
    </xf>
    <xf numFmtId="0" fontId="6" fillId="0" borderId="0" xfId="52" applyFont="1" applyAlignment="1">
      <alignment horizontal="left" vertical="center"/>
    </xf>
    <xf numFmtId="0" fontId="36" fillId="0" borderId="25" xfId="52" applyFont="1" applyBorder="1" applyAlignment="1">
      <alignment horizontal="center" vertical="top"/>
    </xf>
    <xf numFmtId="0" fontId="8" fillId="0" borderId="51" xfId="52" applyFont="1" applyBorder="1" applyAlignment="1">
      <alignment horizontal="left" vertical="center"/>
    </xf>
    <xf numFmtId="0" fontId="21" fillId="0" borderId="52" xfId="52" applyFont="1" applyBorder="1" applyAlignment="1">
      <alignment horizontal="center" vertical="center"/>
    </xf>
    <xf numFmtId="0" fontId="8" fillId="0" borderId="52" xfId="52" applyFont="1" applyBorder="1" applyAlignment="1">
      <alignment horizontal="center" vertical="center"/>
    </xf>
    <xf numFmtId="0" fontId="16" fillId="0" borderId="52" xfId="52" applyFont="1" applyBorder="1" applyAlignment="1">
      <alignment horizontal="left" vertical="center"/>
    </xf>
    <xf numFmtId="0" fontId="16" fillId="0" borderId="2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40" xfId="52" applyFont="1" applyBorder="1" applyAlignment="1">
      <alignment horizontal="center" vertical="center"/>
    </xf>
    <xf numFmtId="0" fontId="8" fillId="0" borderId="26" xfId="52" applyFont="1" applyBorder="1" applyAlignment="1">
      <alignment horizontal="center" vertical="center"/>
    </xf>
    <xf numFmtId="0" fontId="8" fillId="0" borderId="27" xfId="52" applyFont="1" applyBorder="1" applyAlignment="1">
      <alignment horizontal="center" vertical="center"/>
    </xf>
    <xf numFmtId="0" fontId="8" fillId="0" borderId="40" xfId="52" applyFont="1" applyBorder="1" applyAlignment="1">
      <alignment horizontal="center" vertical="center"/>
    </xf>
    <xf numFmtId="0" fontId="16" fillId="0" borderId="2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 wrapText="1"/>
    </xf>
    <xf numFmtId="0" fontId="21" fillId="0" borderId="21" xfId="52" applyFont="1" applyBorder="1" applyAlignment="1">
      <alignment horizontal="left" vertical="center" wrapText="1"/>
    </xf>
    <xf numFmtId="0" fontId="16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21" xfId="52" applyNumberFormat="1" applyFont="1" applyBorder="1" applyAlignment="1">
      <alignment horizontal="center" vertical="center"/>
    </xf>
    <xf numFmtId="0" fontId="16" fillId="0" borderId="2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49" fontId="21" fillId="0" borderId="20" xfId="52" applyNumberFormat="1" applyFont="1" applyBorder="1" applyAlignment="1">
      <alignment horizontal="center" vertical="center"/>
    </xf>
    <xf numFmtId="0" fontId="21" fillId="0" borderId="21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21" fillId="0" borderId="54" xfId="52" applyFont="1" applyBorder="1" applyAlignment="1">
      <alignment horizontal="center" vertical="center"/>
    </xf>
    <xf numFmtId="0" fontId="6" fillId="0" borderId="20" xfId="52" applyFont="1" applyBorder="1" applyAlignment="1">
      <alignment vertical="center"/>
    </xf>
    <xf numFmtId="0" fontId="37" fillId="0" borderId="31" xfId="52" applyFont="1" applyBorder="1" applyAlignment="1">
      <alignment vertical="center"/>
    </xf>
    <xf numFmtId="0" fontId="38" fillId="0" borderId="55" xfId="52" applyFont="1" applyBorder="1" applyAlignment="1">
      <alignment horizontal="center" vertical="center"/>
    </xf>
    <xf numFmtId="0" fontId="21" fillId="0" borderId="43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16" fillId="0" borderId="23" xfId="52" applyFont="1" applyBorder="1" applyAlignment="1">
      <alignment horizontal="left" vertical="center"/>
    </xf>
    <xf numFmtId="14" fontId="21" fillId="0" borderId="23" xfId="52" applyNumberFormat="1" applyFont="1" applyBorder="1" applyAlignment="1">
      <alignment horizontal="center" vertical="center"/>
    </xf>
    <xf numFmtId="14" fontId="21" fillId="0" borderId="24" xfId="52" applyNumberFormat="1" applyFont="1" applyBorder="1" applyAlignment="1">
      <alignment horizontal="center" vertical="center"/>
    </xf>
    <xf numFmtId="0" fontId="16" fillId="0" borderId="56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8" fillId="0" borderId="57" xfId="52" applyFont="1" applyBorder="1" applyAlignment="1">
      <alignment horizontal="left" vertical="center"/>
    </xf>
    <xf numFmtId="0" fontId="8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1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6" fillId="0" borderId="30" xfId="52" applyFont="1" applyBorder="1" applyAlignment="1">
      <alignment vertical="center"/>
    </xf>
    <xf numFmtId="0" fontId="6" fillId="0" borderId="20" xfId="52" applyFont="1" applyBorder="1" applyAlignment="1">
      <alignment horizontal="left" vertical="center"/>
    </xf>
    <xf numFmtId="0" fontId="16" fillId="0" borderId="59" xfId="52" applyFont="1" applyBorder="1" applyAlignment="1">
      <alignment horizontal="center" vertical="center"/>
    </xf>
    <xf numFmtId="0" fontId="21" fillId="0" borderId="30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6" fillId="0" borderId="30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6" fillId="0" borderId="20" xfId="52" applyFont="1" applyBorder="1" applyAlignment="1">
      <alignment horizontal="center" vertical="center"/>
    </xf>
    <xf numFmtId="0" fontId="16" fillId="0" borderId="60" xfId="52" applyFont="1" applyBorder="1" applyAlignment="1">
      <alignment horizontal="left" vertical="center" wrapText="1"/>
    </xf>
    <xf numFmtId="0" fontId="16" fillId="0" borderId="61" xfId="52" applyFont="1" applyBorder="1" applyAlignment="1">
      <alignment horizontal="left" vertical="center" wrapText="1"/>
    </xf>
    <xf numFmtId="0" fontId="16" fillId="0" borderId="59" xfId="52" applyFont="1" applyBorder="1" applyAlignment="1">
      <alignment horizontal="left" vertical="center"/>
    </xf>
    <xf numFmtId="0" fontId="16" fillId="0" borderId="30" xfId="52" applyFont="1" applyBorder="1" applyAlignment="1">
      <alignment horizontal="left" vertical="center"/>
    </xf>
    <xf numFmtId="0" fontId="39" fillId="0" borderId="62" xfId="52" applyFont="1" applyBorder="1" applyAlignment="1">
      <alignment horizontal="left" vertical="center" wrapText="1"/>
    </xf>
    <xf numFmtId="0" fontId="2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left" vertical="center"/>
    </xf>
    <xf numFmtId="0" fontId="8" fillId="0" borderId="57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32" xfId="52" applyNumberFormat="1" applyFont="1" applyBorder="1" applyAlignment="1">
      <alignment horizontal="left" vertical="center"/>
    </xf>
    <xf numFmtId="9" fontId="21" fillId="0" borderId="60" xfId="52" applyNumberFormat="1" applyFont="1" applyBorder="1" applyAlignment="1">
      <alignment horizontal="left" vertical="center"/>
    </xf>
    <xf numFmtId="9" fontId="21" fillId="0" borderId="61" xfId="52" applyNumberFormat="1" applyFont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55" xfId="52" applyFont="1" applyFill="1" applyBorder="1" applyAlignment="1">
      <alignment horizontal="left" vertical="center"/>
    </xf>
    <xf numFmtId="0" fontId="9" fillId="0" borderId="61" xfId="52" applyFont="1" applyFill="1" applyBorder="1" applyAlignment="1">
      <alignment horizontal="left" vertical="center"/>
    </xf>
    <xf numFmtId="0" fontId="8" fillId="0" borderId="36" xfId="52" applyFont="1" applyFill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16" fillId="0" borderId="60" xfId="52" applyFont="1" applyFill="1" applyBorder="1" applyAlignment="1">
      <alignment horizontal="left" vertical="center"/>
    </xf>
    <xf numFmtId="0" fontId="16" fillId="0" borderId="61" xfId="52" applyFont="1" applyFill="1" applyBorder="1" applyAlignment="1">
      <alignment horizontal="left" vertical="center"/>
    </xf>
    <xf numFmtId="0" fontId="8" fillId="0" borderId="51" xfId="52" applyFont="1" applyBorder="1" applyAlignment="1">
      <alignment vertical="center"/>
    </xf>
    <xf numFmtId="0" fontId="40" fillId="0" borderId="58" xfId="52" applyFont="1" applyBorder="1" applyAlignment="1">
      <alignment horizontal="center" vertical="center"/>
    </xf>
    <xf numFmtId="0" fontId="8" fillId="0" borderId="52" xfId="52" applyFont="1" applyBorder="1" applyAlignment="1">
      <alignment vertical="center"/>
    </xf>
    <xf numFmtId="0" fontId="21" fillId="0" borderId="65" xfId="52" applyFont="1" applyBorder="1" applyAlignment="1">
      <alignment vertical="center"/>
    </xf>
    <xf numFmtId="0" fontId="8" fillId="0" borderId="65" xfId="52" applyFont="1" applyBorder="1" applyAlignment="1">
      <alignment vertical="center"/>
    </xf>
    <xf numFmtId="58" fontId="6" fillId="0" borderId="52" xfId="52" applyNumberFormat="1" applyFont="1" applyBorder="1" applyAlignment="1">
      <alignment vertical="center"/>
    </xf>
    <xf numFmtId="0" fontId="8" fillId="0" borderId="36" xfId="52" applyFont="1" applyBorder="1" applyAlignment="1">
      <alignment horizontal="center" vertical="center"/>
    </xf>
    <xf numFmtId="0" fontId="21" fillId="0" borderId="66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6" fillId="0" borderId="52" xfId="52" applyFont="1" applyBorder="1" applyAlignment="1">
      <alignment horizontal="center" vertical="center"/>
    </xf>
    <xf numFmtId="0" fontId="6" fillId="0" borderId="67" xfId="52" applyFont="1" applyBorder="1" applyAlignment="1">
      <alignment horizontal="center" vertical="center"/>
    </xf>
    <xf numFmtId="0" fontId="21" fillId="0" borderId="23" xfId="52" applyFont="1" applyBorder="1" applyAlignment="1">
      <alignment horizontal="left" vertical="center"/>
    </xf>
    <xf numFmtId="0" fontId="21" fillId="0" borderId="24" xfId="52" applyFont="1" applyBorder="1" applyAlignment="1">
      <alignment horizontal="left" vertical="center"/>
    </xf>
    <xf numFmtId="0" fontId="16" fillId="0" borderId="68" xfId="52" applyFont="1" applyBorder="1" applyAlignment="1">
      <alignment horizontal="left" vertical="center"/>
    </xf>
    <xf numFmtId="0" fontId="8" fillId="0" borderId="69" xfId="52" applyFont="1" applyBorder="1" applyAlignment="1">
      <alignment horizontal="left" vertical="center"/>
    </xf>
    <xf numFmtId="0" fontId="21" fillId="0" borderId="70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0" fontId="16" fillId="0" borderId="0" xfId="52" applyFont="1" applyBorder="1" applyAlignment="1">
      <alignment vertical="center"/>
    </xf>
    <xf numFmtId="0" fontId="16" fillId="0" borderId="43" xfId="52" applyFont="1" applyBorder="1" applyAlignment="1">
      <alignment horizontal="left" vertical="center" wrapText="1"/>
    </xf>
    <xf numFmtId="0" fontId="16" fillId="0" borderId="70" xfId="52" applyFont="1" applyBorder="1" applyAlignment="1">
      <alignment horizontal="left" vertical="center"/>
    </xf>
    <xf numFmtId="0" fontId="9" fillId="0" borderId="21" xfId="52" applyFont="1" applyBorder="1" applyAlignment="1">
      <alignment horizontal="left" vertical="center"/>
    </xf>
    <xf numFmtId="0" fontId="41" fillId="0" borderId="21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8" fillId="0" borderId="69" xfId="0" applyFont="1" applyBorder="1" applyAlignment="1">
      <alignment horizontal="left" vertical="center"/>
    </xf>
    <xf numFmtId="9" fontId="21" fillId="0" borderId="41" xfId="52" applyNumberFormat="1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0" fontId="9" fillId="0" borderId="70" xfId="52" applyFont="1" applyFill="1" applyBorder="1" applyAlignment="1">
      <alignment horizontal="left" vertical="center"/>
    </xf>
    <xf numFmtId="0" fontId="9" fillId="0" borderId="43" xfId="52" applyFont="1" applyFill="1" applyBorder="1" applyAlignment="1">
      <alignment horizontal="left" vertical="center"/>
    </xf>
    <xf numFmtId="0" fontId="21" fillId="0" borderId="7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16" fillId="0" borderId="43" xfId="52" applyFont="1" applyFill="1" applyBorder="1" applyAlignment="1">
      <alignment horizontal="left" vertical="center"/>
    </xf>
    <xf numFmtId="0" fontId="8" fillId="0" borderId="72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8" xfId="52" applyFont="1" applyBorder="1" applyAlignment="1">
      <alignment horizontal="center" vertical="center"/>
    </xf>
    <xf numFmtId="0" fontId="21" fillId="0" borderId="68" xfId="52" applyFont="1" applyFill="1" applyBorder="1" applyAlignment="1">
      <alignment horizontal="left" vertical="center"/>
    </xf>
    <xf numFmtId="0" fontId="42" fillId="0" borderId="11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43" fillId="0" borderId="15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5" borderId="5" xfId="0" applyFont="1" applyFill="1" applyBorder="1" applyAlignment="1">
      <alignment horizontal="center" vertical="center"/>
    </xf>
    <xf numFmtId="0" fontId="43" fillId="5" borderId="7" xfId="0" applyFont="1" applyFill="1" applyBorder="1" applyAlignment="1">
      <alignment horizontal="center" vertical="center"/>
    </xf>
    <xf numFmtId="0" fontId="43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2" fillId="0" borderId="18" xfId="0" applyFont="1" applyBorder="1" applyAlignment="1">
      <alignment horizontal="center" vertical="center" wrapText="1"/>
    </xf>
    <xf numFmtId="0" fontId="43" fillId="0" borderId="73" xfId="0" applyFont="1" applyBorder="1" applyAlignment="1">
      <alignment horizontal="center" vertical="center"/>
    </xf>
    <xf numFmtId="0" fontId="43" fillId="0" borderId="19" xfId="0" applyFont="1" applyBorder="1"/>
    <xf numFmtId="0" fontId="0" fillId="0" borderId="19" xfId="0" applyBorder="1"/>
    <xf numFmtId="0" fontId="0" fillId="0" borderId="4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3" fillId="7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3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checked="Checked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390" customWidth="1"/>
    <col min="3" max="3" width="10.125" customWidth="1"/>
  </cols>
  <sheetData>
    <row r="1" ht="21" customHeight="1" spans="1:2">
      <c r="A1" s="391"/>
      <c r="B1" s="392" t="s">
        <v>0</v>
      </c>
    </row>
    <row r="2" spans="1:2">
      <c r="A2" s="10">
        <v>1</v>
      </c>
      <c r="B2" s="393" t="s">
        <v>1</v>
      </c>
    </row>
    <row r="3" spans="1:2">
      <c r="A3" s="10">
        <v>2</v>
      </c>
      <c r="B3" s="393" t="s">
        <v>2</v>
      </c>
    </row>
    <row r="4" spans="1:2">
      <c r="A4" s="10">
        <v>3</v>
      </c>
      <c r="B4" s="393" t="s">
        <v>3</v>
      </c>
    </row>
    <row r="5" spans="1:2">
      <c r="A5" s="10">
        <v>4</v>
      </c>
      <c r="B5" s="393" t="s">
        <v>4</v>
      </c>
    </row>
    <row r="6" spans="1:2">
      <c r="A6" s="10">
        <v>5</v>
      </c>
      <c r="B6" s="393" t="s">
        <v>5</v>
      </c>
    </row>
    <row r="7" spans="1:2">
      <c r="A7" s="10">
        <v>6</v>
      </c>
      <c r="B7" s="393" t="s">
        <v>6</v>
      </c>
    </row>
    <row r="8" s="389" customFormat="1" ht="15" customHeight="1" spans="1:2">
      <c r="A8" s="394">
        <v>7</v>
      </c>
      <c r="B8" s="395" t="s">
        <v>7</v>
      </c>
    </row>
    <row r="9" ht="18.95" customHeight="1" spans="1:2">
      <c r="A9" s="391"/>
      <c r="B9" s="396" t="s">
        <v>8</v>
      </c>
    </row>
    <row r="10" ht="15.95" customHeight="1" spans="1:2">
      <c r="A10" s="10">
        <v>1</v>
      </c>
      <c r="B10" s="397" t="s">
        <v>9</v>
      </c>
    </row>
    <row r="11" spans="1:2">
      <c r="A11" s="10">
        <v>2</v>
      </c>
      <c r="B11" s="393" t="s">
        <v>10</v>
      </c>
    </row>
    <row r="12" spans="1:2">
      <c r="A12" s="10">
        <v>3</v>
      </c>
      <c r="B12" s="395" t="s">
        <v>11</v>
      </c>
    </row>
    <row r="13" spans="1:2">
      <c r="A13" s="10">
        <v>4</v>
      </c>
      <c r="B13" s="393" t="s">
        <v>12</v>
      </c>
    </row>
    <row r="14" spans="1:2">
      <c r="A14" s="10">
        <v>5</v>
      </c>
      <c r="B14" s="393" t="s">
        <v>13</v>
      </c>
    </row>
    <row r="15" spans="1:2">
      <c r="A15" s="10">
        <v>6</v>
      </c>
      <c r="B15" s="393" t="s">
        <v>14</v>
      </c>
    </row>
    <row r="16" spans="1:2">
      <c r="A16" s="10">
        <v>7</v>
      </c>
      <c r="B16" s="393" t="s">
        <v>15</v>
      </c>
    </row>
    <row r="17" spans="1:2">
      <c r="A17" s="10">
        <v>8</v>
      </c>
      <c r="B17" s="393" t="s">
        <v>16</v>
      </c>
    </row>
    <row r="18" spans="1:2">
      <c r="A18" s="10">
        <v>9</v>
      </c>
      <c r="B18" s="393" t="s">
        <v>17</v>
      </c>
    </row>
    <row r="19" spans="1:2">
      <c r="A19" s="10"/>
      <c r="B19" s="393"/>
    </row>
    <row r="20" ht="20.25" spans="1:2">
      <c r="A20" s="391"/>
      <c r="B20" s="392" t="s">
        <v>18</v>
      </c>
    </row>
    <row r="21" spans="1:2">
      <c r="A21" s="10">
        <v>1</v>
      </c>
      <c r="B21" s="398" t="s">
        <v>19</v>
      </c>
    </row>
    <row r="22" spans="1:2">
      <c r="A22" s="10">
        <v>2</v>
      </c>
      <c r="B22" s="393" t="s">
        <v>20</v>
      </c>
    </row>
    <row r="23" spans="1:2">
      <c r="A23" s="10">
        <v>3</v>
      </c>
      <c r="B23" s="393" t="s">
        <v>21</v>
      </c>
    </row>
    <row r="24" spans="1:2">
      <c r="A24" s="10">
        <v>4</v>
      </c>
      <c r="B24" s="393" t="s">
        <v>22</v>
      </c>
    </row>
    <row r="25" spans="1:2">
      <c r="A25" s="10">
        <v>5</v>
      </c>
      <c r="B25" s="393" t="s">
        <v>23</v>
      </c>
    </row>
    <row r="26" spans="1:2">
      <c r="A26" s="10">
        <v>6</v>
      </c>
      <c r="B26" s="393" t="s">
        <v>24</v>
      </c>
    </row>
    <row r="27" spans="1:2">
      <c r="A27" s="10">
        <v>7</v>
      </c>
      <c r="B27" s="393" t="s">
        <v>25</v>
      </c>
    </row>
    <row r="28" spans="1:2">
      <c r="A28" s="10"/>
      <c r="B28" s="393"/>
    </row>
    <row r="29" ht="20.25" spans="1:2">
      <c r="A29" s="391"/>
      <c r="B29" s="392" t="s">
        <v>26</v>
      </c>
    </row>
    <row r="30" spans="1:2">
      <c r="A30" s="10">
        <v>1</v>
      </c>
      <c r="B30" s="398" t="s">
        <v>27</v>
      </c>
    </row>
    <row r="31" spans="1:2">
      <c r="A31" s="10">
        <v>2</v>
      </c>
      <c r="B31" s="393" t="s">
        <v>28</v>
      </c>
    </row>
    <row r="32" spans="1:2">
      <c r="A32" s="10">
        <v>3</v>
      </c>
      <c r="B32" s="393" t="s">
        <v>29</v>
      </c>
    </row>
    <row r="33" ht="28.5" spans="1:2">
      <c r="A33" s="10">
        <v>4</v>
      </c>
      <c r="B33" s="393" t="s">
        <v>30</v>
      </c>
    </row>
    <row r="34" spans="1:2">
      <c r="A34" s="10">
        <v>5</v>
      </c>
      <c r="B34" s="393" t="s">
        <v>31</v>
      </c>
    </row>
    <row r="35" spans="1:2">
      <c r="A35" s="10">
        <v>6</v>
      </c>
      <c r="B35" s="393" t="s">
        <v>32</v>
      </c>
    </row>
    <row r="36" spans="1:2">
      <c r="A36" s="10">
        <v>7</v>
      </c>
      <c r="B36" s="393" t="s">
        <v>33</v>
      </c>
    </row>
    <row r="37" spans="1:2">
      <c r="A37" s="10"/>
      <c r="B37" s="393"/>
    </row>
    <row r="39" spans="1:2">
      <c r="A39" s="399" t="s">
        <v>34</v>
      </c>
      <c r="B39" s="40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328</v>
      </c>
      <c r="B2" s="33" t="s">
        <v>267</v>
      </c>
      <c r="C2" s="33" t="s">
        <v>268</v>
      </c>
      <c r="D2" s="33" t="s">
        <v>269</v>
      </c>
      <c r="E2" s="33" t="s">
        <v>270</v>
      </c>
      <c r="F2" s="33" t="s">
        <v>271</v>
      </c>
      <c r="G2" s="32" t="s">
        <v>329</v>
      </c>
      <c r="H2" s="32" t="s">
        <v>330</v>
      </c>
      <c r="I2" s="32" t="s">
        <v>331</v>
      </c>
      <c r="J2" s="32" t="s">
        <v>330</v>
      </c>
      <c r="K2" s="32" t="s">
        <v>332</v>
      </c>
      <c r="L2" s="32" t="s">
        <v>330</v>
      </c>
      <c r="M2" s="33" t="s">
        <v>309</v>
      </c>
      <c r="N2" s="33" t="s">
        <v>280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328</v>
      </c>
      <c r="B4" s="35" t="s">
        <v>333</v>
      </c>
      <c r="C4" s="35" t="s">
        <v>310</v>
      </c>
      <c r="D4" s="35" t="s">
        <v>269</v>
      </c>
      <c r="E4" s="33" t="s">
        <v>270</v>
      </c>
      <c r="F4" s="33" t="s">
        <v>271</v>
      </c>
      <c r="G4" s="32" t="s">
        <v>329</v>
      </c>
      <c r="H4" s="32" t="s">
        <v>330</v>
      </c>
      <c r="I4" s="32" t="s">
        <v>331</v>
      </c>
      <c r="J4" s="32" t="s">
        <v>330</v>
      </c>
      <c r="K4" s="32" t="s">
        <v>332</v>
      </c>
      <c r="L4" s="32" t="s">
        <v>330</v>
      </c>
      <c r="M4" s="33" t="s">
        <v>309</v>
      </c>
      <c r="N4" s="33" t="s">
        <v>280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9" t="s">
        <v>334</v>
      </c>
      <c r="B11" s="20"/>
      <c r="C11" s="20"/>
      <c r="D11" s="21"/>
      <c r="E11" s="22"/>
      <c r="F11" s="36"/>
      <c r="G11" s="30"/>
      <c r="H11" s="36"/>
      <c r="I11" s="19" t="s">
        <v>335</v>
      </c>
      <c r="J11" s="20"/>
      <c r="K11" s="20"/>
      <c r="L11" s="20"/>
      <c r="M11" s="20"/>
      <c r="N11" s="27"/>
    </row>
    <row r="12" ht="16.5" spans="1:14">
      <c r="A12" s="23" t="s">
        <v>336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9" sqref="G19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303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338</v>
      </c>
      <c r="H2" s="4" t="s">
        <v>339</v>
      </c>
      <c r="I2" s="4" t="s">
        <v>340</v>
      </c>
      <c r="J2" s="4" t="s">
        <v>341</v>
      </c>
      <c r="K2" s="5" t="s">
        <v>309</v>
      </c>
      <c r="L2" s="5" t="s">
        <v>280</v>
      </c>
    </row>
    <row r="3" spans="1:12">
      <c r="A3" s="28" t="s">
        <v>311</v>
      </c>
      <c r="B3" s="12" t="s">
        <v>285</v>
      </c>
      <c r="C3" s="29" t="s">
        <v>312</v>
      </c>
      <c r="D3" s="12" t="s">
        <v>282</v>
      </c>
      <c r="E3" s="12" t="s">
        <v>117</v>
      </c>
      <c r="F3" s="12" t="s">
        <v>284</v>
      </c>
      <c r="G3" s="9" t="s">
        <v>342</v>
      </c>
      <c r="H3" s="9" t="s">
        <v>343</v>
      </c>
      <c r="I3" s="9"/>
      <c r="J3" s="9"/>
      <c r="K3" s="31" t="s">
        <v>344</v>
      </c>
      <c r="L3" s="9" t="s">
        <v>286</v>
      </c>
    </row>
    <row r="4" spans="1:12">
      <c r="A4" s="28" t="s">
        <v>311</v>
      </c>
      <c r="B4" s="12" t="s">
        <v>285</v>
      </c>
      <c r="C4" s="29" t="s">
        <v>320</v>
      </c>
      <c r="D4" s="12" t="s">
        <v>282</v>
      </c>
      <c r="E4" s="12" t="s">
        <v>116</v>
      </c>
      <c r="F4" s="12" t="s">
        <v>284</v>
      </c>
      <c r="G4" s="9" t="s">
        <v>342</v>
      </c>
      <c r="H4" s="9" t="s">
        <v>343</v>
      </c>
      <c r="I4" s="9"/>
      <c r="J4" s="9"/>
      <c r="K4" s="31" t="s">
        <v>344</v>
      </c>
      <c r="L4" s="9" t="s">
        <v>286</v>
      </c>
    </row>
    <row r="5" spans="1:12">
      <c r="A5" s="28" t="s">
        <v>311</v>
      </c>
      <c r="B5" s="12" t="s">
        <v>285</v>
      </c>
      <c r="C5" s="29" t="s">
        <v>287</v>
      </c>
      <c r="D5" s="12" t="s">
        <v>282</v>
      </c>
      <c r="E5" s="12" t="s">
        <v>116</v>
      </c>
      <c r="F5" s="12" t="s">
        <v>284</v>
      </c>
      <c r="G5" s="9" t="s">
        <v>342</v>
      </c>
      <c r="H5" s="9" t="s">
        <v>343</v>
      </c>
      <c r="I5" s="9"/>
      <c r="J5" s="9"/>
      <c r="K5" s="31" t="s">
        <v>344</v>
      </c>
      <c r="L5" s="9" t="s">
        <v>286</v>
      </c>
    </row>
    <row r="6" spans="1:12">
      <c r="A6" s="28"/>
      <c r="B6" s="16"/>
      <c r="C6" s="16"/>
      <c r="D6" s="16"/>
      <c r="E6" s="16"/>
      <c r="F6" s="17"/>
      <c r="G6" s="9"/>
      <c r="H6" s="9"/>
      <c r="I6" s="9"/>
      <c r="J6" s="9"/>
      <c r="K6" s="31" t="s">
        <v>344</v>
      </c>
      <c r="L6" s="9" t="s">
        <v>286</v>
      </c>
    </row>
    <row r="7" spans="1:12">
      <c r="A7" s="28"/>
      <c r="B7" s="16"/>
      <c r="C7" s="16"/>
      <c r="D7" s="16"/>
      <c r="E7" s="16"/>
      <c r="F7" s="17"/>
      <c r="G7" s="9"/>
      <c r="H7" s="9"/>
      <c r="I7" s="10"/>
      <c r="J7" s="10"/>
      <c r="K7" s="31" t="s">
        <v>344</v>
      </c>
      <c r="L7" s="9" t="s">
        <v>286</v>
      </c>
    </row>
    <row r="8" spans="1:12">
      <c r="A8" s="28"/>
      <c r="B8" s="16"/>
      <c r="C8" s="16"/>
      <c r="D8" s="16"/>
      <c r="E8" s="16"/>
      <c r="F8" s="17"/>
      <c r="G8" s="9"/>
      <c r="H8" s="9"/>
      <c r="I8" s="10"/>
      <c r="J8" s="10"/>
      <c r="K8" s="31" t="s">
        <v>344</v>
      </c>
      <c r="L8" s="9" t="s">
        <v>286</v>
      </c>
    </row>
    <row r="9" spans="1:12">
      <c r="A9" s="28"/>
      <c r="B9" s="16"/>
      <c r="C9" s="16"/>
      <c r="D9" s="16"/>
      <c r="E9" s="16"/>
      <c r="F9" s="17"/>
      <c r="G9" s="9"/>
      <c r="H9" s="9"/>
      <c r="I9" s="10"/>
      <c r="J9" s="10"/>
      <c r="K9" s="31" t="s">
        <v>344</v>
      </c>
      <c r="L9" s="9" t="s">
        <v>286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9" t="s">
        <v>345</v>
      </c>
      <c r="B11" s="20"/>
      <c r="C11" s="20"/>
      <c r="D11" s="20"/>
      <c r="E11" s="21"/>
      <c r="F11" s="22"/>
      <c r="G11" s="30"/>
      <c r="H11" s="19" t="s">
        <v>346</v>
      </c>
      <c r="I11" s="20"/>
      <c r="J11" s="20"/>
      <c r="K11" s="20"/>
      <c r="L11" s="27"/>
    </row>
    <row r="12" ht="16.5" spans="1:12">
      <c r="A12" s="23" t="s">
        <v>347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348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266</v>
      </c>
      <c r="B2" s="5" t="s">
        <v>271</v>
      </c>
      <c r="C2" s="5" t="s">
        <v>310</v>
      </c>
      <c r="D2" s="5" t="s">
        <v>269</v>
      </c>
      <c r="E2" s="5" t="s">
        <v>270</v>
      </c>
      <c r="F2" s="4" t="s">
        <v>349</v>
      </c>
      <c r="G2" s="4" t="s">
        <v>293</v>
      </c>
      <c r="H2" s="6" t="s">
        <v>294</v>
      </c>
      <c r="I2" s="25" t="s">
        <v>296</v>
      </c>
    </row>
    <row r="3" s="1" customFormat="1" ht="16.5" spans="1:9">
      <c r="A3" s="4"/>
      <c r="B3" s="7"/>
      <c r="C3" s="7"/>
      <c r="D3" s="7"/>
      <c r="E3" s="7"/>
      <c r="F3" s="4" t="s">
        <v>350</v>
      </c>
      <c r="G3" s="4" t="s">
        <v>297</v>
      </c>
      <c r="H3" s="8"/>
      <c r="I3" s="26"/>
    </row>
    <row r="4" ht="20" customHeight="1" spans="1:9">
      <c r="A4" s="9">
        <v>1</v>
      </c>
      <c r="B4" s="10" t="s">
        <v>314</v>
      </c>
      <c r="C4" s="11" t="s">
        <v>313</v>
      </c>
      <c r="D4" s="12" t="s">
        <v>117</v>
      </c>
      <c r="E4" s="12" t="s">
        <v>284</v>
      </c>
      <c r="F4" s="13">
        <v>-0.005</v>
      </c>
      <c r="G4" s="13">
        <v>-0.01</v>
      </c>
      <c r="H4" s="9"/>
      <c r="I4" s="9" t="s">
        <v>286</v>
      </c>
    </row>
    <row r="5" ht="20" customHeight="1" spans="1:9">
      <c r="A5" s="9">
        <v>2</v>
      </c>
      <c r="B5" s="10" t="s">
        <v>314</v>
      </c>
      <c r="C5" s="11" t="s">
        <v>313</v>
      </c>
      <c r="D5" s="12" t="s">
        <v>116</v>
      </c>
      <c r="E5" s="12" t="s">
        <v>284</v>
      </c>
      <c r="F5" s="14">
        <v>-0.005</v>
      </c>
      <c r="G5" s="13">
        <v>-0.005</v>
      </c>
      <c r="H5" s="9"/>
      <c r="I5" s="9" t="s">
        <v>286</v>
      </c>
    </row>
    <row r="6" ht="20" customHeight="1" spans="1:9">
      <c r="A6" s="9"/>
      <c r="B6" s="10"/>
      <c r="C6" s="15"/>
      <c r="D6" s="16"/>
      <c r="E6" s="17"/>
      <c r="F6" s="13"/>
      <c r="G6" s="13"/>
      <c r="H6" s="9"/>
      <c r="I6" s="9"/>
    </row>
    <row r="7" ht="20" customHeight="1" spans="1:9">
      <c r="A7" s="9"/>
      <c r="B7" s="10"/>
      <c r="C7" s="15"/>
      <c r="D7" s="16"/>
      <c r="E7" s="17"/>
      <c r="F7" s="18"/>
      <c r="G7" s="13"/>
      <c r="H7" s="9"/>
      <c r="I7" s="9"/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9" t="s">
        <v>351</v>
      </c>
      <c r="B12" s="20"/>
      <c r="C12" s="20"/>
      <c r="D12" s="21"/>
      <c r="E12" s="22"/>
      <c r="F12" s="19" t="s">
        <v>352</v>
      </c>
      <c r="G12" s="20"/>
      <c r="H12" s="21"/>
      <c r="I12" s="27"/>
    </row>
    <row r="13" ht="16.5" spans="1:9">
      <c r="A13" s="23" t="s">
        <v>353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9" t="s">
        <v>35</v>
      </c>
      <c r="C2" s="370"/>
      <c r="D2" s="370"/>
      <c r="E2" s="370"/>
      <c r="F2" s="370"/>
      <c r="G2" s="370"/>
      <c r="H2" s="370"/>
      <c r="I2" s="384"/>
    </row>
    <row r="3" ht="27.95" customHeight="1" spans="2:9">
      <c r="B3" s="371"/>
      <c r="C3" s="372"/>
      <c r="D3" s="373" t="s">
        <v>36</v>
      </c>
      <c r="E3" s="374"/>
      <c r="F3" s="375" t="s">
        <v>37</v>
      </c>
      <c r="G3" s="376"/>
      <c r="H3" s="373" t="s">
        <v>38</v>
      </c>
      <c r="I3" s="385"/>
    </row>
    <row r="4" ht="27.95" customHeight="1" spans="2:9">
      <c r="B4" s="371" t="s">
        <v>39</v>
      </c>
      <c r="C4" s="372" t="s">
        <v>40</v>
      </c>
      <c r="D4" s="372" t="s">
        <v>41</v>
      </c>
      <c r="E4" s="372" t="s">
        <v>42</v>
      </c>
      <c r="F4" s="377" t="s">
        <v>41</v>
      </c>
      <c r="G4" s="377" t="s">
        <v>42</v>
      </c>
      <c r="H4" s="372" t="s">
        <v>41</v>
      </c>
      <c r="I4" s="386" t="s">
        <v>42</v>
      </c>
    </row>
    <row r="5" ht="27.95" customHeight="1" spans="2:9">
      <c r="B5" s="378" t="s">
        <v>43</v>
      </c>
      <c r="C5" s="10">
        <v>13</v>
      </c>
      <c r="D5" s="10">
        <v>0</v>
      </c>
      <c r="E5" s="10">
        <v>1</v>
      </c>
      <c r="F5" s="379">
        <v>0</v>
      </c>
      <c r="G5" s="379">
        <v>1</v>
      </c>
      <c r="H5" s="10">
        <v>1</v>
      </c>
      <c r="I5" s="387">
        <v>2</v>
      </c>
    </row>
    <row r="6" ht="27.95" customHeight="1" spans="2:9">
      <c r="B6" s="378" t="s">
        <v>44</v>
      </c>
      <c r="C6" s="10">
        <v>20</v>
      </c>
      <c r="D6" s="10">
        <v>0</v>
      </c>
      <c r="E6" s="10">
        <v>1</v>
      </c>
      <c r="F6" s="379">
        <v>1</v>
      </c>
      <c r="G6" s="379">
        <v>2</v>
      </c>
      <c r="H6" s="10">
        <v>2</v>
      </c>
      <c r="I6" s="387">
        <v>3</v>
      </c>
    </row>
    <row r="7" ht="27.95" customHeight="1" spans="2:9">
      <c r="B7" s="378" t="s">
        <v>45</v>
      </c>
      <c r="C7" s="10">
        <v>32</v>
      </c>
      <c r="D7" s="10">
        <v>0</v>
      </c>
      <c r="E7" s="10">
        <v>1</v>
      </c>
      <c r="F7" s="379">
        <v>2</v>
      </c>
      <c r="G7" s="379">
        <v>3</v>
      </c>
      <c r="H7" s="10">
        <v>3</v>
      </c>
      <c r="I7" s="387">
        <v>4</v>
      </c>
    </row>
    <row r="8" ht="27.95" customHeight="1" spans="2:9">
      <c r="B8" s="378" t="s">
        <v>46</v>
      </c>
      <c r="C8" s="10">
        <v>50</v>
      </c>
      <c r="D8" s="10">
        <v>1</v>
      </c>
      <c r="E8" s="10">
        <v>2</v>
      </c>
      <c r="F8" s="379">
        <v>3</v>
      </c>
      <c r="G8" s="379">
        <v>4</v>
      </c>
      <c r="H8" s="10">
        <v>5</v>
      </c>
      <c r="I8" s="387">
        <v>6</v>
      </c>
    </row>
    <row r="9" ht="27.95" customHeight="1" spans="2:9">
      <c r="B9" s="378" t="s">
        <v>47</v>
      </c>
      <c r="C9" s="10">
        <v>80</v>
      </c>
      <c r="D9" s="10">
        <v>2</v>
      </c>
      <c r="E9" s="10">
        <v>3</v>
      </c>
      <c r="F9" s="379">
        <v>5</v>
      </c>
      <c r="G9" s="379">
        <v>6</v>
      </c>
      <c r="H9" s="10">
        <v>7</v>
      </c>
      <c r="I9" s="387">
        <v>8</v>
      </c>
    </row>
    <row r="10" ht="27.95" customHeight="1" spans="2:9">
      <c r="B10" s="378" t="s">
        <v>48</v>
      </c>
      <c r="C10" s="10">
        <v>125</v>
      </c>
      <c r="D10" s="10">
        <v>3</v>
      </c>
      <c r="E10" s="10">
        <v>4</v>
      </c>
      <c r="F10" s="379">
        <v>7</v>
      </c>
      <c r="G10" s="379">
        <v>8</v>
      </c>
      <c r="H10" s="10">
        <v>10</v>
      </c>
      <c r="I10" s="387">
        <v>11</v>
      </c>
    </row>
    <row r="11" ht="27.95" customHeight="1" spans="2:9">
      <c r="B11" s="378" t="s">
        <v>49</v>
      </c>
      <c r="C11" s="10">
        <v>200</v>
      </c>
      <c r="D11" s="10">
        <v>5</v>
      </c>
      <c r="E11" s="10">
        <v>6</v>
      </c>
      <c r="F11" s="379">
        <v>10</v>
      </c>
      <c r="G11" s="379">
        <v>11</v>
      </c>
      <c r="H11" s="10">
        <v>14</v>
      </c>
      <c r="I11" s="387">
        <v>15</v>
      </c>
    </row>
    <row r="12" ht="27.95" customHeight="1" spans="2:9">
      <c r="B12" s="380" t="s">
        <v>50</v>
      </c>
      <c r="C12" s="381">
        <v>315</v>
      </c>
      <c r="D12" s="381">
        <v>7</v>
      </c>
      <c r="E12" s="381">
        <v>8</v>
      </c>
      <c r="F12" s="382">
        <v>14</v>
      </c>
      <c r="G12" s="382">
        <v>15</v>
      </c>
      <c r="H12" s="381">
        <v>21</v>
      </c>
      <c r="I12" s="388">
        <v>22</v>
      </c>
    </row>
    <row r="14" spans="2:4">
      <c r="B14" s="383" t="s">
        <v>51</v>
      </c>
      <c r="C14" s="383"/>
      <c r="D14" s="38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H51" sqref="H51:I51"/>
    </sheetView>
  </sheetViews>
  <sheetFormatPr defaultColWidth="10.375" defaultRowHeight="16.5" customHeight="1"/>
  <cols>
    <col min="1" max="1" width="11.125" style="255" customWidth="1"/>
    <col min="2" max="9" width="10.375" style="255"/>
    <col min="10" max="10" width="8.875" style="255" customWidth="1"/>
    <col min="11" max="11" width="12" style="255" customWidth="1"/>
    <col min="12" max="16384" width="10.375" style="255"/>
  </cols>
  <sheetData>
    <row r="1" ht="21" spans="1:11">
      <c r="A1" s="256" t="s">
        <v>52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ht="15" spans="1:11">
      <c r="A2" s="257" t="s">
        <v>53</v>
      </c>
      <c r="B2" s="258" t="s">
        <v>54</v>
      </c>
      <c r="C2" s="258"/>
      <c r="D2" s="259" t="s">
        <v>55</v>
      </c>
      <c r="E2" s="259"/>
      <c r="F2" s="258" t="s">
        <v>56</v>
      </c>
      <c r="G2" s="258"/>
      <c r="H2" s="260" t="s">
        <v>57</v>
      </c>
      <c r="I2" s="343" t="s">
        <v>56</v>
      </c>
      <c r="J2" s="343"/>
      <c r="K2" s="344"/>
    </row>
    <row r="3" ht="14.25" spans="1:11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ht="18" customHeight="1" spans="1:11">
      <c r="A4" s="267" t="s">
        <v>61</v>
      </c>
      <c r="B4" s="268" t="s">
        <v>62</v>
      </c>
      <c r="C4" s="269"/>
      <c r="D4" s="267" t="s">
        <v>63</v>
      </c>
      <c r="E4" s="270"/>
      <c r="F4" s="271">
        <v>45879</v>
      </c>
      <c r="G4" s="272"/>
      <c r="H4" s="267" t="s">
        <v>64</v>
      </c>
      <c r="I4" s="270"/>
      <c r="J4" s="274" t="s">
        <v>65</v>
      </c>
      <c r="K4" s="275" t="s">
        <v>66</v>
      </c>
    </row>
    <row r="5" ht="14.25" spans="1:11">
      <c r="A5" s="273" t="s">
        <v>67</v>
      </c>
      <c r="B5" s="274" t="s">
        <v>68</v>
      </c>
      <c r="C5" s="275"/>
      <c r="D5" s="267" t="s">
        <v>69</v>
      </c>
      <c r="E5" s="270"/>
      <c r="F5" s="271">
        <v>45860</v>
      </c>
      <c r="G5" s="272"/>
      <c r="H5" s="267" t="s">
        <v>70</v>
      </c>
      <c r="I5" s="270"/>
      <c r="J5" s="274" t="s">
        <v>65</v>
      </c>
      <c r="K5" s="275" t="s">
        <v>66</v>
      </c>
    </row>
    <row r="6" ht="14.25" spans="1:11">
      <c r="A6" s="267" t="s">
        <v>71</v>
      </c>
      <c r="B6" s="276" t="s">
        <v>72</v>
      </c>
      <c r="C6" s="277">
        <v>5</v>
      </c>
      <c r="D6" s="273" t="s">
        <v>73</v>
      </c>
      <c r="E6" s="278"/>
      <c r="F6" s="271">
        <v>45863</v>
      </c>
      <c r="G6" s="272"/>
      <c r="H6" s="267" t="s">
        <v>74</v>
      </c>
      <c r="I6" s="270"/>
      <c r="J6" s="274" t="s">
        <v>65</v>
      </c>
      <c r="K6" s="275" t="s">
        <v>66</v>
      </c>
    </row>
    <row r="7" ht="14.25" spans="1:11">
      <c r="A7" s="267" t="s">
        <v>75</v>
      </c>
      <c r="B7" s="279">
        <v>274</v>
      </c>
      <c r="C7" s="280"/>
      <c r="D7" s="273" t="s">
        <v>76</v>
      </c>
      <c r="E7" s="281"/>
      <c r="F7" s="271">
        <v>45866</v>
      </c>
      <c r="G7" s="272"/>
      <c r="H7" s="267" t="s">
        <v>77</v>
      </c>
      <c r="I7" s="270"/>
      <c r="J7" s="274" t="s">
        <v>65</v>
      </c>
      <c r="K7" s="275" t="s">
        <v>66</v>
      </c>
    </row>
    <row r="8" ht="15" spans="1:11">
      <c r="A8" s="282" t="s">
        <v>78</v>
      </c>
      <c r="B8" s="283"/>
      <c r="C8" s="284"/>
      <c r="D8" s="285" t="s">
        <v>79</v>
      </c>
      <c r="E8" s="286"/>
      <c r="F8" s="287">
        <v>45870</v>
      </c>
      <c r="G8" s="288"/>
      <c r="H8" s="285" t="s">
        <v>80</v>
      </c>
      <c r="I8" s="286"/>
      <c r="J8" s="345" t="s">
        <v>65</v>
      </c>
      <c r="K8" s="346" t="s">
        <v>66</v>
      </c>
    </row>
    <row r="9" ht="15" spans="1:11">
      <c r="A9" s="289" t="s">
        <v>81</v>
      </c>
      <c r="B9" s="290"/>
      <c r="C9" s="290"/>
      <c r="D9" s="291"/>
      <c r="E9" s="291"/>
      <c r="F9" s="291"/>
      <c r="G9" s="291"/>
      <c r="H9" s="291"/>
      <c r="I9" s="291"/>
      <c r="J9" s="291"/>
      <c r="K9" s="347"/>
    </row>
    <row r="10" ht="15" spans="1:11">
      <c r="A10" s="292" t="s">
        <v>82</v>
      </c>
      <c r="B10" s="293"/>
      <c r="C10" s="293"/>
      <c r="D10" s="293"/>
      <c r="E10" s="293"/>
      <c r="F10" s="293"/>
      <c r="G10" s="293"/>
      <c r="H10" s="293"/>
      <c r="I10" s="293"/>
      <c r="J10" s="293"/>
      <c r="K10" s="348"/>
    </row>
    <row r="11" ht="14.25" spans="1:11">
      <c r="A11" s="294" t="s">
        <v>83</v>
      </c>
      <c r="B11" s="295" t="s">
        <v>84</v>
      </c>
      <c r="C11" s="296" t="s">
        <v>85</v>
      </c>
      <c r="D11" s="297"/>
      <c r="E11" s="298" t="s">
        <v>86</v>
      </c>
      <c r="F11" s="295" t="s">
        <v>84</v>
      </c>
      <c r="G11" s="296" t="s">
        <v>85</v>
      </c>
      <c r="H11" s="296" t="s">
        <v>87</v>
      </c>
      <c r="I11" s="298" t="s">
        <v>88</v>
      </c>
      <c r="J11" s="295" t="s">
        <v>84</v>
      </c>
      <c r="K11" s="349" t="s">
        <v>85</v>
      </c>
    </row>
    <row r="12" ht="14.25" spans="1:11">
      <c r="A12" s="273" t="s">
        <v>89</v>
      </c>
      <c r="B12" s="299" t="s">
        <v>84</v>
      </c>
      <c r="C12" s="274" t="s">
        <v>85</v>
      </c>
      <c r="D12" s="281"/>
      <c r="E12" s="278" t="s">
        <v>90</v>
      </c>
      <c r="F12" s="299" t="s">
        <v>84</v>
      </c>
      <c r="G12" s="274" t="s">
        <v>85</v>
      </c>
      <c r="H12" s="274" t="s">
        <v>87</v>
      </c>
      <c r="I12" s="278" t="s">
        <v>91</v>
      </c>
      <c r="J12" s="299" t="s">
        <v>84</v>
      </c>
      <c r="K12" s="275" t="s">
        <v>85</v>
      </c>
    </row>
    <row r="13" ht="14.25" spans="1:11">
      <c r="A13" s="273" t="s">
        <v>92</v>
      </c>
      <c r="B13" s="299" t="s">
        <v>84</v>
      </c>
      <c r="C13" s="274" t="s">
        <v>85</v>
      </c>
      <c r="D13" s="281"/>
      <c r="E13" s="278" t="s">
        <v>93</v>
      </c>
      <c r="F13" s="274" t="s">
        <v>94</v>
      </c>
      <c r="G13" s="274" t="s">
        <v>95</v>
      </c>
      <c r="H13" s="274" t="s">
        <v>87</v>
      </c>
      <c r="I13" s="278" t="s">
        <v>96</v>
      </c>
      <c r="J13" s="299" t="s">
        <v>84</v>
      </c>
      <c r="K13" s="275" t="s">
        <v>85</v>
      </c>
    </row>
    <row r="14" ht="15" spans="1:11">
      <c r="A14" s="285" t="s">
        <v>97</v>
      </c>
      <c r="B14" s="286"/>
      <c r="C14" s="286"/>
      <c r="D14" s="286"/>
      <c r="E14" s="286"/>
      <c r="F14" s="286"/>
      <c r="G14" s="286"/>
      <c r="H14" s="286"/>
      <c r="I14" s="286"/>
      <c r="J14" s="286"/>
      <c r="K14" s="350"/>
    </row>
    <row r="15" ht="15" spans="1:11">
      <c r="A15" s="292" t="s">
        <v>98</v>
      </c>
      <c r="B15" s="293"/>
      <c r="C15" s="293"/>
      <c r="D15" s="293"/>
      <c r="E15" s="293"/>
      <c r="F15" s="293"/>
      <c r="G15" s="293"/>
      <c r="H15" s="293"/>
      <c r="I15" s="293"/>
      <c r="J15" s="293"/>
      <c r="K15" s="348"/>
    </row>
    <row r="16" ht="14.25" spans="1:11">
      <c r="A16" s="300" t="s">
        <v>99</v>
      </c>
      <c r="B16" s="296" t="s">
        <v>94</v>
      </c>
      <c r="C16" s="296" t="s">
        <v>95</v>
      </c>
      <c r="D16" s="301"/>
      <c r="E16" s="302" t="s">
        <v>100</v>
      </c>
      <c r="F16" s="296" t="s">
        <v>94</v>
      </c>
      <c r="G16" s="296" t="s">
        <v>95</v>
      </c>
      <c r="H16" s="303"/>
      <c r="I16" s="302" t="s">
        <v>101</v>
      </c>
      <c r="J16" s="296" t="s">
        <v>94</v>
      </c>
      <c r="K16" s="349" t="s">
        <v>95</v>
      </c>
    </row>
    <row r="17" customHeight="1" spans="1:22">
      <c r="A17" s="304" t="s">
        <v>102</v>
      </c>
      <c r="B17" s="274" t="s">
        <v>94</v>
      </c>
      <c r="C17" s="274" t="s">
        <v>95</v>
      </c>
      <c r="D17" s="305"/>
      <c r="E17" s="306" t="s">
        <v>103</v>
      </c>
      <c r="F17" s="274" t="s">
        <v>94</v>
      </c>
      <c r="G17" s="274" t="s">
        <v>95</v>
      </c>
      <c r="H17" s="307"/>
      <c r="I17" s="306" t="s">
        <v>104</v>
      </c>
      <c r="J17" s="274" t="s">
        <v>94</v>
      </c>
      <c r="K17" s="275" t="s">
        <v>95</v>
      </c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</row>
    <row r="18" ht="18" customHeight="1" spans="1:11">
      <c r="A18" s="308" t="s">
        <v>105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52"/>
    </row>
    <row r="19" s="254" customFormat="1" ht="18" customHeight="1" spans="1:11">
      <c r="A19" s="292" t="s">
        <v>106</v>
      </c>
      <c r="B19" s="293"/>
      <c r="C19" s="293"/>
      <c r="D19" s="293"/>
      <c r="E19" s="293"/>
      <c r="F19" s="293"/>
      <c r="G19" s="293"/>
      <c r="H19" s="293"/>
      <c r="I19" s="293"/>
      <c r="J19" s="293"/>
      <c r="K19" s="348"/>
    </row>
    <row r="20" customHeight="1" spans="1:11">
      <c r="A20" s="310" t="s">
        <v>107</v>
      </c>
      <c r="B20" s="311"/>
      <c r="C20" s="311"/>
      <c r="D20" s="311"/>
      <c r="E20" s="311"/>
      <c r="F20" s="311"/>
      <c r="G20" s="311"/>
      <c r="H20" s="311"/>
      <c r="I20" s="311"/>
      <c r="J20" s="311"/>
      <c r="K20" s="353"/>
    </row>
    <row r="21" ht="21.75" customHeight="1" spans="1:11">
      <c r="A21" s="312" t="s">
        <v>108</v>
      </c>
      <c r="B21" s="313"/>
      <c r="C21" s="313" t="s">
        <v>109</v>
      </c>
      <c r="D21" s="313" t="s">
        <v>110</v>
      </c>
      <c r="E21" s="313" t="s">
        <v>111</v>
      </c>
      <c r="F21" s="313" t="s">
        <v>112</v>
      </c>
      <c r="G21" s="313" t="s">
        <v>113</v>
      </c>
      <c r="H21" s="313" t="s">
        <v>114</v>
      </c>
      <c r="I21" s="313"/>
      <c r="J21" s="306"/>
      <c r="K21" s="354" t="s">
        <v>115</v>
      </c>
    </row>
    <row r="22" ht="23" customHeight="1" spans="1:11">
      <c r="A22" s="314" t="s">
        <v>116</v>
      </c>
      <c r="B22" s="315"/>
      <c r="C22" s="315" t="s">
        <v>94</v>
      </c>
      <c r="D22" s="315" t="s">
        <v>94</v>
      </c>
      <c r="E22" s="315"/>
      <c r="F22" s="315" t="s">
        <v>94</v>
      </c>
      <c r="G22" s="315" t="s">
        <v>94</v>
      </c>
      <c r="H22" s="315"/>
      <c r="I22" s="315"/>
      <c r="J22" s="315"/>
      <c r="K22" s="355"/>
    </row>
    <row r="23" ht="23" customHeight="1" spans="1:11">
      <c r="A23" s="314" t="s">
        <v>117</v>
      </c>
      <c r="B23" s="315"/>
      <c r="C23" s="315" t="s">
        <v>94</v>
      </c>
      <c r="D23" s="315" t="s">
        <v>94</v>
      </c>
      <c r="E23" s="315" t="s">
        <v>94</v>
      </c>
      <c r="F23" s="315" t="s">
        <v>94</v>
      </c>
      <c r="G23" s="315" t="s">
        <v>94</v>
      </c>
      <c r="H23" s="315"/>
      <c r="I23" s="315"/>
      <c r="J23" s="315"/>
      <c r="K23" s="356"/>
    </row>
    <row r="24" ht="23" customHeight="1" spans="1:11">
      <c r="A24" s="314"/>
      <c r="B24" s="315"/>
      <c r="C24" s="315"/>
      <c r="D24" s="315"/>
      <c r="E24" s="315"/>
      <c r="F24" s="315"/>
      <c r="G24" s="315"/>
      <c r="H24" s="315"/>
      <c r="I24" s="315"/>
      <c r="J24" s="315"/>
      <c r="K24" s="356"/>
    </row>
    <row r="25" ht="23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56"/>
    </row>
    <row r="26" ht="23" customHeight="1" spans="1:11">
      <c r="A26" s="316"/>
      <c r="B26" s="315"/>
      <c r="C26" s="315"/>
      <c r="D26" s="315"/>
      <c r="E26" s="315"/>
      <c r="F26" s="315"/>
      <c r="G26" s="315"/>
      <c r="H26" s="315"/>
      <c r="I26" s="315"/>
      <c r="J26" s="315"/>
      <c r="K26" s="356"/>
    </row>
    <row r="27" ht="18" customHeight="1" spans="1:11">
      <c r="A27" s="317" t="s">
        <v>118</v>
      </c>
      <c r="B27" s="318"/>
      <c r="C27" s="318"/>
      <c r="D27" s="318"/>
      <c r="E27" s="318"/>
      <c r="F27" s="318"/>
      <c r="G27" s="318"/>
      <c r="H27" s="318"/>
      <c r="I27" s="318"/>
      <c r="J27" s="318"/>
      <c r="K27" s="357"/>
    </row>
    <row r="28" ht="18.75" customHeight="1" spans="1:11">
      <c r="A28" s="319"/>
      <c r="B28" s="320"/>
      <c r="C28" s="320"/>
      <c r="D28" s="320"/>
      <c r="E28" s="320"/>
      <c r="F28" s="320"/>
      <c r="G28" s="320"/>
      <c r="H28" s="320"/>
      <c r="I28" s="320"/>
      <c r="J28" s="320"/>
      <c r="K28" s="358"/>
    </row>
    <row r="29" ht="18.75" customHeight="1" spans="1:11">
      <c r="A29" s="321"/>
      <c r="B29" s="322"/>
      <c r="C29" s="322"/>
      <c r="D29" s="322"/>
      <c r="E29" s="322"/>
      <c r="F29" s="322"/>
      <c r="G29" s="322"/>
      <c r="H29" s="322"/>
      <c r="I29" s="322"/>
      <c r="J29" s="322"/>
      <c r="K29" s="359"/>
    </row>
    <row r="30" ht="18" customHeight="1" spans="1:11">
      <c r="A30" s="317" t="s">
        <v>119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57"/>
    </row>
    <row r="31" ht="14.25" spans="1:11">
      <c r="A31" s="323" t="s">
        <v>120</v>
      </c>
      <c r="B31" s="324"/>
      <c r="C31" s="324"/>
      <c r="D31" s="324"/>
      <c r="E31" s="324"/>
      <c r="F31" s="324"/>
      <c r="G31" s="324"/>
      <c r="H31" s="324"/>
      <c r="I31" s="324"/>
      <c r="J31" s="324"/>
      <c r="K31" s="360"/>
    </row>
    <row r="32" ht="15" spans="1:11">
      <c r="A32" s="153" t="s">
        <v>121</v>
      </c>
      <c r="B32" s="154"/>
      <c r="C32" s="274" t="s">
        <v>65</v>
      </c>
      <c r="D32" s="274" t="s">
        <v>66</v>
      </c>
      <c r="E32" s="325" t="s">
        <v>122</v>
      </c>
      <c r="F32" s="326"/>
      <c r="G32" s="326"/>
      <c r="H32" s="326"/>
      <c r="I32" s="326"/>
      <c r="J32" s="326"/>
      <c r="K32" s="361"/>
    </row>
    <row r="33" ht="15" spans="1:11">
      <c r="A33" s="327" t="s">
        <v>123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27"/>
    </row>
    <row r="34" ht="21" customHeight="1" spans="1:11">
      <c r="A34" s="328" t="s">
        <v>124</v>
      </c>
      <c r="B34" s="329"/>
      <c r="C34" s="329"/>
      <c r="D34" s="329"/>
      <c r="E34" s="329"/>
      <c r="F34" s="329"/>
      <c r="G34" s="329"/>
      <c r="H34" s="329"/>
      <c r="I34" s="329"/>
      <c r="J34" s="329"/>
      <c r="K34" s="362"/>
    </row>
    <row r="35" ht="21" customHeight="1" spans="1:11">
      <c r="A35" s="330" t="s">
        <v>125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63"/>
    </row>
    <row r="36" ht="21" customHeight="1" spans="1:11">
      <c r="A36" s="330" t="s">
        <v>126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63"/>
    </row>
    <row r="37" ht="21" customHeight="1" spans="1:1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63"/>
    </row>
    <row r="38" ht="21" customHeight="1" spans="1:1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63"/>
    </row>
    <row r="39" ht="21" customHeight="1" spans="1:1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63"/>
    </row>
    <row r="40" ht="21" customHeight="1" spans="1:1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63"/>
    </row>
    <row r="41" ht="15" spans="1:11">
      <c r="A41" s="332" t="s">
        <v>127</v>
      </c>
      <c r="B41" s="333"/>
      <c r="C41" s="333"/>
      <c r="D41" s="333"/>
      <c r="E41" s="333"/>
      <c r="F41" s="333"/>
      <c r="G41" s="333"/>
      <c r="H41" s="333"/>
      <c r="I41" s="333"/>
      <c r="J41" s="333"/>
      <c r="K41" s="364"/>
    </row>
    <row r="42" ht="15" spans="1:11">
      <c r="A42" s="292" t="s">
        <v>128</v>
      </c>
      <c r="B42" s="293"/>
      <c r="C42" s="293"/>
      <c r="D42" s="293"/>
      <c r="E42" s="293"/>
      <c r="F42" s="293"/>
      <c r="G42" s="293"/>
      <c r="H42" s="293"/>
      <c r="I42" s="293"/>
      <c r="J42" s="293"/>
      <c r="K42" s="348"/>
    </row>
    <row r="43" ht="14.25" spans="1:11">
      <c r="A43" s="300" t="s">
        <v>129</v>
      </c>
      <c r="B43" s="296" t="s">
        <v>94</v>
      </c>
      <c r="C43" s="296" t="s">
        <v>95</v>
      </c>
      <c r="D43" s="296" t="s">
        <v>87</v>
      </c>
      <c r="E43" s="302" t="s">
        <v>130</v>
      </c>
      <c r="F43" s="296" t="s">
        <v>94</v>
      </c>
      <c r="G43" s="296" t="s">
        <v>95</v>
      </c>
      <c r="H43" s="296" t="s">
        <v>87</v>
      </c>
      <c r="I43" s="302" t="s">
        <v>131</v>
      </c>
      <c r="J43" s="296" t="s">
        <v>94</v>
      </c>
      <c r="K43" s="349" t="s">
        <v>95</v>
      </c>
    </row>
    <row r="44" ht="14.25" spans="1:11">
      <c r="A44" s="304" t="s">
        <v>86</v>
      </c>
      <c r="B44" s="274" t="s">
        <v>94</v>
      </c>
      <c r="C44" s="274" t="s">
        <v>95</v>
      </c>
      <c r="D44" s="274" t="s">
        <v>87</v>
      </c>
      <c r="E44" s="306" t="s">
        <v>93</v>
      </c>
      <c r="F44" s="274" t="s">
        <v>94</v>
      </c>
      <c r="G44" s="274" t="s">
        <v>95</v>
      </c>
      <c r="H44" s="274" t="s">
        <v>87</v>
      </c>
      <c r="I44" s="306" t="s">
        <v>104</v>
      </c>
      <c r="J44" s="274" t="s">
        <v>94</v>
      </c>
      <c r="K44" s="275" t="s">
        <v>95</v>
      </c>
    </row>
    <row r="45" ht="15" spans="1:11">
      <c r="A45" s="285" t="s">
        <v>97</v>
      </c>
      <c r="B45" s="286"/>
      <c r="C45" s="286"/>
      <c r="D45" s="286"/>
      <c r="E45" s="286"/>
      <c r="F45" s="286"/>
      <c r="G45" s="286"/>
      <c r="H45" s="286"/>
      <c r="I45" s="286"/>
      <c r="J45" s="286"/>
      <c r="K45" s="350"/>
    </row>
    <row r="46" ht="15" spans="1:11">
      <c r="A46" s="327" t="s">
        <v>132</v>
      </c>
      <c r="B46" s="327"/>
      <c r="C46" s="327"/>
      <c r="D46" s="327"/>
      <c r="E46" s="327"/>
      <c r="F46" s="327"/>
      <c r="G46" s="327"/>
      <c r="H46" s="327"/>
      <c r="I46" s="327"/>
      <c r="J46" s="327"/>
      <c r="K46" s="327"/>
    </row>
    <row r="47" ht="15" spans="1:11">
      <c r="A47" s="328"/>
      <c r="B47" s="329"/>
      <c r="C47" s="329"/>
      <c r="D47" s="329"/>
      <c r="E47" s="329"/>
      <c r="F47" s="329"/>
      <c r="G47" s="329"/>
      <c r="H47" s="329"/>
      <c r="I47" s="329"/>
      <c r="J47" s="329"/>
      <c r="K47" s="362"/>
    </row>
    <row r="48" ht="15" spans="1:11">
      <c r="A48" s="334" t="s">
        <v>133</v>
      </c>
      <c r="B48" s="335" t="s">
        <v>134</v>
      </c>
      <c r="C48" s="335"/>
      <c r="D48" s="336" t="s">
        <v>135</v>
      </c>
      <c r="E48" s="337" t="s">
        <v>136</v>
      </c>
      <c r="F48" s="338" t="s">
        <v>137</v>
      </c>
      <c r="G48" s="339">
        <v>45866</v>
      </c>
      <c r="H48" s="340" t="s">
        <v>138</v>
      </c>
      <c r="I48" s="365"/>
      <c r="J48" s="366" t="s">
        <v>139</v>
      </c>
      <c r="K48" s="367"/>
    </row>
    <row r="49" ht="15" spans="1:11">
      <c r="A49" s="327" t="s">
        <v>140</v>
      </c>
      <c r="B49" s="327"/>
      <c r="C49" s="327"/>
      <c r="D49" s="327"/>
      <c r="E49" s="327"/>
      <c r="F49" s="327"/>
      <c r="G49" s="327"/>
      <c r="H49" s="327"/>
      <c r="I49" s="327"/>
      <c r="J49" s="327"/>
      <c r="K49" s="327"/>
    </row>
    <row r="50" ht="15" spans="1:11">
      <c r="A50" s="341" t="s">
        <v>141</v>
      </c>
      <c r="B50" s="342"/>
      <c r="C50" s="342"/>
      <c r="D50" s="342"/>
      <c r="E50" s="342"/>
      <c r="F50" s="342"/>
      <c r="G50" s="342"/>
      <c r="H50" s="342"/>
      <c r="I50" s="342"/>
      <c r="J50" s="342"/>
      <c r="K50" s="368"/>
    </row>
    <row r="51" ht="15" spans="1:11">
      <c r="A51" s="334" t="s">
        <v>133</v>
      </c>
      <c r="B51" s="335" t="s">
        <v>134</v>
      </c>
      <c r="C51" s="335"/>
      <c r="D51" s="336" t="s">
        <v>135</v>
      </c>
      <c r="E51" s="337" t="s">
        <v>136</v>
      </c>
      <c r="F51" s="338" t="s">
        <v>137</v>
      </c>
      <c r="G51" s="339">
        <v>45866</v>
      </c>
      <c r="H51" s="340" t="s">
        <v>138</v>
      </c>
      <c r="I51" s="365"/>
      <c r="J51" s="366" t="s">
        <v>139</v>
      </c>
      <c r="K51" s="36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tabSelected="1" workbookViewId="0">
      <selection activeCell="A3" sqref="A3:A5"/>
    </sheetView>
  </sheetViews>
  <sheetFormatPr defaultColWidth="9" defaultRowHeight="14.25"/>
  <cols>
    <col min="1" max="1" width="20.75" style="76" customWidth="1"/>
    <col min="2" max="2" width="9" style="76" customWidth="1"/>
    <col min="3" max="4" width="8.5" style="77" customWidth="1"/>
    <col min="5" max="7" width="8.5" style="76" customWidth="1"/>
    <col min="8" max="8" width="10.25" style="76" customWidth="1"/>
    <col min="9" max="9" width="2.75" style="76" customWidth="1"/>
    <col min="10" max="10" width="9.15833333333333" style="76" customWidth="1"/>
    <col min="11" max="11" width="10.75" style="76" customWidth="1"/>
    <col min="12" max="15" width="9.75" style="76" customWidth="1"/>
    <col min="16" max="16" width="9.75" style="221" customWidth="1"/>
    <col min="17" max="254" width="9" style="76"/>
    <col min="255" max="16384" width="9" style="79"/>
  </cols>
  <sheetData>
    <row r="1" s="76" customFormat="1" ht="29" customHeight="1" spans="1:257">
      <c r="A1" s="222" t="s">
        <v>142</v>
      </c>
      <c r="B1" s="222"/>
      <c r="C1" s="223"/>
      <c r="D1" s="223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42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s="76" customFormat="1" ht="20" customHeight="1" spans="1:257">
      <c r="A2" s="84" t="s">
        <v>61</v>
      </c>
      <c r="B2" s="85" t="str">
        <f>首期!B4</f>
        <v>TAJJCN82968</v>
      </c>
      <c r="C2" s="86"/>
      <c r="D2" s="87"/>
      <c r="E2" s="88" t="s">
        <v>67</v>
      </c>
      <c r="F2" s="89" t="str">
        <f>首期!B5</f>
        <v>女式POLO短袖T恤</v>
      </c>
      <c r="G2" s="89"/>
      <c r="H2" s="89"/>
      <c r="I2" s="116"/>
      <c r="J2" s="117" t="s">
        <v>57</v>
      </c>
      <c r="K2" s="118" t="s">
        <v>56</v>
      </c>
      <c r="L2" s="118"/>
      <c r="M2" s="118"/>
      <c r="N2" s="118"/>
      <c r="O2" s="243"/>
      <c r="P2" s="244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</row>
    <row r="3" s="76" customFormat="1" ht="15" spans="1:257">
      <c r="A3" s="90" t="s">
        <v>143</v>
      </c>
      <c r="B3" s="91" t="s">
        <v>144</v>
      </c>
      <c r="C3" s="92"/>
      <c r="D3" s="91"/>
      <c r="E3" s="91"/>
      <c r="F3" s="91"/>
      <c r="G3" s="91"/>
      <c r="H3" s="91"/>
      <c r="I3" s="120"/>
      <c r="J3" s="121"/>
      <c r="K3" s="121"/>
      <c r="L3" s="121"/>
      <c r="M3" s="121"/>
      <c r="N3" s="121"/>
      <c r="O3" s="245"/>
      <c r="P3" s="246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</row>
    <row r="4" s="76" customFormat="1" ht="16.5" spans="1:257">
      <c r="A4" s="90"/>
      <c r="B4" s="93" t="s">
        <v>109</v>
      </c>
      <c r="C4" s="94" t="s">
        <v>110</v>
      </c>
      <c r="D4" s="94" t="s">
        <v>111</v>
      </c>
      <c r="E4" s="94" t="s">
        <v>112</v>
      </c>
      <c r="F4" s="94" t="s">
        <v>113</v>
      </c>
      <c r="G4" s="94" t="s">
        <v>145</v>
      </c>
      <c r="H4" s="94"/>
      <c r="I4" s="120"/>
      <c r="J4" s="247"/>
      <c r="K4" s="248" t="s">
        <v>116</v>
      </c>
      <c r="L4" s="248" t="s">
        <v>116</v>
      </c>
      <c r="M4" s="248" t="s">
        <v>116</v>
      </c>
      <c r="N4" s="248"/>
      <c r="O4" s="248"/>
      <c r="P4" s="24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</row>
    <row r="5" s="76" customFormat="1" ht="16.5" spans="1:257">
      <c r="A5" s="90"/>
      <c r="B5" s="93"/>
      <c r="C5" s="94"/>
      <c r="D5" s="95"/>
      <c r="E5" s="94"/>
      <c r="F5" s="94"/>
      <c r="G5" s="94"/>
      <c r="H5" s="94"/>
      <c r="I5" s="124"/>
      <c r="J5" s="125"/>
      <c r="K5" s="250" t="s">
        <v>109</v>
      </c>
      <c r="L5" s="251" t="s">
        <v>146</v>
      </c>
      <c r="M5" s="251" t="s">
        <v>147</v>
      </c>
      <c r="N5" s="251"/>
      <c r="O5" s="251"/>
      <c r="P5" s="252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  <c r="IV5" s="79"/>
      <c r="IW5" s="79"/>
    </row>
    <row r="6" s="76" customFormat="1" ht="20" customHeight="1" spans="1:257">
      <c r="A6" s="225" t="s">
        <v>148</v>
      </c>
      <c r="B6" s="226">
        <f>C6-2</f>
        <v>57.5</v>
      </c>
      <c r="C6" s="227">
        <v>59.5</v>
      </c>
      <c r="D6" s="226">
        <f>C6+2</f>
        <v>61.5</v>
      </c>
      <c r="E6" s="226">
        <f>D6+2</f>
        <v>63.5</v>
      </c>
      <c r="F6" s="226">
        <f>E6+1</f>
        <v>64.5</v>
      </c>
      <c r="G6" s="226">
        <f>F6+1</f>
        <v>65.5</v>
      </c>
      <c r="H6" s="228"/>
      <c r="I6" s="124"/>
      <c r="J6" s="125"/>
      <c r="K6" s="125" t="s">
        <v>149</v>
      </c>
      <c r="L6" s="125" t="s">
        <v>150</v>
      </c>
      <c r="M6" s="125" t="s">
        <v>150</v>
      </c>
      <c r="N6" s="125"/>
      <c r="O6" s="125"/>
      <c r="P6" s="127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  <c r="IV6" s="79"/>
      <c r="IW6" s="79"/>
    </row>
    <row r="7" s="76" customFormat="1" ht="20" customHeight="1" spans="1:257">
      <c r="A7" s="100" t="s">
        <v>151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229"/>
      <c r="I7" s="124"/>
      <c r="J7" s="125"/>
      <c r="K7" s="125" t="s">
        <v>152</v>
      </c>
      <c r="L7" s="125" t="s">
        <v>153</v>
      </c>
      <c r="M7" s="125" t="s">
        <v>153</v>
      </c>
      <c r="N7" s="125"/>
      <c r="O7" s="125"/>
      <c r="P7" s="127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  <c r="IV7" s="79"/>
      <c r="IW7" s="79"/>
    </row>
    <row r="8" s="76" customFormat="1" ht="20" customHeight="1" spans="1:257">
      <c r="A8" s="100" t="s">
        <v>154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229"/>
      <c r="I8" s="124"/>
      <c r="J8" s="125"/>
      <c r="K8" s="125" t="s">
        <v>153</v>
      </c>
      <c r="L8" s="125" t="s">
        <v>153</v>
      </c>
      <c r="M8" s="125" t="s">
        <v>153</v>
      </c>
      <c r="N8" s="125"/>
      <c r="O8" s="125"/>
      <c r="P8" s="127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</row>
    <row r="9" s="76" customFormat="1" ht="20" customHeight="1" spans="1:257">
      <c r="A9" s="100" t="s">
        <v>155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229"/>
      <c r="I9" s="124"/>
      <c r="J9" s="125"/>
      <c r="K9" s="125" t="s">
        <v>156</v>
      </c>
      <c r="L9" s="125" t="s">
        <v>157</v>
      </c>
      <c r="M9" s="125" t="s">
        <v>157</v>
      </c>
      <c r="N9" s="125"/>
      <c r="O9" s="125"/>
      <c r="P9" s="127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  <c r="IV9" s="79"/>
      <c r="IW9" s="79"/>
    </row>
    <row r="10" s="76" customFormat="1" ht="20" customHeight="1" spans="1:257">
      <c r="A10" s="100" t="s">
        <v>158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229"/>
      <c r="I10" s="124"/>
      <c r="J10" s="125"/>
      <c r="K10" s="125" t="s">
        <v>153</v>
      </c>
      <c r="L10" s="125" t="s">
        <v>157</v>
      </c>
      <c r="M10" s="125" t="s">
        <v>159</v>
      </c>
      <c r="N10" s="125"/>
      <c r="O10" s="125"/>
      <c r="P10" s="127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s="76" customFormat="1" ht="20" customHeight="1" spans="1:257">
      <c r="A11" s="100" t="s">
        <v>160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229"/>
      <c r="I11" s="124"/>
      <c r="J11" s="125"/>
      <c r="K11" s="125" t="s">
        <v>157</v>
      </c>
      <c r="L11" s="125" t="s">
        <v>157</v>
      </c>
      <c r="M11" s="125" t="s">
        <v>161</v>
      </c>
      <c r="N11" s="125"/>
      <c r="O11" s="125"/>
      <c r="P11" s="127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s="76" customFormat="1" ht="20" customHeight="1" spans="1:257">
      <c r="A12" s="100" t="s">
        <v>162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230"/>
      <c r="I12" s="124"/>
      <c r="J12" s="125"/>
      <c r="K12" s="125" t="s">
        <v>157</v>
      </c>
      <c r="L12" s="125" t="s">
        <v>159</v>
      </c>
      <c r="M12" s="125" t="s">
        <v>150</v>
      </c>
      <c r="N12" s="125"/>
      <c r="O12" s="125"/>
      <c r="P12" s="127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s="76" customFormat="1" ht="20" customHeight="1" spans="1:257">
      <c r="A13" s="100" t="s">
        <v>163</v>
      </c>
      <c r="B13" s="101">
        <f>C13-0.7</f>
        <v>14.8</v>
      </c>
      <c r="C13" s="104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229"/>
      <c r="I13" s="124"/>
      <c r="J13" s="125"/>
      <c r="K13" s="125" t="s">
        <v>164</v>
      </c>
      <c r="L13" s="125" t="s">
        <v>165</v>
      </c>
      <c r="M13" s="125" t="s">
        <v>166</v>
      </c>
      <c r="N13" s="125"/>
      <c r="O13" s="125"/>
      <c r="P13" s="127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  <c r="IV13" s="79"/>
      <c r="IW13" s="79"/>
    </row>
    <row r="14" s="76" customFormat="1" ht="20" customHeight="1" spans="1:257">
      <c r="A14" s="100" t="s">
        <v>167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229"/>
      <c r="I14" s="124"/>
      <c r="J14" s="125"/>
      <c r="K14" s="125" t="s">
        <v>153</v>
      </c>
      <c r="L14" s="125" t="s">
        <v>157</v>
      </c>
      <c r="M14" s="125" t="s">
        <v>157</v>
      </c>
      <c r="N14" s="125"/>
      <c r="O14" s="125"/>
      <c r="P14" s="127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  <c r="IV14" s="79"/>
      <c r="IW14" s="79"/>
    </row>
    <row r="15" s="76" customFormat="1" ht="20" customHeight="1" spans="1:257">
      <c r="A15" s="225" t="s">
        <v>168</v>
      </c>
      <c r="B15" s="231">
        <v>12</v>
      </c>
      <c r="C15" s="227">
        <v>13</v>
      </c>
      <c r="D15" s="231">
        <v>13</v>
      </c>
      <c r="E15" s="231">
        <f>C15+2</f>
        <v>15</v>
      </c>
      <c r="F15" s="231">
        <v>15</v>
      </c>
      <c r="G15" s="231">
        <f>F15+1</f>
        <v>16</v>
      </c>
      <c r="H15" s="229"/>
      <c r="I15" s="124"/>
      <c r="J15" s="125"/>
      <c r="K15" s="125" t="s">
        <v>169</v>
      </c>
      <c r="L15" s="125" t="s">
        <v>157</v>
      </c>
      <c r="M15" s="125" t="s">
        <v>157</v>
      </c>
      <c r="N15" s="125"/>
      <c r="O15" s="125"/>
      <c r="P15" s="127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  <c r="IV15" s="79"/>
      <c r="IW15" s="79"/>
    </row>
    <row r="16" s="76" customFormat="1" ht="20" customHeight="1" spans="1:257">
      <c r="A16" s="100" t="s">
        <v>170</v>
      </c>
      <c r="B16" s="106">
        <f>C16</f>
        <v>4.5</v>
      </c>
      <c r="C16" s="107">
        <v>4.5</v>
      </c>
      <c r="D16" s="106">
        <f t="shared" ref="D16:G16" si="5">C16</f>
        <v>4.5</v>
      </c>
      <c r="E16" s="106">
        <f t="shared" si="5"/>
        <v>4.5</v>
      </c>
      <c r="F16" s="106">
        <f t="shared" si="5"/>
        <v>4.5</v>
      </c>
      <c r="G16" s="106">
        <f t="shared" si="5"/>
        <v>4.5</v>
      </c>
      <c r="H16" s="229"/>
      <c r="I16" s="124"/>
      <c r="J16" s="125"/>
      <c r="K16" s="125"/>
      <c r="L16" s="125" t="s">
        <v>157</v>
      </c>
      <c r="M16" s="125" t="s">
        <v>157</v>
      </c>
      <c r="N16" s="125"/>
      <c r="O16" s="125"/>
      <c r="P16" s="127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</row>
    <row r="17" s="76" customFormat="1" ht="20" customHeight="1" spans="1:257">
      <c r="A17" s="232"/>
      <c r="B17" s="233"/>
      <c r="C17" s="233"/>
      <c r="D17" s="234"/>
      <c r="E17" s="233"/>
      <c r="F17" s="233"/>
      <c r="G17" s="233"/>
      <c r="H17" s="228"/>
      <c r="I17" s="124"/>
      <c r="J17" s="125"/>
      <c r="K17" s="125"/>
      <c r="L17" s="125" t="s">
        <v>157</v>
      </c>
      <c r="M17" s="125" t="s">
        <v>157</v>
      </c>
      <c r="N17" s="125"/>
      <c r="O17" s="125"/>
      <c r="P17" s="127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  <c r="IV17" s="79"/>
      <c r="IW17" s="79"/>
    </row>
    <row r="18" s="76" customFormat="1" ht="20" customHeight="1" spans="1:257">
      <c r="A18" s="235"/>
      <c r="B18" s="236"/>
      <c r="C18" s="236"/>
      <c r="D18" s="237"/>
      <c r="E18" s="236"/>
      <c r="F18" s="236"/>
      <c r="G18" s="236"/>
      <c r="H18" s="238"/>
      <c r="I18" s="124"/>
      <c r="J18" s="125"/>
      <c r="K18" s="125"/>
      <c r="L18" s="125" t="s">
        <v>157</v>
      </c>
      <c r="M18" s="125" t="s">
        <v>157</v>
      </c>
      <c r="N18" s="125"/>
      <c r="O18" s="125"/>
      <c r="P18" s="127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  <c r="IV18" s="79"/>
      <c r="IW18" s="79"/>
    </row>
    <row r="19" s="76" customFormat="1" ht="16.5" spans="1:257">
      <c r="A19" s="239"/>
      <c r="B19" s="239"/>
      <c r="C19" s="240"/>
      <c r="D19" s="240"/>
      <c r="E19" s="241"/>
      <c r="F19" s="240"/>
      <c r="G19" s="240"/>
      <c r="H19" s="240"/>
      <c r="P19" s="242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  <c r="IV19" s="79"/>
      <c r="IW19" s="79"/>
    </row>
    <row r="20" s="76" customFormat="1" spans="1:257">
      <c r="A20" s="113" t="s">
        <v>171</v>
      </c>
      <c r="B20" s="113"/>
      <c r="C20" s="114"/>
      <c r="D20" s="114"/>
      <c r="P20" s="242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  <c r="IV20" s="79"/>
      <c r="IW20" s="79"/>
    </row>
    <row r="21" s="76" customFormat="1" spans="3:257">
      <c r="C21" s="77"/>
      <c r="D21" s="77"/>
      <c r="J21" s="132" t="s">
        <v>172</v>
      </c>
      <c r="K21" s="253">
        <v>45866</v>
      </c>
      <c r="L21" s="132" t="s">
        <v>173</v>
      </c>
      <c r="M21" s="132" t="s">
        <v>136</v>
      </c>
      <c r="N21" s="132" t="s">
        <v>174</v>
      </c>
      <c r="O21" s="76" t="s">
        <v>139</v>
      </c>
      <c r="P21" s="242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79"/>
      <c r="CG21" s="79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79"/>
      <c r="EI21" s="79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79"/>
      <c r="FG21" s="79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79"/>
      <c r="GK21" s="79"/>
      <c r="GL21" s="79"/>
      <c r="GM21" s="79"/>
      <c r="GN21" s="79"/>
      <c r="GO21" s="79"/>
      <c r="GP21" s="79"/>
      <c r="GQ21" s="79"/>
      <c r="GR21" s="79"/>
      <c r="GS21" s="79"/>
      <c r="GT21" s="79"/>
      <c r="GU21" s="79"/>
      <c r="GV21" s="79"/>
      <c r="GW21" s="79"/>
      <c r="GX21" s="79"/>
      <c r="GY21" s="79"/>
      <c r="GZ21" s="79"/>
      <c r="HA21" s="79"/>
      <c r="HB21" s="79"/>
      <c r="HC21" s="79"/>
      <c r="HD21" s="79"/>
      <c r="HE21" s="79"/>
      <c r="HF21" s="79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79"/>
      <c r="IR21" s="79"/>
      <c r="IS21" s="79"/>
      <c r="IT21" s="79"/>
      <c r="IU21" s="79"/>
      <c r="IV21" s="79"/>
      <c r="IW21" s="79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N18" sqref="N18"/>
    </sheetView>
  </sheetViews>
  <sheetFormatPr defaultColWidth="10.125" defaultRowHeight="14.25"/>
  <cols>
    <col min="1" max="1" width="9.625" style="137" customWidth="1"/>
    <col min="2" max="2" width="11.125" style="137" customWidth="1"/>
    <col min="3" max="3" width="9.125" style="137" customWidth="1"/>
    <col min="4" max="4" width="9.5" style="137" customWidth="1"/>
    <col min="5" max="5" width="11.375" style="137" customWidth="1"/>
    <col min="6" max="6" width="10.375" style="137" customWidth="1"/>
    <col min="7" max="7" width="9.5" style="137" customWidth="1"/>
    <col min="8" max="8" width="9.125" style="137" customWidth="1"/>
    <col min="9" max="9" width="8.125" style="137" customWidth="1"/>
    <col min="10" max="10" width="10.5" style="137" customWidth="1"/>
    <col min="11" max="11" width="12.125" style="137" customWidth="1"/>
    <col min="12" max="16384" width="10.125" style="137"/>
  </cols>
  <sheetData>
    <row r="1" ht="23.25" spans="1:11">
      <c r="A1" s="138" t="s">
        <v>175</v>
      </c>
      <c r="B1" s="138"/>
      <c r="C1" s="138"/>
      <c r="D1" s="138"/>
      <c r="E1" s="138"/>
      <c r="F1" s="138"/>
      <c r="G1" s="139"/>
      <c r="H1" s="139"/>
      <c r="I1" s="138"/>
      <c r="J1" s="138"/>
      <c r="K1" s="138"/>
    </row>
    <row r="2" ht="39" customHeight="1" spans="1:11">
      <c r="A2" s="140" t="s">
        <v>53</v>
      </c>
      <c r="B2" s="141" t="s">
        <v>54</v>
      </c>
      <c r="C2" s="141"/>
      <c r="D2" s="142" t="s">
        <v>61</v>
      </c>
      <c r="E2" s="143" t="str">
        <f>首期!B4</f>
        <v>TAJJCN82968</v>
      </c>
      <c r="F2" s="144" t="s">
        <v>176</v>
      </c>
      <c r="G2" s="145" t="s">
        <v>68</v>
      </c>
      <c r="H2" s="145"/>
      <c r="I2" s="196" t="s">
        <v>57</v>
      </c>
      <c r="J2" s="197" t="s">
        <v>56</v>
      </c>
      <c r="K2" s="198"/>
    </row>
    <row r="3" ht="18" customHeight="1" spans="1:11">
      <c r="A3" s="146" t="s">
        <v>75</v>
      </c>
      <c r="B3" s="147">
        <v>274</v>
      </c>
      <c r="C3" s="147"/>
      <c r="D3" s="148" t="s">
        <v>177</v>
      </c>
      <c r="E3" s="149">
        <v>45879</v>
      </c>
      <c r="F3" s="150"/>
      <c r="G3" s="151"/>
      <c r="H3" s="152" t="s">
        <v>178</v>
      </c>
      <c r="I3" s="182"/>
      <c r="J3" s="182"/>
      <c r="K3" s="199"/>
    </row>
    <row r="4" ht="18" customHeight="1" spans="1:11">
      <c r="A4" s="153" t="s">
        <v>71</v>
      </c>
      <c r="B4" s="147">
        <v>2</v>
      </c>
      <c r="C4" s="147">
        <v>6</v>
      </c>
      <c r="D4" s="154" t="s">
        <v>179</v>
      </c>
      <c r="E4" s="150" t="s">
        <v>180</v>
      </c>
      <c r="F4" s="150"/>
      <c r="G4" s="150"/>
      <c r="H4" s="154" t="s">
        <v>181</v>
      </c>
      <c r="I4" s="154"/>
      <c r="J4" s="167" t="s">
        <v>65</v>
      </c>
      <c r="K4" s="200" t="s">
        <v>66</v>
      </c>
    </row>
    <row r="5" ht="18" customHeight="1" spans="1:11">
      <c r="A5" s="153" t="s">
        <v>182</v>
      </c>
      <c r="B5" s="147">
        <v>1</v>
      </c>
      <c r="C5" s="147"/>
      <c r="D5" s="148" t="s">
        <v>183</v>
      </c>
      <c r="E5" s="148"/>
      <c r="G5" s="148"/>
      <c r="H5" s="154" t="s">
        <v>184</v>
      </c>
      <c r="I5" s="154"/>
      <c r="J5" s="167" t="s">
        <v>65</v>
      </c>
      <c r="K5" s="200" t="s">
        <v>66</v>
      </c>
    </row>
    <row r="6" ht="18" customHeight="1" spans="1:13">
      <c r="A6" s="155" t="s">
        <v>185</v>
      </c>
      <c r="B6" s="156">
        <v>32</v>
      </c>
      <c r="C6" s="156"/>
      <c r="D6" s="157" t="s">
        <v>186</v>
      </c>
      <c r="E6" s="158" t="s">
        <v>187</v>
      </c>
      <c r="F6" s="158"/>
      <c r="G6" s="157"/>
      <c r="H6" s="159" t="s">
        <v>188</v>
      </c>
      <c r="I6" s="159"/>
      <c r="J6" s="173" t="s">
        <v>65</v>
      </c>
      <c r="K6" s="201" t="s">
        <v>66</v>
      </c>
      <c r="M6" s="202"/>
    </row>
    <row r="7" ht="18" customHeight="1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ht="18" customHeight="1" spans="1:11">
      <c r="A8" s="163" t="s">
        <v>189</v>
      </c>
      <c r="B8" s="164" t="s">
        <v>190</v>
      </c>
      <c r="C8" s="164" t="s">
        <v>191</v>
      </c>
      <c r="D8" s="164" t="s">
        <v>192</v>
      </c>
      <c r="E8" s="164" t="s">
        <v>193</v>
      </c>
      <c r="F8" s="164" t="s">
        <v>194</v>
      </c>
      <c r="G8" s="165" t="s">
        <v>78</v>
      </c>
      <c r="H8" s="166"/>
      <c r="I8" s="166"/>
      <c r="J8" s="166"/>
      <c r="K8" s="203"/>
    </row>
    <row r="9" ht="18" customHeight="1" spans="1:11">
      <c r="A9" s="153" t="s">
        <v>195</v>
      </c>
      <c r="B9" s="154"/>
      <c r="C9" s="167" t="s">
        <v>65</v>
      </c>
      <c r="D9" s="167" t="s">
        <v>66</v>
      </c>
      <c r="E9" s="148" t="s">
        <v>196</v>
      </c>
      <c r="F9" s="168" t="s">
        <v>197</v>
      </c>
      <c r="G9" s="169"/>
      <c r="H9" s="170"/>
      <c r="I9" s="170"/>
      <c r="J9" s="170"/>
      <c r="K9" s="204"/>
    </row>
    <row r="10" ht="18" customHeight="1" spans="1:11">
      <c r="A10" s="153" t="s">
        <v>198</v>
      </c>
      <c r="B10" s="154"/>
      <c r="C10" s="167" t="s">
        <v>65</v>
      </c>
      <c r="D10" s="167" t="s">
        <v>66</v>
      </c>
      <c r="E10" s="148" t="s">
        <v>199</v>
      </c>
      <c r="F10" s="168" t="s">
        <v>200</v>
      </c>
      <c r="G10" s="169" t="s">
        <v>201</v>
      </c>
      <c r="H10" s="170"/>
      <c r="I10" s="170"/>
      <c r="J10" s="170"/>
      <c r="K10" s="204"/>
    </row>
    <row r="11" ht="18" customHeight="1" spans="1:11">
      <c r="A11" s="171" t="s">
        <v>202</v>
      </c>
      <c r="B11" s="172"/>
      <c r="C11" s="172"/>
      <c r="D11" s="172"/>
      <c r="E11" s="172"/>
      <c r="F11" s="172"/>
      <c r="G11" s="172"/>
      <c r="H11" s="172"/>
      <c r="I11" s="172"/>
      <c r="J11" s="172"/>
      <c r="K11" s="205"/>
    </row>
    <row r="12" ht="18" customHeight="1" spans="1:11">
      <c r="A12" s="146" t="s">
        <v>88</v>
      </c>
      <c r="B12" s="167" t="s">
        <v>84</v>
      </c>
      <c r="C12" s="167" t="s">
        <v>85</v>
      </c>
      <c r="D12" s="168"/>
      <c r="E12" s="148" t="s">
        <v>86</v>
      </c>
      <c r="F12" s="167" t="s">
        <v>84</v>
      </c>
      <c r="G12" s="167" t="s">
        <v>85</v>
      </c>
      <c r="H12" s="167"/>
      <c r="I12" s="148" t="s">
        <v>203</v>
      </c>
      <c r="J12" s="167" t="s">
        <v>84</v>
      </c>
      <c r="K12" s="200" t="s">
        <v>85</v>
      </c>
    </row>
    <row r="13" ht="18" customHeight="1" spans="1:11">
      <c r="A13" s="146" t="s">
        <v>91</v>
      </c>
      <c r="B13" s="167" t="s">
        <v>84</v>
      </c>
      <c r="C13" s="167" t="s">
        <v>85</v>
      </c>
      <c r="D13" s="168"/>
      <c r="E13" s="148" t="s">
        <v>96</v>
      </c>
      <c r="F13" s="167" t="s">
        <v>84</v>
      </c>
      <c r="G13" s="167" t="s">
        <v>85</v>
      </c>
      <c r="H13" s="167"/>
      <c r="I13" s="148" t="s">
        <v>204</v>
      </c>
      <c r="J13" s="167" t="s">
        <v>84</v>
      </c>
      <c r="K13" s="200" t="s">
        <v>85</v>
      </c>
    </row>
    <row r="14" ht="18" customHeight="1" spans="1:11">
      <c r="A14" s="155" t="s">
        <v>205</v>
      </c>
      <c r="B14" s="173" t="s">
        <v>84</v>
      </c>
      <c r="C14" s="173" t="s">
        <v>85</v>
      </c>
      <c r="D14" s="174"/>
      <c r="E14" s="157" t="s">
        <v>206</v>
      </c>
      <c r="F14" s="173" t="s">
        <v>84</v>
      </c>
      <c r="G14" s="173" t="s">
        <v>85</v>
      </c>
      <c r="H14" s="173"/>
      <c r="I14" s="157" t="s">
        <v>207</v>
      </c>
      <c r="J14" s="173" t="s">
        <v>84</v>
      </c>
      <c r="K14" s="201" t="s">
        <v>85</v>
      </c>
    </row>
    <row r="15" ht="18" customHeight="1" spans="1:11">
      <c r="A15" s="160"/>
      <c r="B15" s="175"/>
      <c r="C15" s="175"/>
      <c r="D15" s="161"/>
      <c r="E15" s="160"/>
      <c r="F15" s="175"/>
      <c r="G15" s="175"/>
      <c r="H15" s="175"/>
      <c r="I15" s="160"/>
      <c r="J15" s="175"/>
      <c r="K15" s="175"/>
    </row>
    <row r="16" s="135" customFormat="1" ht="18" customHeight="1" spans="1:11">
      <c r="A16" s="140" t="s">
        <v>208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6"/>
    </row>
    <row r="17" ht="18" customHeight="1" spans="1:11">
      <c r="A17" s="153" t="s">
        <v>209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207"/>
    </row>
    <row r="18" ht="18" customHeight="1" spans="1:11">
      <c r="A18" s="153" t="s">
        <v>210</v>
      </c>
      <c r="B18" s="154"/>
      <c r="C18" s="154"/>
      <c r="D18" s="154"/>
      <c r="E18" s="154"/>
      <c r="F18" s="154"/>
      <c r="G18" s="154"/>
      <c r="H18" s="154"/>
      <c r="I18" s="154"/>
      <c r="J18" s="154"/>
      <c r="K18" s="207"/>
    </row>
    <row r="19" ht="22" customHeight="1" spans="1:11">
      <c r="A19" s="177"/>
      <c r="B19" s="167"/>
      <c r="C19" s="167"/>
      <c r="D19" s="167"/>
      <c r="E19" s="167"/>
      <c r="F19" s="167"/>
      <c r="G19" s="167"/>
      <c r="H19" s="167"/>
      <c r="I19" s="167"/>
      <c r="J19" s="167"/>
      <c r="K19" s="200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8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8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8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9"/>
    </row>
    <row r="24" ht="18" customHeight="1" spans="1:11">
      <c r="A24" s="153" t="s">
        <v>121</v>
      </c>
      <c r="B24" s="154"/>
      <c r="C24" s="167" t="s">
        <v>65</v>
      </c>
      <c r="D24" s="167" t="s">
        <v>66</v>
      </c>
      <c r="E24" s="182"/>
      <c r="F24" s="182"/>
      <c r="G24" s="182"/>
      <c r="H24" s="182"/>
      <c r="I24" s="182"/>
      <c r="J24" s="182"/>
      <c r="K24" s="199"/>
    </row>
    <row r="25" ht="18" customHeight="1" spans="1:11">
      <c r="A25" s="183" t="s">
        <v>211</v>
      </c>
      <c r="B25" s="184"/>
      <c r="C25" s="184"/>
      <c r="D25" s="184"/>
      <c r="E25" s="184"/>
      <c r="F25" s="184"/>
      <c r="G25" s="184"/>
      <c r="H25" s="184"/>
      <c r="I25" s="184"/>
      <c r="J25" s="184"/>
      <c r="K25" s="210"/>
    </row>
    <row r="26" ht="15" spans="1:1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</row>
    <row r="27" ht="20" customHeight="1" spans="1:11">
      <c r="A27" s="186" t="s">
        <v>212</v>
      </c>
      <c r="B27" s="166"/>
      <c r="C27" s="166"/>
      <c r="D27" s="166"/>
      <c r="E27" s="166"/>
      <c r="F27" s="166"/>
      <c r="G27" s="166"/>
      <c r="H27" s="166"/>
      <c r="I27" s="166"/>
      <c r="J27" s="166"/>
      <c r="K27" s="211" t="s">
        <v>213</v>
      </c>
    </row>
    <row r="28" ht="23" customHeight="1" spans="1:11">
      <c r="A28" s="178" t="s">
        <v>214</v>
      </c>
      <c r="B28" s="179"/>
      <c r="C28" s="179"/>
      <c r="D28" s="179"/>
      <c r="E28" s="179"/>
      <c r="F28" s="179"/>
      <c r="G28" s="179"/>
      <c r="H28" s="179"/>
      <c r="I28" s="179"/>
      <c r="J28" s="212"/>
      <c r="K28" s="213">
        <v>1</v>
      </c>
    </row>
    <row r="29" ht="23" customHeight="1" spans="1:11">
      <c r="A29" s="178" t="s">
        <v>215</v>
      </c>
      <c r="B29" s="179"/>
      <c r="C29" s="179"/>
      <c r="D29" s="179"/>
      <c r="E29" s="179"/>
      <c r="F29" s="179"/>
      <c r="G29" s="179"/>
      <c r="H29" s="179"/>
      <c r="I29" s="179"/>
      <c r="J29" s="212"/>
      <c r="K29" s="204">
        <v>1</v>
      </c>
    </row>
    <row r="30" ht="23" customHeight="1" spans="1:11">
      <c r="A30" s="178" t="s">
        <v>216</v>
      </c>
      <c r="B30" s="179"/>
      <c r="C30" s="179"/>
      <c r="D30" s="179"/>
      <c r="E30" s="179"/>
      <c r="F30" s="179"/>
      <c r="G30" s="179"/>
      <c r="H30" s="179"/>
      <c r="I30" s="179"/>
      <c r="J30" s="212"/>
      <c r="K30" s="204">
        <v>1</v>
      </c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2"/>
      <c r="K31" s="204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2"/>
      <c r="K32" s="214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2"/>
      <c r="K33" s="215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2"/>
      <c r="K34" s="204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2"/>
      <c r="K35" s="216"/>
    </row>
    <row r="36" ht="23" customHeight="1" spans="1:11">
      <c r="A36" s="187" t="s">
        <v>217</v>
      </c>
      <c r="B36" s="188"/>
      <c r="C36" s="188"/>
      <c r="D36" s="188"/>
      <c r="E36" s="188"/>
      <c r="F36" s="188"/>
      <c r="G36" s="188"/>
      <c r="H36" s="188"/>
      <c r="I36" s="188"/>
      <c r="J36" s="217"/>
      <c r="K36" s="218">
        <f>SUM(K28:K35)</f>
        <v>3</v>
      </c>
    </row>
    <row r="37" ht="18.75" customHeight="1" spans="1:11">
      <c r="A37" s="189" t="s">
        <v>218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9"/>
    </row>
    <row r="38" s="136" customFormat="1" ht="18.75" customHeight="1" spans="1:11">
      <c r="A38" s="153" t="s">
        <v>219</v>
      </c>
      <c r="B38" s="154"/>
      <c r="C38" s="154"/>
      <c r="D38" s="182" t="s">
        <v>220</v>
      </c>
      <c r="E38" s="182"/>
      <c r="F38" s="191" t="s">
        <v>221</v>
      </c>
      <c r="G38" s="192"/>
      <c r="H38" s="154" t="s">
        <v>222</v>
      </c>
      <c r="I38" s="154"/>
      <c r="J38" s="154" t="s">
        <v>223</v>
      </c>
      <c r="K38" s="207"/>
    </row>
    <row r="39" ht="18.75" customHeight="1" spans="1:11">
      <c r="A39" s="153" t="s">
        <v>122</v>
      </c>
      <c r="B39" s="154" t="s">
        <v>224</v>
      </c>
      <c r="C39" s="154"/>
      <c r="D39" s="154"/>
      <c r="E39" s="154"/>
      <c r="F39" s="154"/>
      <c r="G39" s="154"/>
      <c r="H39" s="154"/>
      <c r="I39" s="154"/>
      <c r="J39" s="154"/>
      <c r="K39" s="207"/>
    </row>
    <row r="40" ht="24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207"/>
    </row>
    <row r="41" ht="24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207"/>
    </row>
    <row r="42" ht="32.1" customHeight="1" spans="1:11">
      <c r="A42" s="155" t="s">
        <v>133</v>
      </c>
      <c r="B42" s="193" t="s">
        <v>225</v>
      </c>
      <c r="C42" s="193"/>
      <c r="D42" s="157" t="s">
        <v>226</v>
      </c>
      <c r="E42" s="174" t="s">
        <v>136</v>
      </c>
      <c r="F42" s="157" t="s">
        <v>137</v>
      </c>
      <c r="G42" s="194">
        <v>45871</v>
      </c>
      <c r="H42" s="195" t="s">
        <v>138</v>
      </c>
      <c r="I42" s="195"/>
      <c r="J42" s="193" t="s">
        <v>139</v>
      </c>
      <c r="K42" s="22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0"/>
  <sheetViews>
    <sheetView workbookViewId="0">
      <selection activeCell="B5" sqref="B5:G5"/>
    </sheetView>
  </sheetViews>
  <sheetFormatPr defaultColWidth="9" defaultRowHeight="14.25"/>
  <cols>
    <col min="1" max="1" width="13.625" style="76" customWidth="1"/>
    <col min="2" max="3" width="9.125" style="76" customWidth="1"/>
    <col min="4" max="4" width="9.125" style="77" customWidth="1"/>
    <col min="5" max="7" width="9.125" style="76" customWidth="1"/>
    <col min="8" max="8" width="8.5" style="76" customWidth="1"/>
    <col min="9" max="9" width="2.75" style="76" customWidth="1"/>
    <col min="10" max="12" width="14.625" style="76" customWidth="1"/>
    <col min="13" max="15" width="14.625" style="78" customWidth="1"/>
    <col min="16" max="252" width="9" style="76"/>
    <col min="253" max="16384" width="9" style="79"/>
  </cols>
  <sheetData>
    <row r="1" s="76" customFormat="1" ht="29" customHeight="1" spans="1:255">
      <c r="A1" s="80" t="s">
        <v>142</v>
      </c>
      <c r="B1" s="81"/>
      <c r="C1" s="82"/>
      <c r="D1" s="83"/>
      <c r="E1" s="82"/>
      <c r="F1" s="82"/>
      <c r="G1" s="82"/>
      <c r="H1" s="82"/>
      <c r="I1" s="82"/>
      <c r="J1" s="82"/>
      <c r="K1" s="82"/>
      <c r="L1" s="82"/>
      <c r="M1" s="115"/>
      <c r="N1" s="115"/>
      <c r="O1" s="115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</row>
    <row r="2" s="76" customFormat="1" ht="20" customHeight="1" spans="1:255">
      <c r="A2" s="84" t="s">
        <v>61</v>
      </c>
      <c r="B2" s="85" t="str">
        <f>首期!B4</f>
        <v>TAJJCN82968</v>
      </c>
      <c r="C2" s="86"/>
      <c r="D2" s="87"/>
      <c r="E2" s="88" t="s">
        <v>67</v>
      </c>
      <c r="F2" s="89" t="str">
        <f>首期!B5</f>
        <v>女式POLO短袖T恤</v>
      </c>
      <c r="G2" s="89"/>
      <c r="H2" s="89"/>
      <c r="I2" s="116"/>
      <c r="J2" s="117" t="s">
        <v>57</v>
      </c>
      <c r="K2" s="118" t="s">
        <v>56</v>
      </c>
      <c r="L2" s="118"/>
      <c r="M2" s="118"/>
      <c r="N2" s="118"/>
      <c r="O2" s="11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</row>
    <row r="3" s="76" customFormat="1" spans="1:255">
      <c r="A3" s="90" t="s">
        <v>143</v>
      </c>
      <c r="B3" s="91" t="s">
        <v>144</v>
      </c>
      <c r="C3" s="92"/>
      <c r="D3" s="91"/>
      <c r="E3" s="91"/>
      <c r="F3" s="91"/>
      <c r="G3" s="91"/>
      <c r="H3" s="91"/>
      <c r="I3" s="120"/>
      <c r="J3" s="121"/>
      <c r="K3" s="121"/>
      <c r="L3" s="121"/>
      <c r="M3" s="121"/>
      <c r="N3" s="121"/>
      <c r="O3" s="122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</row>
    <row r="4" s="76" customFormat="1" ht="16.5" spans="1:255">
      <c r="A4" s="90"/>
      <c r="B4" s="93" t="s">
        <v>109</v>
      </c>
      <c r="C4" s="94" t="s">
        <v>110</v>
      </c>
      <c r="D4" s="94" t="s">
        <v>111</v>
      </c>
      <c r="E4" s="94" t="s">
        <v>112</v>
      </c>
      <c r="F4" s="94" t="s">
        <v>113</v>
      </c>
      <c r="G4" s="94" t="s">
        <v>145</v>
      </c>
      <c r="H4" s="94"/>
      <c r="I4" s="120"/>
      <c r="J4" s="93" t="s">
        <v>109</v>
      </c>
      <c r="K4" s="94" t="s">
        <v>110</v>
      </c>
      <c r="L4" s="94" t="s">
        <v>111</v>
      </c>
      <c r="M4" s="94" t="s">
        <v>112</v>
      </c>
      <c r="N4" s="94" t="s">
        <v>113</v>
      </c>
      <c r="O4" s="123" t="s">
        <v>145</v>
      </c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</row>
    <row r="5" s="76" customFormat="1" ht="16.5" spans="1:255">
      <c r="A5" s="90"/>
      <c r="B5" s="93"/>
      <c r="C5" s="94"/>
      <c r="D5" s="95"/>
      <c r="E5" s="94"/>
      <c r="F5" s="94"/>
      <c r="G5" s="94"/>
      <c r="H5" s="94"/>
      <c r="I5" s="124"/>
      <c r="J5" s="125" t="s">
        <v>227</v>
      </c>
      <c r="K5" s="125" t="s">
        <v>227</v>
      </c>
      <c r="L5" s="125" t="s">
        <v>228</v>
      </c>
      <c r="M5" s="125" t="s">
        <v>228</v>
      </c>
      <c r="N5" s="125" t="s">
        <v>227</v>
      </c>
      <c r="O5" s="126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/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79"/>
      <c r="FY5" s="79"/>
      <c r="FZ5" s="79"/>
      <c r="GA5" s="79"/>
      <c r="GB5" s="79"/>
      <c r="GC5" s="79"/>
      <c r="GD5" s="79"/>
      <c r="GE5" s="79"/>
      <c r="GF5" s="79"/>
      <c r="GG5" s="79"/>
      <c r="GH5" s="79"/>
      <c r="GI5" s="79"/>
      <c r="GJ5" s="79"/>
      <c r="GK5" s="79"/>
      <c r="GL5" s="79"/>
      <c r="GM5" s="79"/>
      <c r="GN5" s="79"/>
      <c r="GO5" s="79"/>
      <c r="GP5" s="79"/>
      <c r="GQ5" s="79"/>
      <c r="GR5" s="79"/>
      <c r="GS5" s="79"/>
      <c r="GT5" s="79"/>
      <c r="GU5" s="79"/>
      <c r="GV5" s="79"/>
      <c r="GW5" s="79"/>
      <c r="GX5" s="79"/>
      <c r="GY5" s="79"/>
      <c r="GZ5" s="79"/>
      <c r="HA5" s="79"/>
      <c r="HB5" s="79"/>
      <c r="HC5" s="79"/>
      <c r="HD5" s="79"/>
      <c r="HE5" s="79"/>
      <c r="HF5" s="79"/>
      <c r="HG5" s="79"/>
      <c r="HH5" s="79"/>
      <c r="HI5" s="79"/>
      <c r="HJ5" s="79"/>
      <c r="HK5" s="79"/>
      <c r="HL5" s="79"/>
      <c r="HM5" s="79"/>
      <c r="HN5" s="79"/>
      <c r="HO5" s="79"/>
      <c r="HP5" s="79"/>
      <c r="HQ5" s="79"/>
      <c r="HR5" s="79"/>
      <c r="HS5" s="79"/>
      <c r="HT5" s="79"/>
      <c r="HU5" s="79"/>
      <c r="HV5" s="79"/>
      <c r="HW5" s="79"/>
      <c r="HX5" s="79"/>
      <c r="HY5" s="79"/>
      <c r="HZ5" s="79"/>
      <c r="IA5" s="79"/>
      <c r="IB5" s="79"/>
      <c r="IC5" s="79"/>
      <c r="ID5" s="79"/>
      <c r="IE5" s="79"/>
      <c r="IF5" s="79"/>
      <c r="IG5" s="79"/>
      <c r="IH5" s="79"/>
      <c r="II5" s="79"/>
      <c r="IJ5" s="79"/>
      <c r="IK5" s="79"/>
      <c r="IL5" s="79"/>
      <c r="IM5" s="79"/>
      <c r="IN5" s="79"/>
      <c r="IO5" s="79"/>
      <c r="IP5" s="79"/>
      <c r="IQ5" s="79"/>
      <c r="IR5" s="79"/>
      <c r="IS5" s="79"/>
      <c r="IT5" s="79"/>
      <c r="IU5" s="79"/>
    </row>
    <row r="6" s="76" customFormat="1" ht="21" customHeight="1" spans="1:255">
      <c r="A6" s="96" t="s">
        <v>148</v>
      </c>
      <c r="B6" s="97">
        <f>C6-2</f>
        <v>57.5</v>
      </c>
      <c r="C6" s="98">
        <v>59.5</v>
      </c>
      <c r="D6" s="97">
        <f>C6+2</f>
        <v>61.5</v>
      </c>
      <c r="E6" s="97">
        <f>D6+2</f>
        <v>63.5</v>
      </c>
      <c r="F6" s="97">
        <f>E6+1</f>
        <v>64.5</v>
      </c>
      <c r="G6" s="97">
        <f>F6+1</f>
        <v>65.5</v>
      </c>
      <c r="H6" s="99"/>
      <c r="I6" s="124"/>
      <c r="J6" s="125" t="s">
        <v>229</v>
      </c>
      <c r="K6" s="125" t="s">
        <v>230</v>
      </c>
      <c r="L6" s="125" t="s">
        <v>231</v>
      </c>
      <c r="M6" s="125" t="s">
        <v>232</v>
      </c>
      <c r="N6" s="125" t="s">
        <v>233</v>
      </c>
      <c r="O6" s="127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  <c r="IS6" s="79"/>
      <c r="IT6" s="79"/>
      <c r="IU6" s="79"/>
    </row>
    <row r="7" s="76" customFormat="1" ht="21" customHeight="1" spans="1:255">
      <c r="A7" s="100" t="s">
        <v>151</v>
      </c>
      <c r="B7" s="101">
        <f t="shared" ref="B7:B9" si="0">C7-4</f>
        <v>86</v>
      </c>
      <c r="C7" s="102">
        <v>90</v>
      </c>
      <c r="D7" s="101">
        <f t="shared" ref="D7:D9" si="1">C7+4</f>
        <v>94</v>
      </c>
      <c r="E7" s="101">
        <f>D7+4</f>
        <v>98</v>
      </c>
      <c r="F7" s="101">
        <f t="shared" ref="F7:F9" si="2">E7+6</f>
        <v>104</v>
      </c>
      <c r="G7" s="101">
        <f t="shared" ref="G7:G9" si="3">F7+6</f>
        <v>110</v>
      </c>
      <c r="H7" s="99"/>
      <c r="I7" s="124"/>
      <c r="J7" s="125" t="s">
        <v>234</v>
      </c>
      <c r="K7" s="125" t="s">
        <v>235</v>
      </c>
      <c r="L7" s="125" t="s">
        <v>236</v>
      </c>
      <c r="M7" s="125" t="s">
        <v>237</v>
      </c>
      <c r="N7" s="125" t="s">
        <v>238</v>
      </c>
      <c r="O7" s="127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  <c r="IS7" s="79"/>
      <c r="IT7" s="79"/>
      <c r="IU7" s="79"/>
    </row>
    <row r="8" s="76" customFormat="1" ht="21" customHeight="1" spans="1:255">
      <c r="A8" s="100" t="s">
        <v>154</v>
      </c>
      <c r="B8" s="101">
        <f t="shared" si="0"/>
        <v>82</v>
      </c>
      <c r="C8" s="102">
        <v>86</v>
      </c>
      <c r="D8" s="101">
        <f t="shared" si="1"/>
        <v>90</v>
      </c>
      <c r="E8" s="101">
        <f>D8+5</f>
        <v>95</v>
      </c>
      <c r="F8" s="101">
        <f t="shared" si="2"/>
        <v>101</v>
      </c>
      <c r="G8" s="101">
        <f t="shared" si="3"/>
        <v>107</v>
      </c>
      <c r="H8" s="99"/>
      <c r="I8" s="124"/>
      <c r="J8" s="125" t="s">
        <v>239</v>
      </c>
      <c r="K8" s="125" t="s">
        <v>240</v>
      </c>
      <c r="L8" s="125" t="s">
        <v>241</v>
      </c>
      <c r="M8" s="125" t="s">
        <v>242</v>
      </c>
      <c r="N8" s="125" t="s">
        <v>243</v>
      </c>
      <c r="O8" s="127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</row>
    <row r="9" s="76" customFormat="1" ht="21" customHeight="1" spans="1:255">
      <c r="A9" s="100" t="s">
        <v>155</v>
      </c>
      <c r="B9" s="101">
        <f t="shared" si="0"/>
        <v>88</v>
      </c>
      <c r="C9" s="102">
        <v>92</v>
      </c>
      <c r="D9" s="101">
        <f t="shared" si="1"/>
        <v>96</v>
      </c>
      <c r="E9" s="101">
        <f>D9+5</f>
        <v>101</v>
      </c>
      <c r="F9" s="101">
        <f t="shared" si="2"/>
        <v>107</v>
      </c>
      <c r="G9" s="101">
        <f t="shared" si="3"/>
        <v>113</v>
      </c>
      <c r="H9" s="99"/>
      <c r="I9" s="124"/>
      <c r="J9" s="125" t="s">
        <v>244</v>
      </c>
      <c r="K9" s="125" t="s">
        <v>245</v>
      </c>
      <c r="L9" s="125" t="s">
        <v>240</v>
      </c>
      <c r="M9" s="125" t="s">
        <v>246</v>
      </c>
      <c r="N9" s="125" t="s">
        <v>247</v>
      </c>
      <c r="O9" s="127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  <c r="BS9" s="79"/>
      <c r="BT9" s="79"/>
      <c r="BU9" s="79"/>
      <c r="BV9" s="79"/>
      <c r="BW9" s="79"/>
      <c r="BX9" s="79"/>
      <c r="BY9" s="79"/>
      <c r="BZ9" s="79"/>
      <c r="CA9" s="79"/>
      <c r="CB9" s="79"/>
      <c r="CC9" s="79"/>
      <c r="CD9" s="79"/>
      <c r="CE9" s="79"/>
      <c r="CF9" s="79"/>
      <c r="CG9" s="79"/>
      <c r="CH9" s="79"/>
      <c r="CI9" s="79"/>
      <c r="CJ9" s="79"/>
      <c r="CK9" s="79"/>
      <c r="CL9" s="79"/>
      <c r="CM9" s="79"/>
      <c r="CN9" s="79"/>
      <c r="CO9" s="79"/>
      <c r="CP9" s="79"/>
      <c r="CQ9" s="79"/>
      <c r="CR9" s="79"/>
      <c r="CS9" s="79"/>
      <c r="CT9" s="79"/>
      <c r="CU9" s="79"/>
      <c r="CV9" s="79"/>
      <c r="CW9" s="79"/>
      <c r="CX9" s="79"/>
      <c r="CY9" s="79"/>
      <c r="CZ9" s="79"/>
      <c r="DA9" s="79"/>
      <c r="DB9" s="79"/>
      <c r="DC9" s="7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79"/>
      <c r="DZ9" s="79"/>
      <c r="EA9" s="79"/>
      <c r="EB9" s="79"/>
      <c r="EC9" s="79"/>
      <c r="ED9" s="79"/>
      <c r="EE9" s="79"/>
      <c r="EF9" s="79"/>
      <c r="EG9" s="79"/>
      <c r="EH9" s="79"/>
      <c r="EI9" s="79"/>
      <c r="EJ9" s="79"/>
      <c r="EK9" s="79"/>
      <c r="EL9" s="79"/>
      <c r="EM9" s="79"/>
      <c r="EN9" s="79"/>
      <c r="EO9" s="79"/>
      <c r="EP9" s="79"/>
      <c r="EQ9" s="79"/>
      <c r="ER9" s="79"/>
      <c r="ES9" s="79"/>
      <c r="ET9" s="79"/>
      <c r="EU9" s="79"/>
      <c r="EV9" s="79"/>
      <c r="EW9" s="79"/>
      <c r="EX9" s="79"/>
      <c r="EY9" s="79"/>
      <c r="EZ9" s="79"/>
      <c r="FA9" s="79"/>
      <c r="FB9" s="79"/>
      <c r="FC9" s="79"/>
      <c r="FD9" s="79"/>
      <c r="FE9" s="79"/>
      <c r="FF9" s="79"/>
      <c r="FG9" s="79"/>
      <c r="FH9" s="79"/>
      <c r="FI9" s="79"/>
      <c r="FJ9" s="79"/>
      <c r="FK9" s="79"/>
      <c r="FL9" s="79"/>
      <c r="FM9" s="79"/>
      <c r="FN9" s="79"/>
      <c r="FO9" s="79"/>
      <c r="FP9" s="79"/>
      <c r="FQ9" s="79"/>
      <c r="FR9" s="79"/>
      <c r="FS9" s="79"/>
      <c r="FT9" s="79"/>
      <c r="FU9" s="79"/>
      <c r="FV9" s="79"/>
      <c r="FW9" s="79"/>
      <c r="FX9" s="79"/>
      <c r="FY9" s="79"/>
      <c r="FZ9" s="79"/>
      <c r="GA9" s="79"/>
      <c r="GB9" s="79"/>
      <c r="GC9" s="79"/>
      <c r="GD9" s="79"/>
      <c r="GE9" s="79"/>
      <c r="GF9" s="79"/>
      <c r="GG9" s="79"/>
      <c r="GH9" s="79"/>
      <c r="GI9" s="79"/>
      <c r="GJ9" s="79"/>
      <c r="GK9" s="79"/>
      <c r="GL9" s="79"/>
      <c r="GM9" s="79"/>
      <c r="GN9" s="79"/>
      <c r="GO9" s="79"/>
      <c r="GP9" s="79"/>
      <c r="GQ9" s="79"/>
      <c r="GR9" s="79"/>
      <c r="GS9" s="79"/>
      <c r="GT9" s="79"/>
      <c r="GU9" s="79"/>
      <c r="GV9" s="79"/>
      <c r="GW9" s="79"/>
      <c r="GX9" s="79"/>
      <c r="GY9" s="79"/>
      <c r="GZ9" s="79"/>
      <c r="HA9" s="79"/>
      <c r="HB9" s="79"/>
      <c r="HC9" s="79"/>
      <c r="HD9" s="79"/>
      <c r="HE9" s="79"/>
      <c r="HF9" s="79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79"/>
      <c r="IR9" s="79"/>
      <c r="IS9" s="79"/>
      <c r="IT9" s="79"/>
      <c r="IU9" s="79"/>
    </row>
    <row r="10" s="76" customFormat="1" ht="21" customHeight="1" spans="1:255">
      <c r="A10" s="100" t="s">
        <v>158</v>
      </c>
      <c r="B10" s="101">
        <f>C10-1</f>
        <v>37</v>
      </c>
      <c r="C10" s="102">
        <v>38</v>
      </c>
      <c r="D10" s="101">
        <f>C10+1</f>
        <v>39</v>
      </c>
      <c r="E10" s="101">
        <f>D10+1</f>
        <v>40</v>
      </c>
      <c r="F10" s="101">
        <f>E10+1.2</f>
        <v>41.2</v>
      </c>
      <c r="G10" s="101">
        <f>F10+1.2</f>
        <v>42.4</v>
      </c>
      <c r="H10" s="99"/>
      <c r="I10" s="124"/>
      <c r="J10" s="125" t="s">
        <v>248</v>
      </c>
      <c r="K10" s="125" t="s">
        <v>249</v>
      </c>
      <c r="L10" s="125" t="s">
        <v>250</v>
      </c>
      <c r="M10" s="125" t="s">
        <v>251</v>
      </c>
      <c r="N10" s="125" t="s">
        <v>252</v>
      </c>
      <c r="O10" s="127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</row>
    <row r="11" s="76" customFormat="1" ht="21" customHeight="1" spans="1:255">
      <c r="A11" s="100" t="s">
        <v>160</v>
      </c>
      <c r="B11" s="101">
        <f>C11-0.5</f>
        <v>16.5</v>
      </c>
      <c r="C11" s="102">
        <v>17</v>
      </c>
      <c r="D11" s="101">
        <f t="shared" ref="D11:G11" si="4">C11+0.5</f>
        <v>17.5</v>
      </c>
      <c r="E11" s="101">
        <f t="shared" si="4"/>
        <v>18</v>
      </c>
      <c r="F11" s="101">
        <f t="shared" si="4"/>
        <v>18.5</v>
      </c>
      <c r="G11" s="101">
        <f t="shared" si="4"/>
        <v>19</v>
      </c>
      <c r="H11" s="99"/>
      <c r="I11" s="124"/>
      <c r="J11" s="125" t="s">
        <v>253</v>
      </c>
      <c r="K11" s="125" t="s">
        <v>254</v>
      </c>
      <c r="L11" s="125" t="s">
        <v>245</v>
      </c>
      <c r="M11" s="125" t="s">
        <v>255</v>
      </c>
      <c r="N11" s="125" t="s">
        <v>255</v>
      </c>
      <c r="O11" s="127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</row>
    <row r="12" s="76" customFormat="1" ht="21" customHeight="1" spans="1:255">
      <c r="A12" s="100" t="s">
        <v>162</v>
      </c>
      <c r="B12" s="101">
        <f>C12-0.7</f>
        <v>15.3</v>
      </c>
      <c r="C12" s="102">
        <v>16</v>
      </c>
      <c r="D12" s="101">
        <f>C12+0.7</f>
        <v>16.7</v>
      </c>
      <c r="E12" s="101">
        <f>D12+0.7</f>
        <v>17.4</v>
      </c>
      <c r="F12" s="101">
        <f>E12+0.95</f>
        <v>18.35</v>
      </c>
      <c r="G12" s="101">
        <f>F12+0.95</f>
        <v>19.3</v>
      </c>
      <c r="H12" s="103"/>
      <c r="I12" s="124"/>
      <c r="J12" s="125" t="s">
        <v>256</v>
      </c>
      <c r="K12" s="125" t="s">
        <v>257</v>
      </c>
      <c r="L12" s="125" t="s">
        <v>256</v>
      </c>
      <c r="M12" s="125" t="s">
        <v>258</v>
      </c>
      <c r="N12" s="125" t="s">
        <v>259</v>
      </c>
      <c r="O12" s="127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</row>
    <row r="13" s="76" customFormat="1" ht="21" customHeight="1" spans="1:255">
      <c r="A13" s="100" t="s">
        <v>163</v>
      </c>
      <c r="B13" s="101">
        <f>C13-0.7</f>
        <v>14.8</v>
      </c>
      <c r="C13" s="104">
        <v>15.5</v>
      </c>
      <c r="D13" s="101">
        <f>C13+0.7</f>
        <v>16.2</v>
      </c>
      <c r="E13" s="101">
        <f>D13+0.7</f>
        <v>16.9</v>
      </c>
      <c r="F13" s="101">
        <f>E13+0.95</f>
        <v>17.85</v>
      </c>
      <c r="G13" s="101">
        <f>F13+0.95</f>
        <v>18.8</v>
      </c>
      <c r="H13" s="99"/>
      <c r="I13" s="124"/>
      <c r="J13" s="125" t="s">
        <v>260</v>
      </c>
      <c r="K13" s="125" t="s">
        <v>261</v>
      </c>
      <c r="L13" s="125" t="s">
        <v>256</v>
      </c>
      <c r="M13" s="125" t="s">
        <v>262</v>
      </c>
      <c r="N13" s="125" t="s">
        <v>263</v>
      </c>
      <c r="O13" s="127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  <c r="AT13" s="79"/>
      <c r="AU13" s="79"/>
      <c r="AV13" s="79"/>
      <c r="AW13" s="79"/>
      <c r="AX13" s="79"/>
      <c r="AY13" s="79"/>
      <c r="AZ13" s="79"/>
      <c r="BA13" s="79"/>
      <c r="BB13" s="79"/>
      <c r="BC13" s="79"/>
      <c r="BD13" s="79"/>
      <c r="BE13" s="79"/>
      <c r="BF13" s="79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79"/>
      <c r="BR13" s="79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79"/>
      <c r="CH13" s="79"/>
      <c r="CI13" s="79"/>
      <c r="CJ13" s="79"/>
      <c r="CK13" s="79"/>
      <c r="CL13" s="79"/>
      <c r="CM13" s="79"/>
      <c r="CN13" s="79"/>
      <c r="CO13" s="79"/>
      <c r="CP13" s="79"/>
      <c r="CQ13" s="79"/>
      <c r="CR13" s="79"/>
      <c r="CS13" s="79"/>
      <c r="CT13" s="79"/>
      <c r="CU13" s="79"/>
      <c r="CV13" s="79"/>
      <c r="CW13" s="79"/>
      <c r="CX13" s="79"/>
      <c r="CY13" s="79"/>
      <c r="CZ13" s="79"/>
      <c r="DA13" s="79"/>
      <c r="DB13" s="79"/>
      <c r="DC13" s="79"/>
      <c r="DD13" s="79"/>
      <c r="DE13" s="79"/>
      <c r="DF13" s="79"/>
      <c r="DG13" s="79"/>
      <c r="DH13" s="79"/>
      <c r="DI13" s="79"/>
      <c r="DJ13" s="79"/>
      <c r="DK13" s="79"/>
      <c r="DL13" s="79"/>
      <c r="DM13" s="79"/>
      <c r="DN13" s="79"/>
      <c r="DO13" s="79"/>
      <c r="DP13" s="79"/>
      <c r="DQ13" s="79"/>
      <c r="DR13" s="79"/>
      <c r="DS13" s="79"/>
      <c r="DT13" s="79"/>
      <c r="DU13" s="79"/>
      <c r="DV13" s="79"/>
      <c r="DW13" s="79"/>
      <c r="DX13" s="79"/>
      <c r="DY13" s="79"/>
      <c r="DZ13" s="79"/>
      <c r="EA13" s="79"/>
      <c r="EB13" s="79"/>
      <c r="EC13" s="79"/>
      <c r="ED13" s="79"/>
      <c r="EE13" s="79"/>
      <c r="EF13" s="79"/>
      <c r="EG13" s="79"/>
      <c r="EH13" s="79"/>
      <c r="EI13" s="79"/>
      <c r="EJ13" s="79"/>
      <c r="EK13" s="79"/>
      <c r="EL13" s="79"/>
      <c r="EM13" s="79"/>
      <c r="EN13" s="79"/>
      <c r="EO13" s="79"/>
      <c r="EP13" s="79"/>
      <c r="EQ13" s="79"/>
      <c r="ER13" s="79"/>
      <c r="ES13" s="79"/>
      <c r="ET13" s="79"/>
      <c r="EU13" s="79"/>
      <c r="EV13" s="79"/>
      <c r="EW13" s="79"/>
      <c r="EX13" s="79"/>
      <c r="EY13" s="79"/>
      <c r="EZ13" s="79"/>
      <c r="FA13" s="79"/>
      <c r="FB13" s="79"/>
      <c r="FC13" s="79"/>
      <c r="FD13" s="79"/>
      <c r="FE13" s="79"/>
      <c r="FF13" s="79"/>
      <c r="FG13" s="79"/>
      <c r="FH13" s="79"/>
      <c r="FI13" s="79"/>
      <c r="FJ13" s="79"/>
      <c r="FK13" s="79"/>
      <c r="FL13" s="79"/>
      <c r="FM13" s="79"/>
      <c r="FN13" s="79"/>
      <c r="FO13" s="79"/>
      <c r="FP13" s="79"/>
      <c r="FQ13" s="79"/>
      <c r="FR13" s="79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79"/>
      <c r="GI13" s="79"/>
      <c r="GJ13" s="79"/>
      <c r="GK13" s="79"/>
      <c r="GL13" s="79"/>
      <c r="GM13" s="79"/>
      <c r="GN13" s="79"/>
      <c r="GO13" s="79"/>
      <c r="GP13" s="79"/>
      <c r="GQ13" s="79"/>
      <c r="GR13" s="79"/>
      <c r="GS13" s="79"/>
      <c r="GT13" s="79"/>
      <c r="GU13" s="79"/>
      <c r="GV13" s="79"/>
      <c r="GW13" s="79"/>
      <c r="GX13" s="79"/>
      <c r="GY13" s="79"/>
      <c r="GZ13" s="79"/>
      <c r="HA13" s="79"/>
      <c r="HB13" s="79"/>
      <c r="HC13" s="79"/>
      <c r="HD13" s="79"/>
      <c r="HE13" s="79"/>
      <c r="HF13" s="79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79"/>
      <c r="IR13" s="79"/>
      <c r="IS13" s="79"/>
      <c r="IT13" s="79"/>
      <c r="IU13" s="79"/>
    </row>
    <row r="14" s="76" customFormat="1" ht="21" customHeight="1" spans="1:255">
      <c r="A14" s="100" t="s">
        <v>167</v>
      </c>
      <c r="B14" s="101">
        <f>C14-1</f>
        <v>38</v>
      </c>
      <c r="C14" s="102">
        <v>39</v>
      </c>
      <c r="D14" s="101">
        <f>C14+1</f>
        <v>40</v>
      </c>
      <c r="E14" s="101">
        <f>D14+1</f>
        <v>41</v>
      </c>
      <c r="F14" s="101">
        <f>E14+1.5</f>
        <v>42.5</v>
      </c>
      <c r="G14" s="101">
        <f>F14+1.5</f>
        <v>44</v>
      </c>
      <c r="H14" s="99"/>
      <c r="I14" s="124"/>
      <c r="J14" s="125" t="s">
        <v>256</v>
      </c>
      <c r="K14" s="125" t="s">
        <v>264</v>
      </c>
      <c r="L14" s="125" t="s">
        <v>264</v>
      </c>
      <c r="M14" s="125" t="s">
        <v>264</v>
      </c>
      <c r="N14" s="125" t="s">
        <v>245</v>
      </c>
      <c r="O14" s="127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79"/>
      <c r="AU14" s="79"/>
      <c r="AV14" s="79"/>
      <c r="AW14" s="79"/>
      <c r="AX14" s="79"/>
      <c r="AY14" s="79"/>
      <c r="AZ14" s="79"/>
      <c r="BA14" s="79"/>
      <c r="BB14" s="79"/>
      <c r="BC14" s="79"/>
      <c r="BD14" s="79"/>
      <c r="BE14" s="79"/>
      <c r="BF14" s="79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79"/>
      <c r="BR14" s="79"/>
      <c r="BS14" s="79"/>
      <c r="BT14" s="79"/>
      <c r="BU14" s="79"/>
      <c r="BV14" s="79"/>
      <c r="BW14" s="79"/>
      <c r="BX14" s="79"/>
      <c r="BY14" s="79"/>
      <c r="BZ14" s="79"/>
      <c r="CA14" s="79"/>
      <c r="CB14" s="79"/>
      <c r="CC14" s="79"/>
      <c r="CD14" s="79"/>
      <c r="CE14" s="79"/>
      <c r="CF14" s="79"/>
      <c r="CG14" s="79"/>
      <c r="CH14" s="79"/>
      <c r="CI14" s="79"/>
      <c r="CJ14" s="79"/>
      <c r="CK14" s="79"/>
      <c r="CL14" s="79"/>
      <c r="CM14" s="79"/>
      <c r="CN14" s="79"/>
      <c r="CO14" s="79"/>
      <c r="CP14" s="79"/>
      <c r="CQ14" s="79"/>
      <c r="CR14" s="79"/>
      <c r="CS14" s="79"/>
      <c r="CT14" s="79"/>
      <c r="CU14" s="79"/>
      <c r="CV14" s="79"/>
      <c r="CW14" s="79"/>
      <c r="CX14" s="79"/>
      <c r="CY14" s="79"/>
      <c r="CZ14" s="79"/>
      <c r="DA14" s="79"/>
      <c r="DB14" s="79"/>
      <c r="DC14" s="79"/>
      <c r="DD14" s="79"/>
      <c r="DE14" s="79"/>
      <c r="DF14" s="79"/>
      <c r="DG14" s="79"/>
      <c r="DH14" s="79"/>
      <c r="DI14" s="79"/>
      <c r="DJ14" s="79"/>
      <c r="DK14" s="79"/>
      <c r="DL14" s="79"/>
      <c r="DM14" s="79"/>
      <c r="DN14" s="79"/>
      <c r="DO14" s="79"/>
      <c r="DP14" s="79"/>
      <c r="DQ14" s="79"/>
      <c r="DR14" s="79"/>
      <c r="DS14" s="79"/>
      <c r="DT14" s="79"/>
      <c r="DU14" s="79"/>
      <c r="DV14" s="79"/>
      <c r="DW14" s="79"/>
      <c r="DX14" s="79"/>
      <c r="DY14" s="79"/>
      <c r="DZ14" s="79"/>
      <c r="EA14" s="79"/>
      <c r="EB14" s="79"/>
      <c r="EC14" s="79"/>
      <c r="ED14" s="79"/>
      <c r="EE14" s="79"/>
      <c r="EF14" s="79"/>
      <c r="EG14" s="79"/>
      <c r="EH14" s="79"/>
      <c r="EI14" s="79"/>
      <c r="EJ14" s="79"/>
      <c r="EK14" s="79"/>
      <c r="EL14" s="79"/>
      <c r="EM14" s="79"/>
      <c r="EN14" s="79"/>
      <c r="EO14" s="79"/>
      <c r="EP14" s="79"/>
      <c r="EQ14" s="79"/>
      <c r="ER14" s="79"/>
      <c r="ES14" s="79"/>
      <c r="ET14" s="79"/>
      <c r="EU14" s="79"/>
      <c r="EV14" s="79"/>
      <c r="EW14" s="79"/>
      <c r="EX14" s="79"/>
      <c r="EY14" s="79"/>
      <c r="EZ14" s="79"/>
      <c r="FA14" s="79"/>
      <c r="FB14" s="79"/>
      <c r="FC14" s="79"/>
      <c r="FD14" s="79"/>
      <c r="FE14" s="79"/>
      <c r="FF14" s="79"/>
      <c r="FG14" s="79"/>
      <c r="FH14" s="79"/>
      <c r="FI14" s="79"/>
      <c r="FJ14" s="79"/>
      <c r="FK14" s="79"/>
      <c r="FL14" s="79"/>
      <c r="FM14" s="79"/>
      <c r="FN14" s="79"/>
      <c r="FO14" s="79"/>
      <c r="FP14" s="79"/>
      <c r="FQ14" s="79"/>
      <c r="FR14" s="79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79"/>
      <c r="GI14" s="79"/>
      <c r="GJ14" s="79"/>
      <c r="GK14" s="79"/>
      <c r="GL14" s="79"/>
      <c r="GM14" s="79"/>
      <c r="GN14" s="79"/>
      <c r="GO14" s="79"/>
      <c r="GP14" s="79"/>
      <c r="GQ14" s="79"/>
      <c r="GR14" s="79"/>
      <c r="GS14" s="79"/>
      <c r="GT14" s="79"/>
      <c r="GU14" s="79"/>
      <c r="GV14" s="79"/>
      <c r="GW14" s="79"/>
      <c r="GX14" s="79"/>
      <c r="GY14" s="79"/>
      <c r="GZ14" s="79"/>
      <c r="HA14" s="79"/>
      <c r="HB14" s="79"/>
      <c r="HC14" s="79"/>
      <c r="HD14" s="79"/>
      <c r="HE14" s="79"/>
      <c r="HF14" s="79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79"/>
      <c r="IR14" s="79"/>
      <c r="IS14" s="79"/>
      <c r="IT14" s="79"/>
      <c r="IU14" s="79"/>
    </row>
    <row r="15" s="76" customFormat="1" ht="21" customHeight="1" spans="1:255">
      <c r="A15" s="96" t="s">
        <v>168</v>
      </c>
      <c r="B15" s="105">
        <v>12</v>
      </c>
      <c r="C15" s="98">
        <v>13</v>
      </c>
      <c r="D15" s="105">
        <v>13</v>
      </c>
      <c r="E15" s="105">
        <f>C15+2</f>
        <v>15</v>
      </c>
      <c r="F15" s="105">
        <v>15</v>
      </c>
      <c r="G15" s="105">
        <f>F15+1</f>
        <v>16</v>
      </c>
      <c r="H15" s="99"/>
      <c r="I15" s="124"/>
      <c r="J15" s="125" t="s">
        <v>256</v>
      </c>
      <c r="K15" s="125" t="s">
        <v>264</v>
      </c>
      <c r="L15" s="125" t="s">
        <v>264</v>
      </c>
      <c r="M15" s="125" t="s">
        <v>264</v>
      </c>
      <c r="N15" s="125" t="s">
        <v>245</v>
      </c>
      <c r="O15" s="127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79"/>
      <c r="CA15" s="79"/>
      <c r="CB15" s="79"/>
      <c r="CC15" s="79"/>
      <c r="CD15" s="79"/>
      <c r="CE15" s="79"/>
      <c r="CF15" s="79"/>
      <c r="CG15" s="79"/>
      <c r="CH15" s="79"/>
      <c r="CI15" s="79"/>
      <c r="CJ15" s="79"/>
      <c r="CK15" s="79"/>
      <c r="CL15" s="79"/>
      <c r="CM15" s="79"/>
      <c r="CN15" s="79"/>
      <c r="CO15" s="79"/>
      <c r="CP15" s="79"/>
      <c r="CQ15" s="79"/>
      <c r="CR15" s="79"/>
      <c r="CS15" s="79"/>
      <c r="CT15" s="79"/>
      <c r="CU15" s="79"/>
      <c r="CV15" s="79"/>
      <c r="CW15" s="79"/>
      <c r="CX15" s="79"/>
      <c r="CY15" s="79"/>
      <c r="CZ15" s="79"/>
      <c r="DA15" s="79"/>
      <c r="DB15" s="79"/>
      <c r="DC15" s="79"/>
      <c r="DD15" s="79"/>
      <c r="DE15" s="79"/>
      <c r="DF15" s="79"/>
      <c r="DG15" s="79"/>
      <c r="DH15" s="79"/>
      <c r="DI15" s="79"/>
      <c r="DJ15" s="79"/>
      <c r="DK15" s="79"/>
      <c r="DL15" s="79"/>
      <c r="DM15" s="79"/>
      <c r="DN15" s="79"/>
      <c r="DO15" s="79"/>
      <c r="DP15" s="79"/>
      <c r="DQ15" s="79"/>
      <c r="DR15" s="79"/>
      <c r="DS15" s="79"/>
      <c r="DT15" s="79"/>
      <c r="DU15" s="79"/>
      <c r="DV15" s="79"/>
      <c r="DW15" s="79"/>
      <c r="DX15" s="79"/>
      <c r="DY15" s="79"/>
      <c r="DZ15" s="79"/>
      <c r="EA15" s="79"/>
      <c r="EB15" s="79"/>
      <c r="EC15" s="79"/>
      <c r="ED15" s="79"/>
      <c r="EE15" s="79"/>
      <c r="EF15" s="79"/>
      <c r="EG15" s="79"/>
      <c r="EH15" s="79"/>
      <c r="EI15" s="79"/>
      <c r="EJ15" s="79"/>
      <c r="EK15" s="79"/>
      <c r="EL15" s="79"/>
      <c r="EM15" s="79"/>
      <c r="EN15" s="79"/>
      <c r="EO15" s="79"/>
      <c r="EP15" s="79"/>
      <c r="EQ15" s="79"/>
      <c r="ER15" s="79"/>
      <c r="ES15" s="79"/>
      <c r="ET15" s="79"/>
      <c r="EU15" s="79"/>
      <c r="EV15" s="79"/>
      <c r="EW15" s="79"/>
      <c r="EX15" s="79"/>
      <c r="EY15" s="79"/>
      <c r="EZ15" s="79"/>
      <c r="FA15" s="79"/>
      <c r="FB15" s="79"/>
      <c r="FC15" s="79"/>
      <c r="FD15" s="79"/>
      <c r="FE15" s="79"/>
      <c r="FF15" s="79"/>
      <c r="FG15" s="79"/>
      <c r="FH15" s="79"/>
      <c r="FI15" s="79"/>
      <c r="FJ15" s="79"/>
      <c r="FK15" s="79"/>
      <c r="FL15" s="79"/>
      <c r="FM15" s="79"/>
      <c r="FN15" s="79"/>
      <c r="FO15" s="79"/>
      <c r="FP15" s="79"/>
      <c r="FQ15" s="79"/>
      <c r="FR15" s="79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79"/>
      <c r="GI15" s="79"/>
      <c r="GJ15" s="79"/>
      <c r="GK15" s="79"/>
      <c r="GL15" s="79"/>
      <c r="GM15" s="79"/>
      <c r="GN15" s="79"/>
      <c r="GO15" s="79"/>
      <c r="GP15" s="79"/>
      <c r="GQ15" s="79"/>
      <c r="GR15" s="79"/>
      <c r="GS15" s="79"/>
      <c r="GT15" s="79"/>
      <c r="GU15" s="79"/>
      <c r="GV15" s="79"/>
      <c r="GW15" s="79"/>
      <c r="GX15" s="79"/>
      <c r="GY15" s="79"/>
      <c r="GZ15" s="79"/>
      <c r="HA15" s="79"/>
      <c r="HB15" s="79"/>
      <c r="HC15" s="79"/>
      <c r="HD15" s="79"/>
      <c r="HE15" s="79"/>
      <c r="HF15" s="79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79"/>
      <c r="IR15" s="79"/>
      <c r="IS15" s="79"/>
      <c r="IT15" s="79"/>
      <c r="IU15" s="79"/>
    </row>
    <row r="16" s="76" customFormat="1" ht="21" customHeight="1" spans="1:255">
      <c r="A16" s="100" t="s">
        <v>170</v>
      </c>
      <c r="B16" s="106">
        <f>C16</f>
        <v>4.5</v>
      </c>
      <c r="C16" s="107">
        <v>4.5</v>
      </c>
      <c r="D16" s="106">
        <f t="shared" ref="D16:G16" si="5">C16</f>
        <v>4.5</v>
      </c>
      <c r="E16" s="106">
        <f t="shared" si="5"/>
        <v>4.5</v>
      </c>
      <c r="F16" s="106">
        <f t="shared" si="5"/>
        <v>4.5</v>
      </c>
      <c r="G16" s="106">
        <f t="shared" si="5"/>
        <v>4.5</v>
      </c>
      <c r="H16" s="99"/>
      <c r="I16" s="124"/>
      <c r="J16" s="125" t="s">
        <v>256</v>
      </c>
      <c r="K16" s="125" t="s">
        <v>264</v>
      </c>
      <c r="L16" s="125" t="s">
        <v>264</v>
      </c>
      <c r="M16" s="125" t="s">
        <v>264</v>
      </c>
      <c r="N16" s="125" t="s">
        <v>245</v>
      </c>
      <c r="O16" s="127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</row>
    <row r="17" s="76" customFormat="1" ht="21" customHeight="1" spans="1:255">
      <c r="A17" s="108"/>
      <c r="B17" s="99"/>
      <c r="C17" s="99"/>
      <c r="D17" s="109"/>
      <c r="E17" s="99"/>
      <c r="F17" s="99"/>
      <c r="G17" s="99"/>
      <c r="H17" s="99"/>
      <c r="I17" s="124"/>
      <c r="J17" s="125"/>
      <c r="K17" s="125"/>
      <c r="L17" s="125"/>
      <c r="M17" s="125"/>
      <c r="N17" s="125"/>
      <c r="O17" s="127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  <c r="BS17" s="79"/>
      <c r="BT17" s="79"/>
      <c r="BU17" s="79"/>
      <c r="BV17" s="79"/>
      <c r="BW17" s="79"/>
      <c r="BX17" s="79"/>
      <c r="BY17" s="79"/>
      <c r="BZ17" s="79"/>
      <c r="CA17" s="79"/>
      <c r="CB17" s="79"/>
      <c r="CC17" s="79"/>
      <c r="CD17" s="79"/>
      <c r="CE17" s="79"/>
      <c r="CF17" s="79"/>
      <c r="CG17" s="79"/>
      <c r="CH17" s="79"/>
      <c r="CI17" s="79"/>
      <c r="CJ17" s="79"/>
      <c r="CK17" s="79"/>
      <c r="CL17" s="79"/>
      <c r="CM17" s="79"/>
      <c r="CN17" s="79"/>
      <c r="CO17" s="79"/>
      <c r="CP17" s="79"/>
      <c r="CQ17" s="79"/>
      <c r="CR17" s="79"/>
      <c r="CS17" s="79"/>
      <c r="CT17" s="79"/>
      <c r="CU17" s="79"/>
      <c r="CV17" s="79"/>
      <c r="CW17" s="79"/>
      <c r="CX17" s="79"/>
      <c r="CY17" s="79"/>
      <c r="CZ17" s="79"/>
      <c r="DA17" s="79"/>
      <c r="DB17" s="79"/>
      <c r="DC17" s="79"/>
      <c r="DD17" s="79"/>
      <c r="DE17" s="79"/>
      <c r="DF17" s="79"/>
      <c r="DG17" s="79"/>
      <c r="DH17" s="79"/>
      <c r="DI17" s="79"/>
      <c r="DJ17" s="79"/>
      <c r="DK17" s="79"/>
      <c r="DL17" s="79"/>
      <c r="DM17" s="79"/>
      <c r="DN17" s="79"/>
      <c r="DO17" s="79"/>
      <c r="DP17" s="79"/>
      <c r="DQ17" s="79"/>
      <c r="DR17" s="79"/>
      <c r="DS17" s="79"/>
      <c r="DT17" s="79"/>
      <c r="DU17" s="79"/>
      <c r="DV17" s="79"/>
      <c r="DW17" s="79"/>
      <c r="DX17" s="79"/>
      <c r="DY17" s="79"/>
      <c r="DZ17" s="79"/>
      <c r="EA17" s="79"/>
      <c r="EB17" s="79"/>
      <c r="EC17" s="79"/>
      <c r="ED17" s="79"/>
      <c r="EE17" s="79"/>
      <c r="EF17" s="79"/>
      <c r="EG17" s="79"/>
      <c r="EH17" s="79"/>
      <c r="EI17" s="79"/>
      <c r="EJ17" s="79"/>
      <c r="EK17" s="79"/>
      <c r="EL17" s="79"/>
      <c r="EM17" s="79"/>
      <c r="EN17" s="79"/>
      <c r="EO17" s="79"/>
      <c r="EP17" s="79"/>
      <c r="EQ17" s="79"/>
      <c r="ER17" s="79"/>
      <c r="ES17" s="79"/>
      <c r="ET17" s="79"/>
      <c r="EU17" s="79"/>
      <c r="EV17" s="79"/>
      <c r="EW17" s="79"/>
      <c r="EX17" s="79"/>
      <c r="EY17" s="79"/>
      <c r="EZ17" s="79"/>
      <c r="FA17" s="79"/>
      <c r="FB17" s="79"/>
      <c r="FC17" s="79"/>
      <c r="FD17" s="79"/>
      <c r="FE17" s="79"/>
      <c r="FF17" s="79"/>
      <c r="FG17" s="79"/>
      <c r="FH17" s="79"/>
      <c r="FI17" s="79"/>
      <c r="FJ17" s="79"/>
      <c r="FK17" s="79"/>
      <c r="FL17" s="79"/>
      <c r="FM17" s="79"/>
      <c r="FN17" s="79"/>
      <c r="FO17" s="79"/>
      <c r="FP17" s="79"/>
      <c r="FQ17" s="79"/>
      <c r="FR17" s="79"/>
      <c r="FS17" s="79"/>
      <c r="FT17" s="79"/>
      <c r="FU17" s="79"/>
      <c r="FV17" s="79"/>
      <c r="FW17" s="79"/>
      <c r="FX17" s="79"/>
      <c r="FY17" s="79"/>
      <c r="FZ17" s="79"/>
      <c r="GA17" s="79"/>
      <c r="GB17" s="79"/>
      <c r="GC17" s="79"/>
      <c r="GD17" s="79"/>
      <c r="GE17" s="79"/>
      <c r="GF17" s="79"/>
      <c r="GG17" s="79"/>
      <c r="GH17" s="79"/>
      <c r="GI17" s="79"/>
      <c r="GJ17" s="79"/>
      <c r="GK17" s="79"/>
      <c r="GL17" s="79"/>
      <c r="GM17" s="79"/>
      <c r="GN17" s="79"/>
      <c r="GO17" s="79"/>
      <c r="GP17" s="79"/>
      <c r="GQ17" s="79"/>
      <c r="GR17" s="79"/>
      <c r="GS17" s="79"/>
      <c r="GT17" s="79"/>
      <c r="GU17" s="79"/>
      <c r="GV17" s="79"/>
      <c r="GW17" s="79"/>
      <c r="GX17" s="79"/>
      <c r="GY17" s="79"/>
      <c r="GZ17" s="79"/>
      <c r="HA17" s="79"/>
      <c r="HB17" s="79"/>
      <c r="HC17" s="79"/>
      <c r="HD17" s="79"/>
      <c r="HE17" s="79"/>
      <c r="HF17" s="79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79"/>
      <c r="IR17" s="79"/>
      <c r="IS17" s="79"/>
      <c r="IT17" s="79"/>
      <c r="IU17" s="79"/>
    </row>
    <row r="18" s="76" customFormat="1" ht="17.25" spans="1:255">
      <c r="A18" s="110"/>
      <c r="B18" s="111"/>
      <c r="C18" s="111"/>
      <c r="D18" s="111"/>
      <c r="E18" s="112"/>
      <c r="F18" s="111"/>
      <c r="G18" s="111"/>
      <c r="H18" s="111"/>
      <c r="I18" s="128"/>
      <c r="J18" s="129"/>
      <c r="K18" s="129"/>
      <c r="L18" s="130"/>
      <c r="M18" s="129"/>
      <c r="N18" s="129"/>
      <c r="O18" s="131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  <c r="BS18" s="79"/>
      <c r="BT18" s="79"/>
      <c r="BU18" s="79"/>
      <c r="BV18" s="79"/>
      <c r="BW18" s="79"/>
      <c r="BX18" s="79"/>
      <c r="BY18" s="79"/>
      <c r="BZ18" s="79"/>
      <c r="CA18" s="79"/>
      <c r="CB18" s="79"/>
      <c r="CC18" s="79"/>
      <c r="CD18" s="79"/>
      <c r="CE18" s="79"/>
      <c r="CF18" s="79"/>
      <c r="CG18" s="79"/>
      <c r="CH18" s="79"/>
      <c r="CI18" s="79"/>
      <c r="CJ18" s="79"/>
      <c r="CK18" s="79"/>
      <c r="CL18" s="79"/>
      <c r="CM18" s="79"/>
      <c r="CN18" s="79"/>
      <c r="CO18" s="79"/>
      <c r="CP18" s="79"/>
      <c r="CQ18" s="79"/>
      <c r="CR18" s="79"/>
      <c r="CS18" s="79"/>
      <c r="CT18" s="79"/>
      <c r="CU18" s="79"/>
      <c r="CV18" s="79"/>
      <c r="CW18" s="79"/>
      <c r="CX18" s="79"/>
      <c r="CY18" s="79"/>
      <c r="CZ18" s="79"/>
      <c r="DA18" s="79"/>
      <c r="DB18" s="79"/>
      <c r="DC18" s="79"/>
      <c r="DD18" s="79"/>
      <c r="DE18" s="79"/>
      <c r="DF18" s="79"/>
      <c r="DG18" s="79"/>
      <c r="DH18" s="79"/>
      <c r="DI18" s="79"/>
      <c r="DJ18" s="79"/>
      <c r="DK18" s="79"/>
      <c r="DL18" s="79"/>
      <c r="DM18" s="79"/>
      <c r="DN18" s="79"/>
      <c r="DO18" s="79"/>
      <c r="DP18" s="79"/>
      <c r="DQ18" s="79"/>
      <c r="DR18" s="79"/>
      <c r="DS18" s="79"/>
      <c r="DT18" s="79"/>
      <c r="DU18" s="79"/>
      <c r="DV18" s="79"/>
      <c r="DW18" s="79"/>
      <c r="DX18" s="79"/>
      <c r="DY18" s="79"/>
      <c r="DZ18" s="79"/>
      <c r="EA18" s="79"/>
      <c r="EB18" s="79"/>
      <c r="EC18" s="79"/>
      <c r="ED18" s="79"/>
      <c r="EE18" s="79"/>
      <c r="EF18" s="79"/>
      <c r="EG18" s="79"/>
      <c r="EH18" s="79"/>
      <c r="EI18" s="79"/>
      <c r="EJ18" s="79"/>
      <c r="EK18" s="79"/>
      <c r="EL18" s="79"/>
      <c r="EM18" s="79"/>
      <c r="EN18" s="79"/>
      <c r="EO18" s="79"/>
      <c r="EP18" s="79"/>
      <c r="EQ18" s="79"/>
      <c r="ER18" s="79"/>
      <c r="ES18" s="79"/>
      <c r="ET18" s="79"/>
      <c r="EU18" s="79"/>
      <c r="EV18" s="79"/>
      <c r="EW18" s="79"/>
      <c r="EX18" s="79"/>
      <c r="EY18" s="79"/>
      <c r="EZ18" s="79"/>
      <c r="FA18" s="79"/>
      <c r="FB18" s="79"/>
      <c r="FC18" s="79"/>
      <c r="FD18" s="79"/>
      <c r="FE18" s="79"/>
      <c r="FF18" s="79"/>
      <c r="FG18" s="79"/>
      <c r="FH18" s="79"/>
      <c r="FI18" s="79"/>
      <c r="FJ18" s="79"/>
      <c r="FK18" s="79"/>
      <c r="FL18" s="79"/>
      <c r="FM18" s="79"/>
      <c r="FN18" s="79"/>
      <c r="FO18" s="79"/>
      <c r="FP18" s="79"/>
      <c r="FQ18" s="79"/>
      <c r="FR18" s="79"/>
      <c r="FS18" s="79"/>
      <c r="FT18" s="79"/>
      <c r="FU18" s="79"/>
      <c r="FV18" s="79"/>
      <c r="FW18" s="79"/>
      <c r="FX18" s="79"/>
      <c r="FY18" s="79"/>
      <c r="FZ18" s="79"/>
      <c r="GA18" s="79"/>
      <c r="GB18" s="79"/>
      <c r="GC18" s="79"/>
      <c r="GD18" s="79"/>
      <c r="GE18" s="79"/>
      <c r="GF18" s="79"/>
      <c r="GG18" s="79"/>
      <c r="GH18" s="79"/>
      <c r="GI18" s="79"/>
      <c r="GJ18" s="79"/>
      <c r="GK18" s="79"/>
      <c r="GL18" s="79"/>
      <c r="GM18" s="79"/>
      <c r="GN18" s="79"/>
      <c r="GO18" s="79"/>
      <c r="GP18" s="79"/>
      <c r="GQ18" s="79"/>
      <c r="GR18" s="79"/>
      <c r="GS18" s="79"/>
      <c r="GT18" s="79"/>
      <c r="GU18" s="79"/>
      <c r="GV18" s="79"/>
      <c r="GW18" s="79"/>
      <c r="GX18" s="79"/>
      <c r="GY18" s="79"/>
      <c r="GZ18" s="79"/>
      <c r="HA18" s="79"/>
      <c r="HB18" s="79"/>
      <c r="HC18" s="79"/>
      <c r="HD18" s="79"/>
      <c r="HE18" s="79"/>
      <c r="HF18" s="79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79"/>
      <c r="IR18" s="79"/>
      <c r="IS18" s="79"/>
      <c r="IT18" s="79"/>
      <c r="IU18" s="79"/>
    </row>
    <row r="19" s="76" customFormat="1" spans="1:255">
      <c r="A19" s="113" t="s">
        <v>171</v>
      </c>
      <c r="B19" s="113"/>
      <c r="C19" s="113"/>
      <c r="D19" s="114"/>
      <c r="M19" s="78"/>
      <c r="N19" s="78"/>
      <c r="O19" s="78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  <c r="BS19" s="79"/>
      <c r="BT19" s="79"/>
      <c r="BU19" s="79"/>
      <c r="BV19" s="79"/>
      <c r="BW19" s="79"/>
      <c r="BX19" s="79"/>
      <c r="BY19" s="79"/>
      <c r="BZ19" s="79"/>
      <c r="CA19" s="79"/>
      <c r="CB19" s="79"/>
      <c r="CC19" s="79"/>
      <c r="CD19" s="79"/>
      <c r="CE19" s="79"/>
      <c r="CF19" s="79"/>
      <c r="CG19" s="79"/>
      <c r="CH19" s="79"/>
      <c r="CI19" s="79"/>
      <c r="CJ19" s="79"/>
      <c r="CK19" s="79"/>
      <c r="CL19" s="79"/>
      <c r="CM19" s="79"/>
      <c r="CN19" s="79"/>
      <c r="CO19" s="79"/>
      <c r="CP19" s="79"/>
      <c r="CQ19" s="79"/>
      <c r="CR19" s="79"/>
      <c r="CS19" s="79"/>
      <c r="CT19" s="79"/>
      <c r="CU19" s="79"/>
      <c r="CV19" s="79"/>
      <c r="CW19" s="79"/>
      <c r="CX19" s="79"/>
      <c r="CY19" s="79"/>
      <c r="CZ19" s="79"/>
      <c r="DA19" s="79"/>
      <c r="DB19" s="79"/>
      <c r="DC19" s="79"/>
      <c r="DD19" s="79"/>
      <c r="DE19" s="79"/>
      <c r="DF19" s="79"/>
      <c r="DG19" s="79"/>
      <c r="DH19" s="79"/>
      <c r="DI19" s="79"/>
      <c r="DJ19" s="79"/>
      <c r="DK19" s="79"/>
      <c r="DL19" s="79"/>
      <c r="DM19" s="79"/>
      <c r="DN19" s="79"/>
      <c r="DO19" s="79"/>
      <c r="DP19" s="79"/>
      <c r="DQ19" s="79"/>
      <c r="DR19" s="79"/>
      <c r="DS19" s="79"/>
      <c r="DT19" s="79"/>
      <c r="DU19" s="79"/>
      <c r="DV19" s="79"/>
      <c r="DW19" s="79"/>
      <c r="DX19" s="79"/>
      <c r="DY19" s="79"/>
      <c r="DZ19" s="79"/>
      <c r="EA19" s="79"/>
      <c r="EB19" s="79"/>
      <c r="EC19" s="79"/>
      <c r="ED19" s="79"/>
      <c r="EE19" s="79"/>
      <c r="EF19" s="79"/>
      <c r="EG19" s="79"/>
      <c r="EH19" s="79"/>
      <c r="EI19" s="79"/>
      <c r="EJ19" s="79"/>
      <c r="EK19" s="79"/>
      <c r="EL19" s="79"/>
      <c r="EM19" s="79"/>
      <c r="EN19" s="79"/>
      <c r="EO19" s="79"/>
      <c r="EP19" s="79"/>
      <c r="EQ19" s="79"/>
      <c r="ER19" s="79"/>
      <c r="ES19" s="79"/>
      <c r="ET19" s="79"/>
      <c r="EU19" s="79"/>
      <c r="EV19" s="79"/>
      <c r="EW19" s="79"/>
      <c r="EX19" s="79"/>
      <c r="EY19" s="79"/>
      <c r="EZ19" s="79"/>
      <c r="FA19" s="79"/>
      <c r="FB19" s="79"/>
      <c r="FC19" s="79"/>
      <c r="FD19" s="79"/>
      <c r="FE19" s="79"/>
      <c r="FF19" s="79"/>
      <c r="FG19" s="79"/>
      <c r="FH19" s="79"/>
      <c r="FI19" s="79"/>
      <c r="FJ19" s="79"/>
      <c r="FK19" s="79"/>
      <c r="FL19" s="79"/>
      <c r="FM19" s="79"/>
      <c r="FN19" s="79"/>
      <c r="FO19" s="79"/>
      <c r="FP19" s="79"/>
      <c r="FQ19" s="79"/>
      <c r="FR19" s="79"/>
      <c r="FS19" s="79"/>
      <c r="FT19" s="79"/>
      <c r="FU19" s="79"/>
      <c r="FV19" s="79"/>
      <c r="FW19" s="79"/>
      <c r="FX19" s="79"/>
      <c r="FY19" s="79"/>
      <c r="FZ19" s="79"/>
      <c r="GA19" s="79"/>
      <c r="GB19" s="79"/>
      <c r="GC19" s="79"/>
      <c r="GD19" s="79"/>
      <c r="GE19" s="79"/>
      <c r="GF19" s="79"/>
      <c r="GG19" s="79"/>
      <c r="GH19" s="79"/>
      <c r="GI19" s="79"/>
      <c r="GJ19" s="79"/>
      <c r="GK19" s="79"/>
      <c r="GL19" s="79"/>
      <c r="GM19" s="79"/>
      <c r="GN19" s="79"/>
      <c r="GO19" s="79"/>
      <c r="GP19" s="79"/>
      <c r="GQ19" s="79"/>
      <c r="GR19" s="79"/>
      <c r="GS19" s="79"/>
      <c r="GT19" s="79"/>
      <c r="GU19" s="79"/>
      <c r="GV19" s="79"/>
      <c r="GW19" s="79"/>
      <c r="GX19" s="79"/>
      <c r="GY19" s="79"/>
      <c r="GZ19" s="79"/>
      <c r="HA19" s="79"/>
      <c r="HB19" s="79"/>
      <c r="HC19" s="79"/>
      <c r="HD19" s="79"/>
      <c r="HE19" s="79"/>
      <c r="HF19" s="79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79"/>
      <c r="IR19" s="79"/>
      <c r="IS19" s="79"/>
      <c r="IT19" s="79"/>
      <c r="IU19" s="79"/>
    </row>
    <row r="20" s="76" customFormat="1" spans="4:255">
      <c r="D20" s="77"/>
      <c r="J20" s="132" t="s">
        <v>172</v>
      </c>
      <c r="K20" s="133">
        <v>45871</v>
      </c>
      <c r="L20" s="132" t="s">
        <v>173</v>
      </c>
      <c r="M20" s="134" t="s">
        <v>136</v>
      </c>
      <c r="N20" s="134" t="s">
        <v>174</v>
      </c>
      <c r="O20" s="78" t="s">
        <v>139</v>
      </c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79"/>
      <c r="BE20" s="79"/>
      <c r="BF20" s="79"/>
      <c r="BG20" s="79"/>
      <c r="BH20" s="79"/>
      <c r="BI20" s="79"/>
      <c r="BJ20" s="79"/>
      <c r="BK20" s="79"/>
      <c r="BL20" s="79"/>
      <c r="BM20" s="79"/>
      <c r="BN20" s="79"/>
      <c r="BO20" s="79"/>
      <c r="BP20" s="79"/>
      <c r="BQ20" s="79"/>
      <c r="BR20" s="79"/>
      <c r="BS20" s="79"/>
      <c r="BT20" s="79"/>
      <c r="BU20" s="79"/>
      <c r="BV20" s="79"/>
      <c r="BW20" s="79"/>
      <c r="BX20" s="79"/>
      <c r="BY20" s="79"/>
      <c r="BZ20" s="79"/>
      <c r="CA20" s="79"/>
      <c r="CB20" s="79"/>
      <c r="CC20" s="79"/>
      <c r="CD20" s="79"/>
      <c r="CE20" s="79"/>
      <c r="CF20" s="79"/>
      <c r="CG20" s="79"/>
      <c r="CH20" s="79"/>
      <c r="CI20" s="79"/>
      <c r="CJ20" s="79"/>
      <c r="CK20" s="79"/>
      <c r="CL20" s="79"/>
      <c r="CM20" s="79"/>
      <c r="CN20" s="79"/>
      <c r="CO20" s="79"/>
      <c r="CP20" s="79"/>
      <c r="CQ20" s="79"/>
      <c r="CR20" s="79"/>
      <c r="CS20" s="79"/>
      <c r="CT20" s="79"/>
      <c r="CU20" s="79"/>
      <c r="CV20" s="79"/>
      <c r="CW20" s="79"/>
      <c r="CX20" s="79"/>
      <c r="CY20" s="79"/>
      <c r="CZ20" s="79"/>
      <c r="DA20" s="79"/>
      <c r="DB20" s="79"/>
      <c r="DC20" s="79"/>
      <c r="DD20" s="79"/>
      <c r="DE20" s="79"/>
      <c r="DF20" s="79"/>
      <c r="DG20" s="79"/>
      <c r="DH20" s="79"/>
      <c r="DI20" s="79"/>
      <c r="DJ20" s="79"/>
      <c r="DK20" s="79"/>
      <c r="DL20" s="79"/>
      <c r="DM20" s="79"/>
      <c r="DN20" s="79"/>
      <c r="DO20" s="79"/>
      <c r="DP20" s="79"/>
      <c r="DQ20" s="79"/>
      <c r="DR20" s="79"/>
      <c r="DS20" s="79"/>
      <c r="DT20" s="79"/>
      <c r="DU20" s="79"/>
      <c r="DV20" s="79"/>
      <c r="DW20" s="79"/>
      <c r="DX20" s="79"/>
      <c r="DY20" s="79"/>
      <c r="DZ20" s="79"/>
      <c r="EA20" s="79"/>
      <c r="EB20" s="79"/>
      <c r="EC20" s="79"/>
      <c r="ED20" s="79"/>
      <c r="EE20" s="79"/>
      <c r="EF20" s="79"/>
      <c r="EG20" s="79"/>
      <c r="EH20" s="79"/>
      <c r="EI20" s="79"/>
      <c r="EJ20" s="79"/>
      <c r="EK20" s="79"/>
      <c r="EL20" s="79"/>
      <c r="EM20" s="79"/>
      <c r="EN20" s="79"/>
      <c r="EO20" s="79"/>
      <c r="EP20" s="79"/>
      <c r="EQ20" s="79"/>
      <c r="ER20" s="79"/>
      <c r="ES20" s="79"/>
      <c r="ET20" s="79"/>
      <c r="EU20" s="79"/>
      <c r="EV20" s="79"/>
      <c r="EW20" s="79"/>
      <c r="EX20" s="79"/>
      <c r="EY20" s="79"/>
      <c r="EZ20" s="79"/>
      <c r="FA20" s="79"/>
      <c r="FB20" s="79"/>
      <c r="FC20" s="79"/>
      <c r="FD20" s="79"/>
      <c r="FE20" s="79"/>
      <c r="FF20" s="79"/>
      <c r="FG20" s="79"/>
      <c r="FH20" s="79"/>
      <c r="FI20" s="79"/>
      <c r="FJ20" s="79"/>
      <c r="FK20" s="79"/>
      <c r="FL20" s="79"/>
      <c r="FM20" s="79"/>
      <c r="FN20" s="79"/>
      <c r="FO20" s="79"/>
      <c r="FP20" s="79"/>
      <c r="FQ20" s="79"/>
      <c r="FR20" s="79"/>
      <c r="FS20" s="79"/>
      <c r="FT20" s="79"/>
      <c r="FU20" s="79"/>
      <c r="FV20" s="79"/>
      <c r="FW20" s="79"/>
      <c r="FX20" s="79"/>
      <c r="FY20" s="79"/>
      <c r="FZ20" s="79"/>
      <c r="GA20" s="79"/>
      <c r="GB20" s="79"/>
      <c r="GC20" s="79"/>
      <c r="GD20" s="79"/>
      <c r="GE20" s="79"/>
      <c r="GF20" s="79"/>
      <c r="GG20" s="79"/>
      <c r="GH20" s="79"/>
      <c r="GI20" s="79"/>
      <c r="GJ20" s="79"/>
      <c r="GK20" s="79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79"/>
      <c r="IR20" s="79"/>
      <c r="IS20" s="79"/>
      <c r="IT20" s="79"/>
      <c r="IU20" s="79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8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A9" sqref="A9"/>
    </sheetView>
  </sheetViews>
  <sheetFormatPr defaultColWidth="9" defaultRowHeight="14.25"/>
  <cols>
    <col min="1" max="1" width="7" customWidth="1"/>
    <col min="2" max="2" width="14.5" customWidth="1"/>
    <col min="3" max="3" width="16.6" style="65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265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266</v>
      </c>
      <c r="B2" s="5" t="s">
        <v>267</v>
      </c>
      <c r="C2" s="5" t="s">
        <v>268</v>
      </c>
      <c r="D2" s="5" t="s">
        <v>269</v>
      </c>
      <c r="E2" s="5" t="s">
        <v>270</v>
      </c>
      <c r="F2" s="5" t="s">
        <v>271</v>
      </c>
      <c r="G2" s="5" t="s">
        <v>272</v>
      </c>
      <c r="H2" s="66" t="s">
        <v>273</v>
      </c>
      <c r="I2" s="4" t="s">
        <v>274</v>
      </c>
      <c r="J2" s="4" t="s">
        <v>275</v>
      </c>
      <c r="K2" s="4" t="s">
        <v>276</v>
      </c>
      <c r="L2" s="4" t="s">
        <v>277</v>
      </c>
      <c r="M2" s="4" t="s">
        <v>278</v>
      </c>
      <c r="N2" s="5" t="s">
        <v>279</v>
      </c>
      <c r="O2" s="5" t="s">
        <v>280</v>
      </c>
    </row>
    <row r="3" s="1" customFormat="1" ht="16.5" spans="1:15">
      <c r="A3" s="4"/>
      <c r="B3" s="7"/>
      <c r="C3" s="7"/>
      <c r="D3" s="7"/>
      <c r="E3" s="7"/>
      <c r="F3" s="7"/>
      <c r="G3" s="7"/>
      <c r="H3" s="67"/>
      <c r="I3" s="4" t="s">
        <v>213</v>
      </c>
      <c r="J3" s="4" t="s">
        <v>213</v>
      </c>
      <c r="K3" s="4" t="s">
        <v>213</v>
      </c>
      <c r="L3" s="4" t="s">
        <v>213</v>
      </c>
      <c r="M3" s="4" t="s">
        <v>213</v>
      </c>
      <c r="N3" s="7"/>
      <c r="O3" s="7"/>
    </row>
    <row r="4" ht="20" customHeight="1" spans="1:15">
      <c r="A4" s="68">
        <v>1</v>
      </c>
      <c r="B4" s="29" t="s">
        <v>281</v>
      </c>
      <c r="C4" s="12" t="s">
        <v>282</v>
      </c>
      <c r="D4" s="29" t="s">
        <v>283</v>
      </c>
      <c r="E4" s="12" t="s">
        <v>284</v>
      </c>
      <c r="F4" s="12" t="s">
        <v>285</v>
      </c>
      <c r="G4" s="69" t="s">
        <v>65</v>
      </c>
      <c r="H4" s="9" t="s">
        <v>65</v>
      </c>
      <c r="I4" s="73">
        <v>3</v>
      </c>
      <c r="J4" s="74">
        <v>1</v>
      </c>
      <c r="K4" s="74">
        <v>1</v>
      </c>
      <c r="L4" s="74">
        <v>1</v>
      </c>
      <c r="M4" s="9">
        <v>0</v>
      </c>
      <c r="N4" s="9">
        <f t="shared" ref="N4:N6" si="0">SUM(I4:M4)</f>
        <v>6</v>
      </c>
      <c r="O4" s="9" t="s">
        <v>286</v>
      </c>
    </row>
    <row r="5" ht="20" customHeight="1" spans="1:15">
      <c r="A5" s="68">
        <v>2</v>
      </c>
      <c r="B5" s="29" t="s">
        <v>287</v>
      </c>
      <c r="C5" s="12" t="s">
        <v>282</v>
      </c>
      <c r="D5" s="29" t="s">
        <v>116</v>
      </c>
      <c r="E5" s="12" t="s">
        <v>284</v>
      </c>
      <c r="F5" s="12" t="s">
        <v>285</v>
      </c>
      <c r="G5" s="69" t="s">
        <v>65</v>
      </c>
      <c r="H5" s="9" t="s">
        <v>65</v>
      </c>
      <c r="I5" s="74">
        <v>2</v>
      </c>
      <c r="J5" s="74">
        <v>0</v>
      </c>
      <c r="K5" s="74">
        <v>1</v>
      </c>
      <c r="L5" s="74">
        <v>0</v>
      </c>
      <c r="M5" s="74">
        <v>0</v>
      </c>
      <c r="N5" s="9">
        <f t="shared" si="0"/>
        <v>3</v>
      </c>
      <c r="O5" s="9" t="s">
        <v>286</v>
      </c>
    </row>
    <row r="6" ht="20" customHeight="1" spans="1:15">
      <c r="A6" s="68">
        <v>3</v>
      </c>
      <c r="B6" s="29" t="s">
        <v>287</v>
      </c>
      <c r="C6" s="12" t="s">
        <v>282</v>
      </c>
      <c r="D6" s="29" t="s">
        <v>116</v>
      </c>
      <c r="E6" s="12" t="s">
        <v>284</v>
      </c>
      <c r="F6" s="12" t="s">
        <v>285</v>
      </c>
      <c r="G6" s="69" t="s">
        <v>65</v>
      </c>
      <c r="H6" s="9" t="s">
        <v>65</v>
      </c>
      <c r="I6" s="74">
        <v>2</v>
      </c>
      <c r="J6" s="74">
        <v>0</v>
      </c>
      <c r="K6" s="74">
        <v>1</v>
      </c>
      <c r="L6" s="74">
        <v>0</v>
      </c>
      <c r="M6" s="74">
        <v>0</v>
      </c>
      <c r="N6" s="9">
        <f t="shared" si="0"/>
        <v>3</v>
      </c>
      <c r="O6" s="9" t="s">
        <v>286</v>
      </c>
    </row>
    <row r="7" ht="20" customHeight="1" spans="1:15">
      <c r="A7" s="68"/>
      <c r="B7" s="16"/>
      <c r="C7" s="16"/>
      <c r="D7" s="16"/>
      <c r="E7" s="17"/>
      <c r="F7" s="16"/>
      <c r="G7" s="69"/>
      <c r="H7" s="9"/>
      <c r="I7" s="74"/>
      <c r="J7" s="74"/>
      <c r="K7" s="74"/>
      <c r="L7" s="74"/>
      <c r="M7" s="74"/>
      <c r="N7" s="9"/>
      <c r="O7" s="9"/>
    </row>
    <row r="8" ht="20" customHeight="1" spans="1:15">
      <c r="A8" s="9"/>
      <c r="B8" s="55"/>
      <c r="C8" s="55"/>
      <c r="D8" s="55"/>
      <c r="E8" s="70"/>
      <c r="F8" s="55"/>
      <c r="G8" s="9"/>
      <c r="H8" s="10"/>
      <c r="I8" s="73"/>
      <c r="J8" s="74"/>
      <c r="K8" s="74"/>
      <c r="L8" s="74"/>
      <c r="M8" s="9"/>
      <c r="N8" s="9"/>
      <c r="O8" s="10"/>
    </row>
    <row r="9" s="2" customFormat="1" ht="18.75" spans="1:15">
      <c r="A9" s="19" t="s">
        <v>288</v>
      </c>
      <c r="B9" s="20"/>
      <c r="C9" s="55"/>
      <c r="D9" s="21"/>
      <c r="E9" s="22"/>
      <c r="F9" s="55"/>
      <c r="G9" s="9"/>
      <c r="H9" s="36"/>
      <c r="I9" s="30"/>
      <c r="J9" s="19" t="s">
        <v>289</v>
      </c>
      <c r="K9" s="20"/>
      <c r="L9" s="20"/>
      <c r="M9" s="21"/>
      <c r="N9" s="20"/>
      <c r="O9" s="27"/>
    </row>
    <row r="10" ht="61" customHeight="1" spans="1:15">
      <c r="A10" s="71" t="s">
        <v>290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5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H15" sqref="H15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266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4" t="s">
        <v>292</v>
      </c>
      <c r="H2" s="4"/>
      <c r="I2" s="4" t="s">
        <v>293</v>
      </c>
      <c r="J2" s="4"/>
      <c r="K2" s="6" t="s">
        <v>294</v>
      </c>
      <c r="L2" s="61" t="s">
        <v>295</v>
      </c>
      <c r="M2" s="25" t="s">
        <v>296</v>
      </c>
    </row>
    <row r="3" s="1" customFormat="1" ht="16.5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62"/>
      <c r="M3" s="26"/>
    </row>
    <row r="4" ht="22" customHeight="1" spans="1:13">
      <c r="A4" s="52">
        <v>1</v>
      </c>
      <c r="B4" s="12" t="s">
        <v>285</v>
      </c>
      <c r="C4" s="29" t="s">
        <v>281</v>
      </c>
      <c r="D4" s="12" t="s">
        <v>282</v>
      </c>
      <c r="E4" s="12" t="s">
        <v>117</v>
      </c>
      <c r="F4" s="12" t="s">
        <v>284</v>
      </c>
      <c r="G4" s="53">
        <v>-0.02</v>
      </c>
      <c r="H4" s="53">
        <f>-1%%</f>
        <v>-0.0001</v>
      </c>
      <c r="I4" s="53">
        <v>-0.03</v>
      </c>
      <c r="J4" s="53" t="s">
        <v>299</v>
      </c>
      <c r="K4" s="57"/>
      <c r="L4" s="9"/>
      <c r="M4" s="9"/>
    </row>
    <row r="5" ht="22" customHeight="1" spans="1:13">
      <c r="A5" s="52">
        <v>2</v>
      </c>
      <c r="B5" s="12" t="s">
        <v>285</v>
      </c>
      <c r="C5" s="29" t="s">
        <v>287</v>
      </c>
      <c r="D5" s="12" t="s">
        <v>282</v>
      </c>
      <c r="E5" s="12" t="s">
        <v>116</v>
      </c>
      <c r="F5" s="12" t="s">
        <v>284</v>
      </c>
      <c r="G5" s="53">
        <v>-0.02</v>
      </c>
      <c r="H5" s="53">
        <v>-0.005</v>
      </c>
      <c r="I5" s="53">
        <v>-0.02</v>
      </c>
      <c r="J5" s="53">
        <v>-0.01</v>
      </c>
      <c r="K5" s="57"/>
      <c r="L5" s="9"/>
      <c r="M5" s="9"/>
    </row>
    <row r="6" ht="22" customHeight="1" spans="1:13">
      <c r="A6" s="52">
        <v>3</v>
      </c>
      <c r="B6" s="12" t="s">
        <v>285</v>
      </c>
      <c r="C6" s="29" t="s">
        <v>287</v>
      </c>
      <c r="D6" s="12" t="s">
        <v>282</v>
      </c>
      <c r="E6" s="12" t="s">
        <v>116</v>
      </c>
      <c r="F6" s="12" t="s">
        <v>284</v>
      </c>
      <c r="G6" s="53">
        <v>-0.02</v>
      </c>
      <c r="H6" s="53">
        <v>-0.005</v>
      </c>
      <c r="I6" s="53">
        <v>-0.02</v>
      </c>
      <c r="J6" s="53">
        <v>-0.01</v>
      </c>
      <c r="K6" s="57"/>
      <c r="L6" s="9"/>
      <c r="M6" s="9"/>
    </row>
    <row r="7" ht="22" customHeight="1" spans="1:13">
      <c r="A7" s="52"/>
      <c r="B7" s="16"/>
      <c r="C7" s="16"/>
      <c r="D7" s="16"/>
      <c r="E7" s="16"/>
      <c r="F7" s="17"/>
      <c r="G7" s="53"/>
      <c r="H7" s="53"/>
      <c r="I7" s="53"/>
      <c r="J7" s="53"/>
      <c r="K7" s="57"/>
      <c r="L7" s="10"/>
      <c r="M7" s="10"/>
    </row>
    <row r="8" ht="22" customHeight="1" spans="1:13">
      <c r="A8" s="52"/>
      <c r="B8" s="54"/>
      <c r="C8" s="55"/>
      <c r="D8" s="55"/>
      <c r="E8" s="55"/>
      <c r="F8" s="56"/>
      <c r="G8" s="57"/>
      <c r="H8" s="58"/>
      <c r="I8" s="58"/>
      <c r="J8" s="58"/>
      <c r="K8" s="57"/>
      <c r="L8" s="10"/>
      <c r="M8" s="10"/>
    </row>
    <row r="9" s="2" customFormat="1" ht="18.75" spans="1:13">
      <c r="A9" s="19" t="s">
        <v>300</v>
      </c>
      <c r="B9" s="20"/>
      <c r="C9" s="20"/>
      <c r="D9" s="55"/>
      <c r="E9" s="21"/>
      <c r="F9" s="56"/>
      <c r="G9" s="30"/>
      <c r="H9" s="19" t="s">
        <v>289</v>
      </c>
      <c r="I9" s="20"/>
      <c r="J9" s="20"/>
      <c r="K9" s="21"/>
      <c r="L9" s="63"/>
      <c r="M9" s="27"/>
    </row>
    <row r="10" ht="84" customHeight="1" spans="1:13">
      <c r="A10" s="59" t="s">
        <v>301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4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J22" sqref="J22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271</v>
      </c>
      <c r="C2" s="5" t="s">
        <v>267</v>
      </c>
      <c r="D2" s="5" t="s">
        <v>268</v>
      </c>
      <c r="E2" s="5" t="s">
        <v>269</v>
      </c>
      <c r="F2" s="5" t="s">
        <v>270</v>
      </c>
      <c r="G2" s="37" t="s">
        <v>304</v>
      </c>
      <c r="H2" s="38"/>
      <c r="I2" s="48"/>
      <c r="J2" s="37" t="s">
        <v>305</v>
      </c>
      <c r="K2" s="38"/>
      <c r="L2" s="48"/>
      <c r="M2" s="37" t="s">
        <v>306</v>
      </c>
      <c r="N2" s="38"/>
      <c r="O2" s="48"/>
      <c r="P2" s="37" t="s">
        <v>307</v>
      </c>
      <c r="Q2" s="38"/>
      <c r="R2" s="48"/>
      <c r="S2" s="38" t="s">
        <v>308</v>
      </c>
      <c r="T2" s="38"/>
      <c r="U2" s="48"/>
      <c r="V2" s="33" t="s">
        <v>309</v>
      </c>
      <c r="W2" s="33" t="s">
        <v>280</v>
      </c>
    </row>
    <row r="3" s="1" customFormat="1" ht="16.5" spans="1:23">
      <c r="A3" s="7"/>
      <c r="B3" s="39"/>
      <c r="C3" s="39"/>
      <c r="D3" s="39"/>
      <c r="E3" s="39"/>
      <c r="F3" s="39"/>
      <c r="G3" s="4" t="s">
        <v>310</v>
      </c>
      <c r="H3" s="4" t="s">
        <v>67</v>
      </c>
      <c r="I3" s="4" t="s">
        <v>271</v>
      </c>
      <c r="J3" s="4" t="s">
        <v>310</v>
      </c>
      <c r="K3" s="4" t="s">
        <v>67</v>
      </c>
      <c r="L3" s="4" t="s">
        <v>271</v>
      </c>
      <c r="M3" s="4" t="s">
        <v>310</v>
      </c>
      <c r="N3" s="4" t="s">
        <v>67</v>
      </c>
      <c r="O3" s="4" t="s">
        <v>271</v>
      </c>
      <c r="P3" s="4" t="s">
        <v>310</v>
      </c>
      <c r="Q3" s="4" t="s">
        <v>67</v>
      </c>
      <c r="R3" s="4" t="s">
        <v>271</v>
      </c>
      <c r="S3" s="4" t="s">
        <v>310</v>
      </c>
      <c r="T3" s="4" t="s">
        <v>67</v>
      </c>
      <c r="U3" s="4" t="s">
        <v>271</v>
      </c>
      <c r="V3" s="51"/>
      <c r="W3" s="51"/>
    </row>
    <row r="4" ht="20" customHeight="1" spans="1:23">
      <c r="A4" s="28" t="s">
        <v>311</v>
      </c>
      <c r="B4" s="12" t="s">
        <v>285</v>
      </c>
      <c r="C4" s="29" t="s">
        <v>312</v>
      </c>
      <c r="D4" s="12" t="s">
        <v>282</v>
      </c>
      <c r="E4" s="12" t="s">
        <v>117</v>
      </c>
      <c r="F4" s="12" t="s">
        <v>284</v>
      </c>
      <c r="G4" s="11" t="s">
        <v>313</v>
      </c>
      <c r="H4" s="11"/>
      <c r="I4" s="11" t="s">
        <v>314</v>
      </c>
      <c r="J4" s="11" t="s">
        <v>315</v>
      </c>
      <c r="K4" s="49"/>
      <c r="L4" s="49" t="s">
        <v>316</v>
      </c>
      <c r="M4" s="9" t="s">
        <v>317</v>
      </c>
      <c r="N4" s="9"/>
      <c r="O4" s="9" t="s">
        <v>318</v>
      </c>
      <c r="P4" s="9"/>
      <c r="Q4" s="9"/>
      <c r="R4" s="9"/>
      <c r="S4" s="9"/>
      <c r="T4" s="9"/>
      <c r="U4" s="9"/>
      <c r="V4" s="9" t="s">
        <v>319</v>
      </c>
      <c r="W4" s="9"/>
    </row>
    <row r="5" ht="20" customHeight="1" spans="1:23">
      <c r="A5" s="28" t="s">
        <v>311</v>
      </c>
      <c r="B5" s="12" t="s">
        <v>285</v>
      </c>
      <c r="C5" s="29" t="s">
        <v>320</v>
      </c>
      <c r="D5" s="12" t="s">
        <v>282</v>
      </c>
      <c r="E5" s="12" t="s">
        <v>116</v>
      </c>
      <c r="F5" s="12" t="s">
        <v>284</v>
      </c>
      <c r="G5" s="40" t="s">
        <v>321</v>
      </c>
      <c r="H5" s="41"/>
      <c r="I5" s="50"/>
      <c r="J5" s="40" t="s">
        <v>322</v>
      </c>
      <c r="K5" s="41"/>
      <c r="L5" s="50"/>
      <c r="M5" s="37" t="s">
        <v>323</v>
      </c>
      <c r="N5" s="38"/>
      <c r="O5" s="48"/>
      <c r="P5" s="37" t="s">
        <v>324</v>
      </c>
      <c r="Q5" s="38"/>
      <c r="R5" s="48"/>
      <c r="S5" s="38" t="s">
        <v>325</v>
      </c>
      <c r="T5" s="38"/>
      <c r="U5" s="48"/>
      <c r="V5" s="9"/>
      <c r="W5" s="9"/>
    </row>
    <row r="6" ht="20" customHeight="1" spans="1:23">
      <c r="A6" s="28" t="s">
        <v>311</v>
      </c>
      <c r="B6" s="12" t="s">
        <v>285</v>
      </c>
      <c r="C6" s="29" t="s">
        <v>287</v>
      </c>
      <c r="D6" s="12" t="s">
        <v>282</v>
      </c>
      <c r="E6" s="12" t="s">
        <v>116</v>
      </c>
      <c r="F6" s="12" t="s">
        <v>284</v>
      </c>
      <c r="G6" s="42" t="s">
        <v>310</v>
      </c>
      <c r="H6" s="42" t="s">
        <v>67</v>
      </c>
      <c r="I6" s="42" t="s">
        <v>271</v>
      </c>
      <c r="J6" s="42" t="s">
        <v>310</v>
      </c>
      <c r="K6" s="42" t="s">
        <v>67</v>
      </c>
      <c r="L6" s="42" t="s">
        <v>271</v>
      </c>
      <c r="M6" s="4" t="s">
        <v>310</v>
      </c>
      <c r="N6" s="4" t="s">
        <v>67</v>
      </c>
      <c r="O6" s="4" t="s">
        <v>271</v>
      </c>
      <c r="P6" s="4" t="s">
        <v>310</v>
      </c>
      <c r="Q6" s="4" t="s">
        <v>67</v>
      </c>
      <c r="R6" s="4" t="s">
        <v>271</v>
      </c>
      <c r="S6" s="4" t="s">
        <v>310</v>
      </c>
      <c r="T6" s="4" t="s">
        <v>67</v>
      </c>
      <c r="U6" s="4" t="s">
        <v>271</v>
      </c>
      <c r="V6" s="9"/>
      <c r="W6" s="9"/>
    </row>
    <row r="7" ht="20" customHeight="1" spans="1:23">
      <c r="A7" s="28"/>
      <c r="B7" s="16"/>
      <c r="C7" s="16"/>
      <c r="D7" s="43"/>
      <c r="E7" s="16"/>
      <c r="F7" s="17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4"/>
      <c r="B8" s="44"/>
      <c r="C8" s="44"/>
      <c r="D8" s="44"/>
      <c r="E8" s="44"/>
      <c r="F8" s="4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5"/>
      <c r="B9" s="45"/>
      <c r="C9" s="45"/>
      <c r="D9" s="45"/>
      <c r="E9" s="45"/>
      <c r="F9" s="4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9" t="s">
        <v>300</v>
      </c>
      <c r="B10" s="20"/>
      <c r="C10" s="20"/>
      <c r="D10" s="20"/>
      <c r="E10" s="21"/>
      <c r="F10" s="22"/>
      <c r="G10" s="30"/>
      <c r="H10" s="36"/>
      <c r="I10" s="36"/>
      <c r="J10" s="19" t="s">
        <v>289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1"/>
      <c r="V10" s="20"/>
      <c r="W10" s="27"/>
    </row>
    <row r="11" ht="80" customHeight="1" spans="1:23">
      <c r="A11" s="46" t="s">
        <v>326</v>
      </c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2025-08-06T02:46:43Z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