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<sst xmlns="http://schemas.openxmlformats.org/spreadsheetml/2006/main" count="1260" uniqueCount="399">
  <si>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</si>
  <si>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</si>
  <si>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</si>
  <si>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</si>
  <si>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</si>
  <si>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</si>
  <si>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</si>
  <si>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</si>
  <si>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</si>
  <si>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</si>
  <si>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</si>
  <si>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</si>
  <si>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</si>
  <si>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</si>
  <si>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</si>
  <si>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</si>
  <si>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</si>
  <si>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</si>
  <si>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</si>
  <si>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</si>
  <si>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</si>
  <si>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</si>
  <si>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</si>
  <si>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</si>
  <si>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</si>
  <si>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</si>
  <si>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</si>
  <si>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</si>
  <si>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</si>
  <si>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</si>
  <si>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</si>
  <si>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</si>
  <si>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</si>
  <si>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</si>
  <si>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</si>
  <si>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</si>
  <si>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</si>
  <si>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</si>
  <si>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</si>
  <si>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</si>
  <si>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</si>
  <si>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</si>
  <si>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</si>
  <si>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</si>
  <si>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</si>
  <si>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</si>
  <si>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</si>
  <si>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</si>
  <si>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</si>
  <si>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</si>
  <si>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</si>
  <si>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</si>
  <si>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</si>
  <si>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</si>
  <si>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</si>
  <si>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</si>
  <si>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杭州三欧服饰科技有限公司</t>
  </si>
  <si>
    <t>生产工厂</t>
  </si>
  <si>
    <t>延边三欧</t>
  </si>
  <si>
    <t>订单基础信息</t>
  </si>
  <si>
    <t>生产•出货进度</t>
  </si>
  <si>
    <t>指示•确认资料</t>
  </si>
  <si>
    <t>款号</t>
  </si>
  <si>
    <t>QAMMBN95688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</si>
  <si>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</si>
  <si>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</si>
  <si>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</si>
  <si>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</si>
  <si>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</si>
  <si>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</si>
  <si>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</si>
  <si>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</si>
  <si>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</si>
  <si>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暗夜黑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</si>
  <si>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</si>
  <si>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</si>
  <si>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</si>
  <si>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</si>
  <si>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</si>
  <si>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</si>
  <si>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</si>
  <si>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</si>
  <si>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</si>
  <si>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</si>
  <si>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</si>
  <si>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</si>
  <si>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</si>
  <si>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</si>
  <si>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</si>
  <si>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</si>
  <si>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</si>
  <si>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</si>
  <si>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</si>
  <si>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</si>
  <si>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</si>
  <si>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</si>
  <si>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</si>
  <si>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</si>
  <si>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</si>
  <si>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</si>
  <si>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</si>
  <si>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</si>
  <si>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</si>
  <si>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</si>
  <si>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</si>
  <si>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</si>
  <si>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</si>
  <si>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</si>
  <si>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</si>
  <si>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</si>
  <si>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</si>
  <si>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</si>
  <si>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</si>
  <si>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</si>
  <si>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</si>
  <si>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</si>
  <si>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</si>
  <si>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</si>
  <si>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</si>
  <si>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</si>
  <si>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暗夜黑/20件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</si>
  <si>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</si>
  <si>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</si>
  <si>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</si>
  <si>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</si>
  <si>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</si>
  <si>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1、腰头宽窄不一致，起斜扭</t>
  </si>
  <si>
    <t>2.口袋压线起扭</t>
  </si>
  <si>
    <t>3.色差</t>
  </si>
  <si>
    <t>4.主唛歪斜</t>
  </si>
  <si>
    <t>5、产前样意见已改善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</si>
  <si>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</si>
  <si>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</si>
  <si>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</si>
  <si>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</si>
  <si>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</si>
  <si>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</si>
  <si>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</si>
  <si>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</si>
  <si>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</si>
  <si>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</si>
  <si>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</si>
  <si>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杨丽洋</t>
  </si>
  <si>
    <t>查验时间</t>
  </si>
  <si>
    <t>工厂负责人</t>
  </si>
  <si>
    <t>薛利军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</si>
  <si>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</si>
  <si>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</si>
  <si>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</si>
  <si>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</si>
  <si>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</si>
  <si>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</si>
  <si>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0"/>
        <rFont val="宋体"/>
        <charset val="134"/>
      </rPr>
      <t xml:space="preserve">140/57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</si>
  <si>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140/57  </t>
    </r>
    <r>
      <rPr>
        <b/>
        <sz val="10"/>
        <color rgb="FFFF0000"/>
        <rFont val="宋体"/>
        <charset val="134"/>
      </rPr>
      <t>洗水后</t>
    </r>
  </si>
  <si>
    <t>裤外侧长</t>
  </si>
  <si>
    <t>0</t>
  </si>
  <si>
    <t>+1</t>
  </si>
  <si>
    <t>-0.5</t>
  </si>
  <si>
    <t>+0.5</t>
  </si>
  <si>
    <t>-1</t>
  </si>
  <si>
    <t>全松紧腰围 平量</t>
  </si>
  <si>
    <t>全松紧腰围 拉量</t>
  </si>
  <si>
    <t>臀围</t>
  </si>
  <si>
    <t>-0.8</t>
  </si>
  <si>
    <t>腿围/2</t>
  </si>
  <si>
    <t>膝围/2</t>
  </si>
  <si>
    <t>脚口/2（拉量）</t>
  </si>
  <si>
    <t>+0.3</t>
  </si>
  <si>
    <t>脚口/2（平量）</t>
  </si>
  <si>
    <t>-0.3</t>
  </si>
  <si>
    <t>前裆长</t>
  </si>
  <si>
    <t>-0.2</t>
  </si>
  <si>
    <t>后裆长</t>
  </si>
  <si>
    <t>+0.2</t>
  </si>
  <si>
    <t>侧插袋</t>
  </si>
  <si>
    <t>0.1</t>
  </si>
  <si>
    <t>腰头高</t>
  </si>
  <si>
    <t>脚口高</t>
  </si>
  <si>
    <t>备注：</t>
  </si>
  <si>
    <t xml:space="preserve">     初期请洗测2-3件，有问题的另加测量数量。</t>
  </si>
  <si>
    <t>验货时间：7/27</t>
  </si>
  <si>
    <t>跟单QC:杨丽洋</t>
  </si>
  <si>
    <t>工厂负责人：</t>
  </si>
  <si>
    <t>验货时间：7/28</t>
  </si>
  <si>
    <t>TOREAD-QC中期检验报告书</t>
  </si>
  <si>
    <t>首件检验报告</t>
  </si>
  <si>
    <t>裁剪完成数量</t>
  </si>
  <si>
    <t>6000</t>
  </si>
  <si>
    <t>首件检验未尽事项</t>
  </si>
  <si>
    <t>缝制完成数量</t>
  </si>
  <si>
    <t>4500</t>
  </si>
  <si>
    <t>首件检验未尽事项内容</t>
  </si>
  <si>
    <t>包装完成数量</t>
  </si>
  <si>
    <t>3900</t>
  </si>
  <si>
    <t>【附属资料确认】</t>
  </si>
  <si>
    <t>【检验明细】：检验明细（要求齐色、齐号至少10件检查）</t>
  </si>
  <si>
    <t>暗夜黑:齐色各2件</t>
  </si>
  <si>
    <t>藏蓝：齐色各2件</t>
  </si>
  <si>
    <t>【耐水洗测试】：耐洗水测试明细（要求齐色、齐号）</t>
  </si>
  <si>
    <t>齐色岔开码各2件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</si>
  <si>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</si>
  <si>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</si>
  <si>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1、洗水唛歪斜</t>
  </si>
  <si>
    <t>2、档底子口未对齐</t>
  </si>
  <si>
    <t>3、拷边压住橡筋，宽窄不一</t>
  </si>
  <si>
    <t>4、初期问题已改善</t>
  </si>
  <si>
    <t>【整改的严重缺陷及整改复核时间】</t>
  </si>
  <si>
    <t>尾期复核品质情况</t>
  </si>
  <si>
    <r>
      <rPr>
        <b/>
        <sz val="10"/>
        <rFont val="宋体"/>
        <charset val="134"/>
      </rPr>
      <t xml:space="preserve">120/56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</si>
  <si>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130/59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</si>
  <si>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150/63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</si>
  <si>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160/69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</si>
  <si>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170/75  </t>
    </r>
    <r>
      <rPr>
        <b/>
        <sz val="10"/>
        <color rgb="FFFF0000"/>
        <rFont val="宋体"/>
        <charset val="134"/>
      </rPr>
      <t>洗水前</t>
    </r>
  </si>
  <si>
    <r>
      <rPr>
        <b/>
        <sz val="10"/>
        <rFont val="宋体"/>
        <charset val="134"/>
      </rPr>
      <t xml:space="preserve">120/56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</si>
  <si>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130/59 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</si>
  <si>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150/63 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</si>
  <si>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160/69  </t>
    </r>
    <r>
      <rPr>
        <b/>
        <sz val="10"/>
        <color rgb="FFFF0000"/>
        <rFont val="宋体"/>
        <charset val="134"/>
      </rPr>
      <t>洗水后</t>
    </r>
  </si>
  <si>
    <r>
      <rPr>
        <b/>
        <sz val="10"/>
        <rFont val="宋体"/>
        <charset val="134"/>
      </rPr>
      <t xml:space="preserve">170/75  </t>
    </r>
    <r>
      <rPr>
        <b/>
        <sz val="10"/>
        <color rgb="FFFF0000"/>
        <rFont val="宋体"/>
        <charset val="134"/>
      </rPr>
      <t>洗水后</t>
    </r>
  </si>
  <si>
    <t>+1.5</t>
  </si>
  <si>
    <t>+0.4</t>
  </si>
  <si>
    <t>+0.6</t>
  </si>
  <si>
    <t>-0.4</t>
  </si>
  <si>
    <t xml:space="preserve">     齐色齐码请洗测各2-3件，有问题的另加测量数量。</t>
  </si>
  <si>
    <t>验货时间：7/29</t>
  </si>
  <si>
    <t>工厂负责人：薛利军</t>
  </si>
  <si>
    <t>验货时间：7/30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</si>
  <si>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</si>
  <si>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</si>
  <si>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</si>
  <si>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</si>
  <si>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</si>
  <si>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</si>
  <si>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</si>
  <si>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</si>
  <si>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</si>
  <si>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</si>
  <si>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</si>
  <si>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</si>
  <si>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</si>
  <si>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</si>
  <si>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</si>
  <si>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</si>
  <si>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</si>
  <si>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</si>
  <si>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</si>
  <si>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采购凭证编号：CGDD25061700003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</si>
  <si>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</si>
  <si>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</si>
  <si>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</si>
  <si>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</si>
  <si>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</si>
  <si>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</si>
  <si>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</si>
  <si>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</si>
  <si>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</si>
  <si>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</si>
  <si>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</si>
  <si>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</si>
  <si>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</si>
  <si>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</si>
  <si>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</si>
  <si>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暗夜黑：120# 140# 150# 170#</t>
  </si>
  <si>
    <t xml:space="preserve">藏蓝：120# 130# 160# 170# </t>
  </si>
  <si>
    <t>情况说明：</t>
  </si>
  <si>
    <t xml:space="preserve">【问题点描述】  </t>
  </si>
  <si>
    <t>1.脏污线头</t>
  </si>
  <si>
    <t>2.代唇压线起扭</t>
  </si>
  <si>
    <t>3.裤腿拼缝皱</t>
  </si>
  <si>
    <t>4、中期问题已改善，尾期返修已修复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</si>
  <si>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</si>
  <si>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</si>
  <si>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</si>
  <si>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</si>
  <si>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</si>
  <si>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</si>
  <si>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</si>
  <si>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</si>
  <si>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</si>
  <si>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120/56 </t>
  </si>
  <si>
    <t xml:space="preserve">130/59  </t>
  </si>
  <si>
    <t xml:space="preserve">140/57 </t>
  </si>
  <si>
    <t xml:space="preserve">150/63  </t>
  </si>
  <si>
    <t xml:space="preserve">160/69  </t>
  </si>
  <si>
    <t xml:space="preserve">170/75  </t>
  </si>
  <si>
    <t>0/+0.5</t>
  </si>
  <si>
    <t>0/0</t>
  </si>
  <si>
    <t>+0.5/0</t>
  </si>
  <si>
    <t>+0.5/+1</t>
  </si>
  <si>
    <t>+0.3/+0.5</t>
  </si>
  <si>
    <t>-0.5/0</t>
  </si>
  <si>
    <t>0/-1</t>
  </si>
  <si>
    <t>-1/0</t>
  </si>
  <si>
    <t>+1/0</t>
  </si>
  <si>
    <t>+0.8/+1</t>
  </si>
  <si>
    <t>0/+1.5</t>
  </si>
  <si>
    <t>+0.6/0</t>
  </si>
  <si>
    <t>0/-0.5</t>
  </si>
  <si>
    <t>+0.4/0</t>
  </si>
  <si>
    <t>0/-0.3</t>
  </si>
  <si>
    <t>0/0.3</t>
  </si>
  <si>
    <t>+0.5/+0.4</t>
  </si>
  <si>
    <t>+0.3+0.5</t>
  </si>
  <si>
    <t>0.3/+0</t>
  </si>
  <si>
    <t>+0.5/+0.5</t>
  </si>
  <si>
    <t>+0.5/+0.8</t>
  </si>
  <si>
    <t>+0.3/0</t>
  </si>
  <si>
    <t>-0.3/0</t>
  </si>
  <si>
    <t>-0.5/0.3</t>
  </si>
  <si>
    <t>0/+0.3</t>
  </si>
  <si>
    <t>0.2/0</t>
  </si>
  <si>
    <t xml:space="preserve">     齐色齐码各2-3件，有问题的另加测量数量。</t>
  </si>
  <si>
    <t>验货时间：8月1日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</si>
  <si>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</si>
  <si>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</si>
  <si>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</si>
  <si>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</si>
  <si>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</si>
  <si>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</si>
  <si>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</si>
  <si>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</si>
  <si>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</si>
  <si>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</si>
  <si>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</si>
  <si>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</si>
  <si>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</si>
  <si>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</si>
  <si>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</si>
  <si>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</si>
  <si>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</si>
  <si>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#3927</t>
  </si>
  <si>
    <t>贴合长毛绒</t>
  </si>
  <si>
    <r>
      <rPr>
        <sz val="12"/>
        <color theme="1"/>
        <rFont val="宋体"/>
        <charset val="134"/>
        <scheme val="minor"/>
      </rPr>
      <t>Q</t>
    </r>
    <r>
      <rPr>
        <sz val="12"/>
        <color theme="1"/>
        <rFont val="宋体"/>
        <charset val="134"/>
        <scheme val="minor"/>
      </rPr>
      <t>AMMBN95688</t>
    </r>
  </si>
  <si>
    <t>YES</t>
  </si>
  <si>
    <t>#3928</t>
  </si>
  <si>
    <t>#3930</t>
  </si>
  <si>
    <t>#9480</t>
  </si>
  <si>
    <t>#3929</t>
  </si>
  <si>
    <r>
      <rPr>
        <sz val="12"/>
        <color theme="1"/>
        <rFont val="宋体"/>
        <charset val="134"/>
        <scheme val="minor"/>
      </rPr>
      <t>#</t>
    </r>
    <r>
      <rPr>
        <sz val="12"/>
        <color theme="1"/>
        <rFont val="宋体"/>
        <charset val="134"/>
        <scheme val="minor"/>
      </rPr>
      <t>3927</t>
    </r>
  </si>
  <si>
    <r>
      <rPr>
        <sz val="12"/>
        <color theme="1"/>
        <rFont val="宋体"/>
        <charset val="134"/>
        <scheme val="minor"/>
      </rPr>
      <t>#</t>
    </r>
    <r>
      <rPr>
        <sz val="12"/>
        <color theme="1"/>
        <rFont val="宋体"/>
        <charset val="134"/>
        <scheme val="minor"/>
      </rPr>
      <t>9479</t>
    </r>
  </si>
  <si>
    <t>制表时间：2025/7/5</t>
  </si>
  <si>
    <t>测试人签名：许红美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</si>
  <si>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</si>
  <si>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</si>
  <si>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</si>
  <si>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</si>
  <si>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</si>
  <si>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</si>
  <si>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</si>
  <si>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</si>
  <si>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</si>
  <si>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1%/0.4%</t>
  </si>
  <si>
    <t>1%/0%</t>
  </si>
  <si>
    <t>1.3%/0.4%</t>
  </si>
  <si>
    <t>1%/0.6%</t>
  </si>
  <si>
    <t>0.4%/0.6%</t>
  </si>
  <si>
    <t>1.3%/0%</t>
  </si>
  <si>
    <t>制表时间：2025-7-15</t>
  </si>
  <si>
    <t>测试人签名：孙美鑫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</si>
  <si>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</si>
  <si>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</si>
  <si>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</si>
  <si>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</si>
  <si>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</si>
  <si>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</si>
  <si>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</si>
  <si>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</si>
  <si>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</si>
  <si>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</si>
  <si>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物料6</t>
  </si>
  <si>
    <t>物料7</t>
  </si>
  <si>
    <t>物料8</t>
  </si>
  <si>
    <t>物料9</t>
  </si>
  <si>
    <t>物料10</t>
  </si>
  <si>
    <t>制表时间：</t>
  </si>
  <si>
    <t>测试人签名：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</si>
  <si>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</si>
  <si>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</si>
  <si>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</si>
  <si>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</si>
  <si>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</si>
  <si>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</si>
  <si>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</si>
  <si>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</si>
  <si>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</si>
  <si>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</si>
  <si>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</si>
  <si>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</si>
  <si>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</si>
  <si>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</si>
  <si>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</si>
  <si>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</si>
  <si>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</si>
  <si>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</si>
  <si>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</si>
  <si>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</si>
  <si>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左前腿膝围处</t>
  </si>
  <si>
    <t>反光银烫标</t>
  </si>
  <si>
    <t>制表时间：205-7-15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</si>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</sst>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2"/>
      <name val="仿宋_GB2312"/>
      <charset val="0"/>
    </font>
    <font>
      <b/>
      <sz val="11"/>
      <name val="仿宋_GB2312"/>
      <charset val="0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0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9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0" borderId="78" applyNumberFormat="0" applyAlignment="0" applyProtection="0">
      <alignment vertical="center"/>
    </xf>
    <xf numFmtId="0" fontId="45" fillId="11" borderId="79" applyNumberFormat="0" applyAlignment="0" applyProtection="0">
      <alignment vertical="center"/>
    </xf>
    <xf numFmtId="0" fontId="46" fillId="11" borderId="78" applyNumberFormat="0" applyAlignment="0" applyProtection="0">
      <alignment vertical="center"/>
    </xf>
    <xf numFmtId="0" fontId="47" fillId="12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0" borderId="0"/>
    <xf numFmtId="0" fontId="35" fillId="0" borderId="0">
      <alignment vertical="center"/>
    </xf>
    <xf numFmtId="0" fontId="12" fillId="0" borderId="0"/>
  </cellStyleXfs>
  <cellXfs count="4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5" xfId="0" applyBorder="1"/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12" fillId="4" borderId="0" xfId="50" applyFont="1" applyFill="1" applyAlignment="1">
      <alignment vertical="center"/>
    </xf>
    <xf numFmtId="0" fontId="12" fillId="4" borderId="0" xfId="50" applyFont="1" applyFill="1"/>
    <xf numFmtId="0" fontId="12" fillId="4" borderId="0" xfId="50" applyFont="1" applyFill="1" applyAlignment="1">
      <alignment horizontal="center"/>
    </xf>
    <xf numFmtId="49" fontId="12" fillId="4" borderId="0" xfId="50" applyNumberFormat="1" applyFont="1" applyFill="1"/>
    <xf numFmtId="0" fontId="13" fillId="4" borderId="0" xfId="50" applyFont="1" applyFill="1" applyBorder="1" applyAlignment="1">
      <alignment horizontal="center"/>
    </xf>
    <xf numFmtId="0" fontId="12" fillId="4" borderId="0" xfId="50" applyFont="1" applyFill="1" applyBorder="1" applyAlignment="1">
      <alignment horizont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horizontal="center" vertical="center"/>
    </xf>
    <xf numFmtId="0" fontId="12" fillId="4" borderId="17" xfId="50" applyFont="1" applyFill="1" applyBorder="1" applyAlignment="1">
      <alignment horizontal="center"/>
    </xf>
    <xf numFmtId="0" fontId="13" fillId="4" borderId="2" xfId="50" applyFont="1" applyFill="1" applyBorder="1" applyAlignment="1" applyProtection="1">
      <alignment horizontal="center" vertical="center"/>
    </xf>
    <xf numFmtId="0" fontId="13" fillId="4" borderId="2" xfId="5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5" fillId="0" borderId="2" xfId="53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16" fillId="5" borderId="2" xfId="49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 wrapText="1"/>
    </xf>
    <xf numFmtId="0" fontId="16" fillId="0" borderId="2" xfId="55" applyFont="1" applyFill="1" applyBorder="1" applyAlignment="1">
      <alignment horizontal="center" vertical="center"/>
    </xf>
    <xf numFmtId="0" fontId="16" fillId="5" borderId="2" xfId="55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3" fillId="4" borderId="0" xfId="50" applyFont="1" applyFill="1"/>
    <xf numFmtId="0" fontId="4" fillId="4" borderId="0" xfId="51" applyFont="1" applyFill="1" applyAlignment="1">
      <alignment horizontal="center" vertical="center"/>
    </xf>
    <xf numFmtId="0" fontId="4" fillId="4" borderId="0" xfId="51" applyFont="1" applyFill="1">
      <alignment vertical="center"/>
    </xf>
    <xf numFmtId="0" fontId="13" fillId="4" borderId="17" xfId="49" applyFont="1" applyFill="1" applyBorder="1" applyAlignment="1">
      <alignment horizontal="left" vertical="center"/>
    </xf>
    <xf numFmtId="0" fontId="12" fillId="4" borderId="17" xfId="49" applyFont="1" applyFill="1" applyBorder="1" applyAlignment="1">
      <alignment horizontal="center" vertical="center"/>
    </xf>
    <xf numFmtId="0" fontId="12" fillId="4" borderId="18" xfId="49" applyFont="1" applyFill="1" applyBorder="1" applyAlignment="1">
      <alignment horizontal="center" vertical="center"/>
    </xf>
    <xf numFmtId="0" fontId="13" fillId="4" borderId="19" xfId="50" applyFont="1" applyFill="1" applyBorder="1" applyAlignment="1" applyProtection="1">
      <alignment horizontal="center" vertical="center"/>
    </xf>
    <xf numFmtId="49" fontId="18" fillId="0" borderId="7" xfId="56" applyNumberFormat="1" applyFont="1" applyBorder="1" applyAlignment="1">
      <alignment horizontal="center"/>
    </xf>
    <xf numFmtId="49" fontId="18" fillId="0" borderId="2" xfId="56" applyNumberFormat="1" applyFont="1" applyBorder="1" applyAlignment="1">
      <alignment horizontal="center"/>
    </xf>
    <xf numFmtId="49" fontId="12" fillId="4" borderId="2" xfId="51" applyNumberFormat="1" applyFont="1" applyFill="1" applyBorder="1" applyAlignment="1">
      <alignment horizontal="center" vertical="center"/>
    </xf>
    <xf numFmtId="49" fontId="12" fillId="4" borderId="20" xfId="51" applyNumberFormat="1" applyFont="1" applyFill="1" applyBorder="1" applyAlignment="1">
      <alignment horizontal="center" vertical="center"/>
    </xf>
    <xf numFmtId="49" fontId="4" fillId="4" borderId="0" xfId="51" applyNumberFormat="1" applyFont="1" applyFill="1">
      <alignment vertical="center"/>
    </xf>
    <xf numFmtId="0" fontId="19" fillId="4" borderId="0" xfId="50" applyFont="1" applyFill="1"/>
    <xf numFmtId="14" fontId="19" fillId="4" borderId="0" xfId="50" applyNumberFormat="1" applyFont="1" applyFill="1"/>
    <xf numFmtId="0" fontId="20" fillId="4" borderId="0" xfId="50" applyFont="1" applyFill="1"/>
    <xf numFmtId="0" fontId="12" fillId="0" borderId="0" xfId="49" applyFont="1" applyFill="1" applyAlignment="1">
      <alignment horizontal="left" vertical="center"/>
    </xf>
    <xf numFmtId="0" fontId="4" fillId="0" borderId="0" xfId="0" applyFont="1"/>
    <xf numFmtId="0" fontId="21" fillId="0" borderId="0" xfId="49" applyFont="1" applyFill="1" applyBorder="1" applyAlignment="1">
      <alignment horizontal="center" vertical="top"/>
    </xf>
    <xf numFmtId="0" fontId="14" fillId="0" borderId="21" xfId="49" applyFont="1" applyFill="1" applyBorder="1" applyAlignment="1">
      <alignment horizontal="left" vertical="center"/>
    </xf>
    <xf numFmtId="0" fontId="22" fillId="0" borderId="22" xfId="49" applyFont="1" applyBorder="1" applyAlignment="1">
      <alignment horizontal="center" vertical="center"/>
    </xf>
    <xf numFmtId="0" fontId="14" fillId="0" borderId="22" xfId="49" applyFont="1" applyFill="1" applyBorder="1" applyAlignment="1">
      <alignment horizontal="center" vertical="center"/>
    </xf>
    <xf numFmtId="0" fontId="12" fillId="0" borderId="22" xfId="49" applyFont="1" applyFill="1" applyBorder="1" applyAlignment="1">
      <alignment vertical="center"/>
    </xf>
    <xf numFmtId="0" fontId="14" fillId="0" borderId="22" xfId="49" applyFont="1" applyFill="1" applyBorder="1" applyAlignment="1">
      <alignment vertical="center"/>
    </xf>
    <xf numFmtId="0" fontId="14" fillId="0" borderId="23" xfId="49" applyFont="1" applyFill="1" applyBorder="1" applyAlignment="1">
      <alignment vertical="center"/>
    </xf>
    <xf numFmtId="0" fontId="22" fillId="0" borderId="2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vertical="center"/>
    </xf>
    <xf numFmtId="58" fontId="23" fillId="0" borderId="2" xfId="49" applyNumberFormat="1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14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14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vertical="center"/>
    </xf>
    <xf numFmtId="0" fontId="23" fillId="0" borderId="31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vertical="center"/>
    </xf>
    <xf numFmtId="0" fontId="14" fillId="0" borderId="35" xfId="49" applyFont="1" applyFill="1" applyBorder="1" applyAlignment="1">
      <alignment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vertical="center"/>
    </xf>
    <xf numFmtId="0" fontId="14" fillId="0" borderId="36" xfId="49" applyFont="1" applyFill="1" applyBorder="1" applyAlignment="1">
      <alignment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 wrapText="1"/>
    </xf>
    <xf numFmtId="0" fontId="23" fillId="0" borderId="31" xfId="49" applyFont="1" applyFill="1" applyBorder="1" applyAlignment="1">
      <alignment horizontal="left" vertical="center" wrapText="1"/>
    </xf>
    <xf numFmtId="0" fontId="14" fillId="0" borderId="31" xfId="49" applyFont="1" applyFill="1" applyBorder="1" applyAlignment="1">
      <alignment horizontal="center" vertical="center"/>
    </xf>
    <xf numFmtId="0" fontId="14" fillId="0" borderId="35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center" vertical="center"/>
    </xf>
    <xf numFmtId="0" fontId="14" fillId="0" borderId="38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58" fontId="23" fillId="0" borderId="36" xfId="49" applyNumberFormat="1" applyFont="1" applyFill="1" applyBorder="1" applyAlignment="1">
      <alignment vertical="center"/>
    </xf>
    <xf numFmtId="0" fontId="14" fillId="0" borderId="36" xfId="49" applyFont="1" applyFill="1" applyBorder="1" applyAlignment="1">
      <alignment horizontal="center" vertical="center"/>
    </xf>
    <xf numFmtId="0" fontId="14" fillId="0" borderId="22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center" vertical="center"/>
    </xf>
    <xf numFmtId="0" fontId="14" fillId="0" borderId="43" xfId="49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 wrapText="1"/>
    </xf>
    <xf numFmtId="0" fontId="14" fillId="0" borderId="47" xfId="49" applyFont="1" applyFill="1" applyBorder="1" applyAlignment="1">
      <alignment horizontal="center" vertical="center"/>
    </xf>
    <xf numFmtId="0" fontId="12" fillId="0" borderId="48" xfId="49" applyFont="1" applyFill="1" applyBorder="1" applyAlignment="1">
      <alignment horizontal="left" vertical="center"/>
    </xf>
    <xf numFmtId="0" fontId="12" fillId="0" borderId="46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center" vertical="center"/>
    </xf>
    <xf numFmtId="0" fontId="13" fillId="4" borderId="0" xfId="50" applyFont="1" applyFill="1" applyBorder="1" applyAlignment="1">
      <alignment horizontal="center" vertical="center"/>
    </xf>
    <xf numFmtId="0" fontId="12" fillId="4" borderId="0" xfId="50" applyFont="1" applyFill="1" applyBorder="1" applyAlignment="1">
      <alignment horizontal="center" vertical="center"/>
    </xf>
    <xf numFmtId="0" fontId="12" fillId="4" borderId="17" xfId="5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 vertical="center"/>
    </xf>
    <xf numFmtId="176" fontId="12" fillId="4" borderId="2" xfId="52" applyNumberFormat="1" applyFont="1" applyFill="1" applyBorder="1" applyAlignment="1">
      <alignment horizontal="center" vertical="center"/>
    </xf>
    <xf numFmtId="176" fontId="25" fillId="4" borderId="2" xfId="0" applyNumberFormat="1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3" fillId="4" borderId="0" xfId="50" applyFont="1" applyFill="1" applyAlignment="1">
      <alignment vertical="center"/>
    </xf>
    <xf numFmtId="0" fontId="4" fillId="4" borderId="0" xfId="51" applyFont="1" applyFill="1" applyAlignment="1">
      <alignment vertical="center"/>
    </xf>
    <xf numFmtId="0" fontId="13" fillId="4" borderId="17" xfId="49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3" fillId="4" borderId="51" xfId="51" applyNumberFormat="1" applyFont="1" applyFill="1" applyBorder="1" applyAlignment="1">
      <alignment horizontal="center" vertical="center"/>
    </xf>
    <xf numFmtId="49" fontId="26" fillId="4" borderId="2" xfId="51" applyNumberFormat="1" applyFont="1" applyFill="1" applyBorder="1" applyAlignment="1">
      <alignment horizontal="center" vertical="center"/>
    </xf>
    <xf numFmtId="14" fontId="13" fillId="4" borderId="0" xfId="50" applyNumberFormat="1" applyFont="1" applyFill="1" applyAlignment="1">
      <alignment vertical="center"/>
    </xf>
    <xf numFmtId="0" fontId="12" fillId="0" borderId="0" xfId="49" applyFont="1" applyAlignment="1">
      <alignment horizontal="left" vertical="center"/>
    </xf>
    <xf numFmtId="0" fontId="27" fillId="0" borderId="52" xfId="49" applyFont="1" applyBorder="1" applyAlignment="1">
      <alignment horizontal="center" vertical="top"/>
    </xf>
    <xf numFmtId="0" fontId="13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13" fillId="0" borderId="54" xfId="49" applyFont="1" applyBorder="1" applyAlignment="1">
      <alignment horizontal="center" vertical="center"/>
    </xf>
    <xf numFmtId="0" fontId="5" fillId="0" borderId="54" xfId="49" applyFont="1" applyBorder="1" applyAlignment="1">
      <alignment horizontal="center" vertical="center"/>
    </xf>
    <xf numFmtId="0" fontId="24" fillId="0" borderId="54" xfId="49" applyFont="1" applyBorder="1" applyAlignment="1">
      <alignment horizontal="left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49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14" fontId="22" fillId="0" borderId="31" xfId="49" applyNumberFormat="1" applyFont="1" applyBorder="1" applyAlignment="1">
      <alignment horizontal="center" vertical="center"/>
    </xf>
    <xf numFmtId="14" fontId="22" fillId="0" borderId="47" xfId="49" applyNumberFormat="1" applyFont="1" applyBorder="1" applyAlignment="1">
      <alignment horizontal="center" vertical="center"/>
    </xf>
    <xf numFmtId="0" fontId="24" fillId="0" borderId="30" xfId="49" applyFont="1" applyBorder="1" applyAlignment="1">
      <alignment vertical="center"/>
    </xf>
    <xf numFmtId="49" fontId="22" fillId="0" borderId="31" xfId="49" applyNumberFormat="1" applyFont="1" applyBorder="1" applyAlignment="1">
      <alignment horizontal="center" vertical="center"/>
    </xf>
    <xf numFmtId="49" fontId="22" fillId="0" borderId="47" xfId="49" applyNumberFormat="1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8" fillId="0" borderId="35" xfId="49" applyFont="1" applyBorder="1" applyAlignment="1">
      <alignment vertical="center"/>
    </xf>
    <xf numFmtId="0" fontId="5" fillId="0" borderId="36" xfId="49" applyFont="1" applyBorder="1" applyAlignment="1">
      <alignment horizontal="center" vertical="center"/>
    </xf>
    <xf numFmtId="0" fontId="5" fillId="0" borderId="48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14" fontId="22" fillId="0" borderId="36" xfId="49" applyNumberFormat="1" applyFont="1" applyBorder="1" applyAlignment="1">
      <alignment horizontal="center" vertical="center"/>
    </xf>
    <xf numFmtId="14" fontId="22" fillId="0" borderId="48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4" fillId="0" borderId="26" xfId="49" applyFont="1" applyBorder="1" applyAlignment="1">
      <alignment vertical="center"/>
    </xf>
    <xf numFmtId="0" fontId="12" fillId="0" borderId="27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12" fillId="0" borderId="27" xfId="49" applyFont="1" applyBorder="1" applyAlignment="1">
      <alignment vertical="center"/>
    </xf>
    <xf numFmtId="0" fontId="24" fillId="0" borderId="27" xfId="49" applyFont="1" applyBorder="1" applyAlignment="1">
      <alignment vertical="center"/>
    </xf>
    <xf numFmtId="0" fontId="12" fillId="0" borderId="31" xfId="49" applyFont="1" applyBorder="1" applyAlignment="1">
      <alignment horizontal="left" vertical="center"/>
    </xf>
    <xf numFmtId="0" fontId="12" fillId="0" borderId="31" xfId="49" applyFont="1" applyBorder="1" applyAlignment="1">
      <alignment vertical="center"/>
    </xf>
    <xf numFmtId="0" fontId="24" fillId="0" borderId="31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4" fillId="0" borderId="35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4" fillId="0" borderId="31" xfId="49" applyFont="1" applyBorder="1" applyAlignment="1">
      <alignment horizontal="center" vertical="center"/>
    </xf>
    <xf numFmtId="0" fontId="14" fillId="0" borderId="31" xfId="49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13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center" vertical="center"/>
    </xf>
    <xf numFmtId="0" fontId="13" fillId="0" borderId="57" xfId="49" applyFont="1" applyBorder="1" applyAlignment="1">
      <alignment vertical="center"/>
    </xf>
    <xf numFmtId="58" fontId="22" fillId="0" borderId="57" xfId="49" applyNumberFormat="1" applyFont="1" applyBorder="1" applyAlignment="1">
      <alignment vertical="center"/>
    </xf>
    <xf numFmtId="0" fontId="13" fillId="0" borderId="57" xfId="49" applyFont="1" applyBorder="1" applyAlignment="1">
      <alignment horizontal="center" vertical="center"/>
    </xf>
    <xf numFmtId="0" fontId="13" fillId="0" borderId="58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59" xfId="49" applyFont="1" applyFill="1" applyBorder="1" applyAlignment="1">
      <alignment horizontal="left" vertical="center"/>
    </xf>
    <xf numFmtId="0" fontId="13" fillId="0" borderId="60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center" vertical="center"/>
    </xf>
    <xf numFmtId="0" fontId="13" fillId="0" borderId="36" xfId="49" applyFont="1" applyFill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24" fillId="0" borderId="47" xfId="49" applyFont="1" applyBorder="1" applyAlignment="1">
      <alignment horizontal="center" vertical="center"/>
    </xf>
    <xf numFmtId="0" fontId="24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4" fillId="0" borderId="48" xfId="49" applyFont="1" applyBorder="1" applyAlignment="1">
      <alignment horizontal="center" vertical="center"/>
    </xf>
    <xf numFmtId="0" fontId="14" fillId="0" borderId="47" xfId="49" applyFont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3" fillId="0" borderId="63" xfId="49" applyFont="1" applyFill="1" applyBorder="1" applyAlignment="1">
      <alignment horizontal="left" vertical="center"/>
    </xf>
    <xf numFmtId="0" fontId="13" fillId="0" borderId="64" xfId="49" applyFont="1" applyFill="1" applyBorder="1" applyAlignment="1">
      <alignment horizontal="left" vertical="center"/>
    </xf>
    <xf numFmtId="0" fontId="13" fillId="0" borderId="48" xfId="49" applyFont="1" applyFill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4" borderId="0" xfId="50" applyFont="1" applyFill="1" applyAlignment="1">
      <alignment horizontal="center" vertical="center"/>
    </xf>
    <xf numFmtId="49" fontId="13" fillId="4" borderId="17" xfId="49" applyNumberFormat="1" applyFont="1" applyFill="1" applyBorder="1" applyAlignment="1">
      <alignment horizontal="center" vertical="center"/>
    </xf>
    <xf numFmtId="49" fontId="12" fillId="4" borderId="17" xfId="49" applyNumberFormat="1" applyFont="1" applyFill="1" applyBorder="1" applyAlignment="1">
      <alignment horizontal="center" vertical="center"/>
    </xf>
    <xf numFmtId="49" fontId="12" fillId="4" borderId="18" xfId="49" applyNumberFormat="1" applyFont="1" applyFill="1" applyBorder="1" applyAlignment="1">
      <alignment horizontal="center" vertical="center"/>
    </xf>
    <xf numFmtId="49" fontId="13" fillId="4" borderId="2" xfId="50" applyNumberFormat="1" applyFont="1" applyFill="1" applyBorder="1" applyAlignment="1" applyProtection="1">
      <alignment horizontal="center" vertical="center"/>
    </xf>
    <xf numFmtId="49" fontId="13" fillId="4" borderId="19" xfId="50" applyNumberFormat="1" applyFont="1" applyFill="1" applyBorder="1" applyAlignment="1" applyProtection="1">
      <alignment horizontal="center" vertical="center"/>
    </xf>
    <xf numFmtId="49" fontId="13" fillId="4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29" fillId="0" borderId="52" xfId="49" applyFont="1" applyBorder="1" applyAlignment="1">
      <alignment horizontal="center" vertical="top"/>
    </xf>
    <xf numFmtId="0" fontId="23" fillId="0" borderId="54" xfId="49" applyFont="1" applyBorder="1" applyAlignment="1">
      <alignment horizontal="center" vertical="center"/>
    </xf>
    <xf numFmtId="0" fontId="24" fillId="0" borderId="65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13" fillId="0" borderId="57" xfId="49" applyFont="1" applyBorder="1" applyAlignment="1">
      <alignment horizontal="left" vertical="center"/>
    </xf>
    <xf numFmtId="0" fontId="24" fillId="0" borderId="59" xfId="49" applyFont="1" applyBorder="1" applyAlignment="1">
      <alignment vertical="center"/>
    </xf>
    <xf numFmtId="0" fontId="12" fillId="0" borderId="60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12" fillId="0" borderId="60" xfId="49" applyFont="1" applyBorder="1" applyAlignment="1">
      <alignment vertical="center"/>
    </xf>
    <xf numFmtId="0" fontId="24" fillId="0" borderId="60" xfId="49" applyFont="1" applyBorder="1" applyAlignment="1">
      <alignment vertical="center"/>
    </xf>
    <xf numFmtId="0" fontId="24" fillId="0" borderId="59" xfId="49" applyFont="1" applyBorder="1" applyAlignment="1">
      <alignment horizontal="center" vertical="center"/>
    </xf>
    <xf numFmtId="0" fontId="22" fillId="0" borderId="60" xfId="49" applyFont="1" applyBorder="1" applyAlignment="1">
      <alignment horizontal="center" vertical="center"/>
    </xf>
    <xf numFmtId="0" fontId="24" fillId="0" borderId="60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2" fillId="0" borderId="31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 wrapText="1"/>
    </xf>
    <xf numFmtId="0" fontId="24" fillId="0" borderId="40" xfId="49" applyFont="1" applyBorder="1" applyAlignment="1">
      <alignment horizontal="left" vertical="center" wrapText="1"/>
    </xf>
    <xf numFmtId="0" fontId="24" fillId="0" borderId="59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 wrapText="1"/>
    </xf>
    <xf numFmtId="9" fontId="22" fillId="0" borderId="41" xfId="49" applyNumberFormat="1" applyFont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9" fontId="22" fillId="0" borderId="31" xfId="49" applyNumberFormat="1" applyFont="1" applyBorder="1" applyAlignment="1">
      <alignment horizontal="center" vertical="center"/>
    </xf>
    <xf numFmtId="0" fontId="22" fillId="0" borderId="5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9" fontId="22" fillId="0" borderId="38" xfId="49" applyNumberFormat="1" applyFont="1" applyBorder="1" applyAlignment="1">
      <alignment horizontal="left" vertical="center"/>
    </xf>
    <xf numFmtId="9" fontId="22" fillId="0" borderId="29" xfId="49" applyNumberFormat="1" applyFont="1" applyBorder="1" applyAlignment="1">
      <alignment horizontal="left" vertical="center"/>
    </xf>
    <xf numFmtId="9" fontId="22" fillId="0" borderId="39" xfId="49" applyNumberFormat="1" applyFont="1" applyBorder="1" applyAlignment="1">
      <alignment horizontal="left" vertical="center"/>
    </xf>
    <xf numFmtId="9" fontId="22" fillId="0" borderId="40" xfId="49" applyNumberFormat="1" applyFont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3" fillId="0" borderId="37" xfId="49" applyFont="1" applyFill="1" applyBorder="1" applyAlignment="1">
      <alignment horizontal="left" vertical="center"/>
    </xf>
    <xf numFmtId="0" fontId="22" fillId="0" borderId="68" xfId="49" applyFont="1" applyFill="1" applyBorder="1" applyAlignment="1">
      <alignment horizontal="left" vertical="center"/>
    </xf>
    <xf numFmtId="0" fontId="22" fillId="0" borderId="69" xfId="49" applyFont="1" applyFill="1" applyBorder="1" applyAlignment="1">
      <alignment horizontal="left" vertical="center"/>
    </xf>
    <xf numFmtId="0" fontId="13" fillId="0" borderId="53" xfId="49" applyFont="1" applyBorder="1" applyAlignment="1">
      <alignment vertical="center"/>
    </xf>
    <xf numFmtId="0" fontId="13" fillId="0" borderId="54" xfId="49" applyFont="1" applyBorder="1" applyAlignment="1">
      <alignment vertical="center"/>
    </xf>
    <xf numFmtId="0" fontId="22" fillId="0" borderId="70" xfId="49" applyFont="1" applyBorder="1" applyAlignment="1">
      <alignment vertical="center"/>
    </xf>
    <xf numFmtId="0" fontId="13" fillId="0" borderId="70" xfId="49" applyFont="1" applyBorder="1" applyAlignment="1">
      <alignment vertical="center"/>
    </xf>
    <xf numFmtId="58" fontId="12" fillId="0" borderId="54" xfId="49" applyNumberFormat="1" applyFont="1" applyBorder="1" applyAlignment="1">
      <alignment vertical="center"/>
    </xf>
    <xf numFmtId="0" fontId="13" fillId="0" borderId="37" xfId="49" applyFont="1" applyBorder="1" applyAlignment="1">
      <alignment horizontal="center" vertical="center"/>
    </xf>
    <xf numFmtId="0" fontId="22" fillId="0" borderId="65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2" fillId="0" borderId="70" xfId="49" applyFont="1" applyBorder="1" applyAlignment="1">
      <alignment vertical="center"/>
    </xf>
    <xf numFmtId="0" fontId="24" fillId="0" borderId="71" xfId="49" applyFont="1" applyBorder="1" applyAlignment="1">
      <alignment horizontal="left" vertical="center"/>
    </xf>
    <xf numFmtId="0" fontId="13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50" xfId="49" applyFont="1" applyBorder="1" applyAlignment="1">
      <alignment horizontal="left" vertical="center" wrapText="1"/>
    </xf>
    <xf numFmtId="0" fontId="24" fillId="0" borderId="64" xfId="49" applyFont="1" applyBorder="1" applyAlignment="1">
      <alignment horizontal="left" vertical="center"/>
    </xf>
    <xf numFmtId="0" fontId="5" fillId="0" borderId="47" xfId="49" applyFont="1" applyBorder="1" applyAlignment="1">
      <alignment horizontal="left" vertical="center" wrapText="1"/>
    </xf>
    <xf numFmtId="0" fontId="23" fillId="0" borderId="47" xfId="49" applyFont="1" applyBorder="1" applyAlignment="1">
      <alignment horizontal="left" vertical="center"/>
    </xf>
    <xf numFmtId="0" fontId="13" fillId="0" borderId="63" xfId="0" applyFont="1" applyBorder="1" applyAlignment="1">
      <alignment horizontal="left" vertical="center"/>
    </xf>
    <xf numFmtId="9" fontId="22" fillId="0" borderId="45" xfId="49" applyNumberFormat="1" applyFont="1" applyBorder="1" applyAlignment="1">
      <alignment horizontal="left" vertical="center"/>
    </xf>
    <xf numFmtId="9" fontId="22" fillId="0" borderId="50" xfId="49" applyNumberFormat="1" applyFont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2" fillId="0" borderId="72" xfId="49" applyFont="1" applyFill="1" applyBorder="1" applyAlignment="1">
      <alignment horizontal="left" vertical="center"/>
    </xf>
    <xf numFmtId="0" fontId="13" fillId="0" borderId="73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71" xfId="49" applyFont="1" applyFill="1" applyBorder="1" applyAlignment="1">
      <alignment horizontal="left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0" borderId="2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23" xfId="0" applyBorder="1"/>
    <xf numFmtId="0" fontId="0" fillId="6" borderId="2" xfId="0" applyFill="1" applyBorder="1"/>
    <xf numFmtId="0" fontId="0" fillId="0" borderId="24" xfId="0" applyBorder="1"/>
    <xf numFmtId="0" fontId="0" fillId="0" borderId="25" xfId="0" applyBorder="1"/>
    <xf numFmtId="0" fontId="0" fillId="6" borderId="25" xfId="0" applyFill="1" applyBorder="1"/>
    <xf numFmtId="0" fontId="0" fillId="7" borderId="0" xfId="0" applyFill="1"/>
    <xf numFmtId="0" fontId="30" fillId="0" borderId="42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/>
    </xf>
    <xf numFmtId="0" fontId="31" fillId="0" borderId="43" xfId="0" applyFont="1" applyBorder="1"/>
    <xf numFmtId="0" fontId="0" fillId="0" borderId="43" xfId="0" applyBorder="1"/>
    <xf numFmtId="0" fontId="0" fillId="0" borderId="4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Normal" xfId="54"/>
    <cellStyle name="常规 39" xfId="55"/>
    <cellStyle name="常规 23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3442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54</xdr:row>
          <xdr:rowOff>193675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3442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98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30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55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98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328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515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315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315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5156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174625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534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174625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534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984250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984250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15" sqref="B15"/>
    </sheetView>
  </sheetViews>
  <sheetFormatPr defaultColWidth="11" defaultRowHeight="15.75" outlineLevelCol="1"/>
  <cols>
    <col min="1" max="1" width="5.5" customWidth="1"/>
    <col min="2" max="2" width="96.3333333333333" style="427" customWidth="1"/>
    <col min="3" max="3" width="10.1666666666667" customWidth="1"/>
  </cols>
  <sheetData>
    <row r="1" ht="21" customHeight="1" spans="1:2">
      <c r="A1" s="428"/>
      <c r="B1" s="429" t="s">
        <v>0</v>
      </c>
    </row>
    <row r="2" spans="1:2">
      <c r="A2" s="26">
        <v>1</v>
      </c>
      <c r="B2" s="430" t="s">
        <v>1</v>
      </c>
    </row>
    <row r="3" spans="1:2">
      <c r="A3" s="26">
        <v>2</v>
      </c>
      <c r="B3" s="430" t="s">
        <v>2</v>
      </c>
    </row>
    <row r="4" spans="1:2">
      <c r="A4" s="26">
        <v>3</v>
      </c>
      <c r="B4" s="430" t="s">
        <v>3</v>
      </c>
    </row>
    <row r="5" spans="1:2">
      <c r="A5" s="26">
        <v>4</v>
      </c>
      <c r="B5" s="430" t="s">
        <v>4</v>
      </c>
    </row>
    <row r="6" spans="1:2">
      <c r="A6" s="26">
        <v>5</v>
      </c>
      <c r="B6" s="430" t="s">
        <v>5</v>
      </c>
    </row>
    <row r="7" spans="1:2">
      <c r="A7" s="26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9" customHeight="1" spans="1:2">
      <c r="A9" s="428"/>
      <c r="B9" s="433" t="s">
        <v>8</v>
      </c>
    </row>
    <row r="10" ht="16" customHeight="1" spans="1:2">
      <c r="A10" s="26">
        <v>1</v>
      </c>
      <c r="B10" s="434" t="s">
        <v>9</v>
      </c>
    </row>
    <row r="11" spans="1:2">
      <c r="A11" s="26">
        <v>2</v>
      </c>
      <c r="B11" s="430" t="s">
        <v>10</v>
      </c>
    </row>
    <row r="12" spans="1:2">
      <c r="A12" s="26">
        <v>3</v>
      </c>
      <c r="B12" s="432" t="s">
        <v>11</v>
      </c>
    </row>
    <row r="13" spans="1:2">
      <c r="A13" s="26">
        <v>4</v>
      </c>
      <c r="B13" s="430" t="s">
        <v>12</v>
      </c>
    </row>
    <row r="14" spans="1:2">
      <c r="A14" s="26">
        <v>5</v>
      </c>
      <c r="B14" s="430" t="s">
        <v>13</v>
      </c>
    </row>
    <row r="15" spans="1:2">
      <c r="A15" s="26">
        <v>6</v>
      </c>
      <c r="B15" s="430" t="s">
        <v>14</v>
      </c>
    </row>
    <row r="16" spans="1:2">
      <c r="A16" s="26">
        <v>7</v>
      </c>
      <c r="B16" s="430" t="s">
        <v>15</v>
      </c>
    </row>
    <row r="17" spans="1:2">
      <c r="A17" s="26">
        <v>8</v>
      </c>
      <c r="B17" s="430" t="s">
        <v>16</v>
      </c>
    </row>
    <row r="18" spans="1:2">
      <c r="A18" s="26">
        <v>9</v>
      </c>
      <c r="B18" s="430" t="s">
        <v>17</v>
      </c>
    </row>
    <row r="19" spans="1:2">
      <c r="A19" s="26"/>
      <c r="B19" s="430"/>
    </row>
    <row r="20" ht="20.25" spans="1:2">
      <c r="A20" s="428"/>
      <c r="B20" s="429" t="s">
        <v>18</v>
      </c>
    </row>
    <row r="21" spans="1:2">
      <c r="A21" s="26">
        <v>1</v>
      </c>
      <c r="B21" s="435" t="s">
        <v>19</v>
      </c>
    </row>
    <row r="22" spans="1:2">
      <c r="A22" s="26">
        <v>2</v>
      </c>
      <c r="B22" s="430" t="s">
        <v>20</v>
      </c>
    </row>
    <row r="23" spans="1:2">
      <c r="A23" s="26">
        <v>3</v>
      </c>
      <c r="B23" s="430" t="s">
        <v>21</v>
      </c>
    </row>
    <row r="24" spans="1:2">
      <c r="A24" s="26">
        <v>4</v>
      </c>
      <c r="B24" s="430" t="s">
        <v>22</v>
      </c>
    </row>
    <row r="25" spans="1:2">
      <c r="A25" s="26">
        <v>5</v>
      </c>
      <c r="B25" s="430" t="s">
        <v>23</v>
      </c>
    </row>
    <row r="26" spans="1:2">
      <c r="A26" s="26">
        <v>6</v>
      </c>
      <c r="B26" s="430" t="s">
        <v>24</v>
      </c>
    </row>
    <row r="27" spans="1:2">
      <c r="A27" s="26">
        <v>7</v>
      </c>
      <c r="B27" s="430" t="s">
        <v>25</v>
      </c>
    </row>
    <row r="28" spans="1:2">
      <c r="A28" s="26"/>
      <c r="B28" s="430"/>
    </row>
    <row r="29" ht="20.25" spans="1:2">
      <c r="A29" s="428"/>
      <c r="B29" s="429" t="s">
        <v>26</v>
      </c>
    </row>
    <row r="30" spans="1:2">
      <c r="A30" s="26">
        <v>1</v>
      </c>
      <c r="B30" s="435" t="s">
        <v>27</v>
      </c>
    </row>
    <row r="31" spans="1:2">
      <c r="A31" s="26">
        <v>2</v>
      </c>
      <c r="B31" s="430" t="s">
        <v>28</v>
      </c>
    </row>
    <row r="32" spans="1:2">
      <c r="A32" s="26">
        <v>3</v>
      </c>
      <c r="B32" s="430" t="s">
        <v>29</v>
      </c>
    </row>
    <row r="33" ht="31.5" spans="1:2">
      <c r="A33" s="26">
        <v>4</v>
      </c>
      <c r="B33" s="430" t="s">
        <v>30</v>
      </c>
    </row>
    <row r="34" spans="1:2">
      <c r="A34" s="26">
        <v>5</v>
      </c>
      <c r="B34" s="430" t="s">
        <v>31</v>
      </c>
    </row>
    <row r="35" spans="1:2">
      <c r="A35" s="26">
        <v>6</v>
      </c>
      <c r="B35" s="430" t="s">
        <v>32</v>
      </c>
    </row>
    <row r="36" spans="1:2">
      <c r="A36" s="26">
        <v>7</v>
      </c>
      <c r="B36" s="430" t="s">
        <v>33</v>
      </c>
    </row>
    <row r="37" spans="1:2">
      <c r="A37" s="26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0"/>
  <sheetViews>
    <sheetView workbookViewId="0">
      <selection activeCell="D14" sqref="D14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4" t="s">
        <v>342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9" customFormat="1" ht="15" spans="1:13">
      <c r="A2" s="21" t="s">
        <v>313</v>
      </c>
      <c r="B2" s="22" t="s">
        <v>318</v>
      </c>
      <c r="C2" s="22" t="s">
        <v>314</v>
      </c>
      <c r="D2" s="22" t="s">
        <v>315</v>
      </c>
      <c r="E2" s="22" t="s">
        <v>316</v>
      </c>
      <c r="F2" s="22" t="s">
        <v>317</v>
      </c>
      <c r="G2" s="21" t="s">
        <v>343</v>
      </c>
      <c r="H2" s="21"/>
      <c r="I2" s="21" t="s">
        <v>344</v>
      </c>
      <c r="J2" s="21"/>
      <c r="K2" s="23" t="s">
        <v>345</v>
      </c>
      <c r="L2" s="67" t="s">
        <v>346</v>
      </c>
      <c r="M2" s="33" t="s">
        <v>347</v>
      </c>
    </row>
    <row r="3" s="19" customFormat="1" ht="15" spans="1:13">
      <c r="A3" s="21"/>
      <c r="B3" s="24"/>
      <c r="C3" s="24"/>
      <c r="D3" s="24"/>
      <c r="E3" s="24"/>
      <c r="F3" s="24"/>
      <c r="G3" s="21" t="s">
        <v>348</v>
      </c>
      <c r="H3" s="21" t="s">
        <v>349</v>
      </c>
      <c r="I3" s="21" t="s">
        <v>348</v>
      </c>
      <c r="J3" s="21" t="s">
        <v>349</v>
      </c>
      <c r="K3" s="25"/>
      <c r="L3" s="68"/>
      <c r="M3" s="34"/>
    </row>
    <row r="4" s="20" customFormat="1" ht="21" customHeight="1" spans="1:13">
      <c r="A4" s="27">
        <v>1</v>
      </c>
      <c r="B4" s="27"/>
      <c r="C4" s="61" t="s">
        <v>329</v>
      </c>
      <c r="D4" s="28" t="s">
        <v>330</v>
      </c>
      <c r="E4" s="28" t="s">
        <v>118</v>
      </c>
      <c r="F4" s="28" t="s">
        <v>331</v>
      </c>
      <c r="G4" s="62">
        <v>0.01</v>
      </c>
      <c r="H4" s="62">
        <v>0</v>
      </c>
      <c r="I4" s="69">
        <v>0.01</v>
      </c>
      <c r="J4" s="69">
        <v>0.005</v>
      </c>
      <c r="K4" s="26" t="s">
        <v>350</v>
      </c>
      <c r="L4" s="27" t="s">
        <v>67</v>
      </c>
      <c r="M4" s="27" t="s">
        <v>332</v>
      </c>
    </row>
    <row r="5" s="20" customFormat="1" ht="21" customHeight="1" spans="1:13">
      <c r="A5" s="27">
        <v>2</v>
      </c>
      <c r="B5" s="27"/>
      <c r="C5" s="61" t="s">
        <v>333</v>
      </c>
      <c r="D5" s="28" t="s">
        <v>330</v>
      </c>
      <c r="E5" s="28" t="s">
        <v>118</v>
      </c>
      <c r="F5" s="28" t="s">
        <v>331</v>
      </c>
      <c r="G5" s="62">
        <v>0.006</v>
      </c>
      <c r="H5" s="62">
        <v>0</v>
      </c>
      <c r="I5" s="69">
        <v>0.01</v>
      </c>
      <c r="J5" s="69">
        <v>0</v>
      </c>
      <c r="K5" s="26" t="s">
        <v>351</v>
      </c>
      <c r="L5" s="27" t="s">
        <v>67</v>
      </c>
      <c r="M5" s="27" t="s">
        <v>332</v>
      </c>
    </row>
    <row r="6" s="20" customFormat="1" ht="21" customHeight="1" spans="1:13">
      <c r="A6" s="27">
        <v>3</v>
      </c>
      <c r="B6" s="27"/>
      <c r="C6" s="61" t="s">
        <v>334</v>
      </c>
      <c r="D6" s="28" t="s">
        <v>330</v>
      </c>
      <c r="E6" s="28" t="s">
        <v>73</v>
      </c>
      <c r="F6" s="28" t="s">
        <v>331</v>
      </c>
      <c r="G6" s="62">
        <v>0.01</v>
      </c>
      <c r="H6" s="62">
        <v>0</v>
      </c>
      <c r="I6" s="69">
        <v>0.013</v>
      </c>
      <c r="J6" s="69">
        <v>0.005</v>
      </c>
      <c r="K6" s="26" t="s">
        <v>352</v>
      </c>
      <c r="L6" s="27" t="s">
        <v>67</v>
      </c>
      <c r="M6" s="27" t="s">
        <v>332</v>
      </c>
    </row>
    <row r="7" s="20" customFormat="1" ht="21" customHeight="1" spans="1:13">
      <c r="A7" s="27">
        <v>4</v>
      </c>
      <c r="B7" s="27"/>
      <c r="C7" s="63" t="s">
        <v>335</v>
      </c>
      <c r="D7" s="28" t="s">
        <v>330</v>
      </c>
      <c r="E7" s="28" t="s">
        <v>73</v>
      </c>
      <c r="F7" s="28" t="s">
        <v>331</v>
      </c>
      <c r="G7" s="62">
        <v>0.01</v>
      </c>
      <c r="H7" s="62">
        <v>0</v>
      </c>
      <c r="I7" s="69">
        <v>0.01</v>
      </c>
      <c r="J7" s="69">
        <v>0.006</v>
      </c>
      <c r="K7" s="26" t="s">
        <v>353</v>
      </c>
      <c r="L7" s="27" t="s">
        <v>67</v>
      </c>
      <c r="M7" s="27" t="s">
        <v>332</v>
      </c>
    </row>
    <row r="8" s="20" customFormat="1" ht="21" customHeight="1" spans="1:13">
      <c r="A8" s="27">
        <v>5</v>
      </c>
      <c r="B8" s="27"/>
      <c r="C8" s="63" t="s">
        <v>336</v>
      </c>
      <c r="D8" s="28" t="s">
        <v>330</v>
      </c>
      <c r="E8" s="28" t="s">
        <v>73</v>
      </c>
      <c r="F8" s="28" t="s">
        <v>331</v>
      </c>
      <c r="G8" s="62">
        <v>0.01</v>
      </c>
      <c r="H8" s="62">
        <v>0</v>
      </c>
      <c r="I8" s="69">
        <v>0.01</v>
      </c>
      <c r="J8" s="69">
        <v>0.004</v>
      </c>
      <c r="K8" s="26" t="s">
        <v>350</v>
      </c>
      <c r="L8" s="27" t="s">
        <v>67</v>
      </c>
      <c r="M8" s="27" t="s">
        <v>332</v>
      </c>
    </row>
    <row r="9" s="20" customFormat="1" ht="21" customHeight="1" spans="1:13">
      <c r="A9" s="27">
        <v>6</v>
      </c>
      <c r="B9" s="27"/>
      <c r="C9" s="63" t="s">
        <v>337</v>
      </c>
      <c r="D9" s="28" t="s">
        <v>330</v>
      </c>
      <c r="E9" s="28" t="s">
        <v>73</v>
      </c>
      <c r="F9" s="28" t="s">
        <v>331</v>
      </c>
      <c r="G9" s="62">
        <v>0.003</v>
      </c>
      <c r="H9" s="62">
        <v>0.004</v>
      </c>
      <c r="I9" s="69">
        <v>0.004</v>
      </c>
      <c r="J9" s="69">
        <v>0.006</v>
      </c>
      <c r="K9" s="26" t="s">
        <v>354</v>
      </c>
      <c r="L9" s="27" t="s">
        <v>67</v>
      </c>
      <c r="M9" s="27" t="s">
        <v>332</v>
      </c>
    </row>
    <row r="10" s="20" customFormat="1" ht="21" customHeight="1" spans="1:13">
      <c r="A10" s="27">
        <v>7</v>
      </c>
      <c r="B10" s="64"/>
      <c r="C10" s="61" t="s">
        <v>338</v>
      </c>
      <c r="D10" s="28" t="s">
        <v>330</v>
      </c>
      <c r="E10" s="28" t="s">
        <v>73</v>
      </c>
      <c r="F10" s="28" t="s">
        <v>331</v>
      </c>
      <c r="G10" s="62">
        <v>0.01</v>
      </c>
      <c r="H10" s="62">
        <v>0</v>
      </c>
      <c r="I10" s="69">
        <v>0.013</v>
      </c>
      <c r="J10" s="69">
        <v>0</v>
      </c>
      <c r="K10" s="26" t="s">
        <v>355</v>
      </c>
      <c r="L10" s="27" t="s">
        <v>67</v>
      </c>
      <c r="M10" s="27" t="s">
        <v>332</v>
      </c>
    </row>
    <row r="11" s="20" customFormat="1" ht="21" customHeight="1" spans="1:13">
      <c r="A11" s="27">
        <v>8</v>
      </c>
      <c r="B11" s="64"/>
      <c r="C11" s="27"/>
      <c r="D11" s="65"/>
      <c r="E11" s="64"/>
      <c r="F11" s="64"/>
      <c r="G11" s="62"/>
      <c r="H11" s="62"/>
      <c r="I11" s="69"/>
      <c r="J11" s="69"/>
      <c r="K11" s="26"/>
      <c r="L11" s="27" t="s">
        <v>67</v>
      </c>
      <c r="M11" s="27" t="s">
        <v>332</v>
      </c>
    </row>
    <row r="12" s="20" customFormat="1" ht="21" customHeight="1" spans="1:13">
      <c r="A12" s="27">
        <v>9</v>
      </c>
      <c r="B12" s="64"/>
      <c r="C12" s="27"/>
      <c r="D12" s="65"/>
      <c r="E12" s="27"/>
      <c r="F12" s="64"/>
      <c r="G12" s="62"/>
      <c r="H12" s="62"/>
      <c r="I12" s="69"/>
      <c r="J12" s="69"/>
      <c r="K12" s="26"/>
      <c r="L12" s="27" t="s">
        <v>67</v>
      </c>
      <c r="M12" s="27" t="s">
        <v>332</v>
      </c>
    </row>
    <row r="13" s="20" customFormat="1" ht="21" customHeight="1" spans="1:13">
      <c r="A13" s="27">
        <v>10</v>
      </c>
      <c r="B13" s="64"/>
      <c r="C13" s="27"/>
      <c r="D13" s="65"/>
      <c r="E13" s="27"/>
      <c r="F13" s="64"/>
      <c r="G13" s="62"/>
      <c r="H13" s="62"/>
      <c r="I13" s="69"/>
      <c r="J13" s="69"/>
      <c r="K13" s="26"/>
      <c r="L13" s="27" t="s">
        <v>67</v>
      </c>
      <c r="M13" s="27" t="s">
        <v>332</v>
      </c>
    </row>
    <row r="14" s="20" customFormat="1" ht="21" customHeight="1" spans="1:13">
      <c r="A14" s="26"/>
      <c r="B14" s="64"/>
      <c r="C14" s="27"/>
      <c r="D14" s="65"/>
      <c r="E14" s="64"/>
      <c r="F14" s="64"/>
      <c r="G14" s="62"/>
      <c r="H14" s="62"/>
      <c r="I14" s="69"/>
      <c r="J14" s="69"/>
      <c r="K14" s="26"/>
      <c r="L14" s="27"/>
      <c r="M14" s="27"/>
    </row>
    <row r="15" s="20" customFormat="1" ht="21" customHeight="1" spans="1:13">
      <c r="A15" s="26"/>
      <c r="B15" s="64"/>
      <c r="C15" s="27"/>
      <c r="D15" s="64"/>
      <c r="E15" s="64"/>
      <c r="F15" s="64"/>
      <c r="G15" s="62"/>
      <c r="H15" s="62"/>
      <c r="I15" s="69"/>
      <c r="J15" s="69"/>
      <c r="K15" s="26"/>
      <c r="L15" s="27"/>
      <c r="M15" s="27"/>
    </row>
    <row r="16" s="20" customFormat="1" ht="21" customHeight="1" spans="1:13">
      <c r="A16" s="26"/>
      <c r="B16" s="64"/>
      <c r="C16" s="27"/>
      <c r="D16" s="65"/>
      <c r="E16" s="64"/>
      <c r="F16" s="64"/>
      <c r="G16" s="62"/>
      <c r="H16" s="62"/>
      <c r="I16" s="69"/>
      <c r="J16" s="69"/>
      <c r="K16" s="26"/>
      <c r="L16" s="27"/>
      <c r="M16" s="27"/>
    </row>
    <row r="17" s="20" customFormat="1" ht="21" customHeight="1" spans="1:13">
      <c r="A17" s="26"/>
      <c r="B17" s="64"/>
      <c r="C17" s="27"/>
      <c r="D17" s="65"/>
      <c r="E17" s="64"/>
      <c r="F17" s="64"/>
      <c r="G17" s="62"/>
      <c r="H17" s="62"/>
      <c r="I17" s="69"/>
      <c r="J17" s="69"/>
      <c r="K17" s="26"/>
      <c r="L17" s="27"/>
      <c r="M17" s="27"/>
    </row>
    <row r="18" s="20" customFormat="1" ht="21" customHeight="1" spans="1:13">
      <c r="A18" s="26"/>
      <c r="B18" s="64"/>
      <c r="C18" s="27"/>
      <c r="D18" s="65"/>
      <c r="E18" s="64"/>
      <c r="F18" s="64"/>
      <c r="G18" s="62"/>
      <c r="H18" s="62"/>
      <c r="I18" s="69"/>
      <c r="J18" s="69"/>
      <c r="K18" s="26"/>
      <c r="L18" s="27"/>
      <c r="M18" s="27"/>
    </row>
    <row r="19" s="20" customFormat="1" ht="21" customHeight="1" spans="1:13">
      <c r="A19" s="11" t="s">
        <v>356</v>
      </c>
      <c r="B19" s="12"/>
      <c r="C19" s="12"/>
      <c r="D19" s="12"/>
      <c r="E19" s="13"/>
      <c r="F19" s="14"/>
      <c r="G19" s="15"/>
      <c r="H19" s="11" t="s">
        <v>357</v>
      </c>
      <c r="I19" s="12"/>
      <c r="J19" s="12"/>
      <c r="K19" s="13"/>
      <c r="L19" s="70"/>
      <c r="M19" s="18"/>
    </row>
    <row r="20" spans="1:13">
      <c r="A20" s="66" t="s">
        <v>358</v>
      </c>
      <c r="B20" s="66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Q37" sqref="Q3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4" t="s">
        <v>359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9" customFormat="1" ht="16" customHeight="1" spans="1:23">
      <c r="A2" s="6" t="s">
        <v>360</v>
      </c>
      <c r="B2" s="6" t="s">
        <v>318</v>
      </c>
      <c r="C2" s="6" t="s">
        <v>314</v>
      </c>
      <c r="D2" s="6" t="s">
        <v>315</v>
      </c>
      <c r="E2" s="6" t="s">
        <v>316</v>
      </c>
      <c r="F2" s="6" t="s">
        <v>317</v>
      </c>
      <c r="G2" s="42" t="s">
        <v>361</v>
      </c>
      <c r="H2" s="43"/>
      <c r="I2" s="59"/>
      <c r="J2" s="42" t="s">
        <v>362</v>
      </c>
      <c r="K2" s="43"/>
      <c r="L2" s="59"/>
      <c r="M2" s="42" t="s">
        <v>363</v>
      </c>
      <c r="N2" s="43"/>
      <c r="O2" s="59"/>
      <c r="P2" s="42" t="s">
        <v>364</v>
      </c>
      <c r="Q2" s="43"/>
      <c r="R2" s="59"/>
      <c r="S2" s="43" t="s">
        <v>365</v>
      </c>
      <c r="T2" s="43"/>
      <c r="U2" s="59"/>
      <c r="V2" s="36" t="s">
        <v>366</v>
      </c>
      <c r="W2" s="36" t="s">
        <v>327</v>
      </c>
    </row>
    <row r="3" s="19" customFormat="1" ht="15" spans="1:23">
      <c r="A3" s="44"/>
      <c r="B3" s="45"/>
      <c r="C3" s="45"/>
      <c r="D3" s="45"/>
      <c r="E3" s="45"/>
      <c r="F3" s="45"/>
      <c r="G3" s="5" t="s">
        <v>367</v>
      </c>
      <c r="H3" s="5" t="s">
        <v>68</v>
      </c>
      <c r="I3" s="5" t="s">
        <v>318</v>
      </c>
      <c r="J3" s="5" t="s">
        <v>367</v>
      </c>
      <c r="K3" s="5" t="s">
        <v>68</v>
      </c>
      <c r="L3" s="5" t="s">
        <v>318</v>
      </c>
      <c r="M3" s="5" t="s">
        <v>367</v>
      </c>
      <c r="N3" s="5" t="s">
        <v>68</v>
      </c>
      <c r="O3" s="5" t="s">
        <v>318</v>
      </c>
      <c r="P3" s="5" t="s">
        <v>367</v>
      </c>
      <c r="Q3" s="5" t="s">
        <v>68</v>
      </c>
      <c r="R3" s="5" t="s">
        <v>318</v>
      </c>
      <c r="S3" s="5" t="s">
        <v>367</v>
      </c>
      <c r="T3" s="5" t="s">
        <v>68</v>
      </c>
      <c r="U3" s="5" t="s">
        <v>318</v>
      </c>
      <c r="V3" s="60"/>
      <c r="W3" s="60"/>
    </row>
    <row r="4" spans="1:23">
      <c r="A4" s="46"/>
      <c r="B4" s="47"/>
      <c r="C4" s="48"/>
      <c r="D4" s="48"/>
      <c r="E4" s="48"/>
      <c r="F4" s="49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>
      <c r="A5" s="50"/>
      <c r="B5" s="51"/>
      <c r="C5" s="20"/>
      <c r="D5" s="20"/>
      <c r="E5" s="20"/>
      <c r="F5" s="52"/>
      <c r="G5" s="42" t="s">
        <v>368</v>
      </c>
      <c r="H5" s="43"/>
      <c r="I5" s="59"/>
      <c r="J5" s="42" t="s">
        <v>369</v>
      </c>
      <c r="K5" s="43"/>
      <c r="L5" s="59"/>
      <c r="M5" s="42" t="s">
        <v>370</v>
      </c>
      <c r="N5" s="43"/>
      <c r="O5" s="59"/>
      <c r="P5" s="42" t="s">
        <v>371</v>
      </c>
      <c r="Q5" s="43"/>
      <c r="R5" s="59"/>
      <c r="S5" s="43" t="s">
        <v>372</v>
      </c>
      <c r="T5" s="43"/>
      <c r="U5" s="59"/>
      <c r="V5" s="27"/>
      <c r="W5" s="27"/>
    </row>
    <row r="6" spans="1:23">
      <c r="A6" s="50"/>
      <c r="B6" s="51"/>
      <c r="C6" s="20"/>
      <c r="D6" s="20"/>
      <c r="E6" s="20"/>
      <c r="F6" s="52"/>
      <c r="G6" s="5" t="s">
        <v>367</v>
      </c>
      <c r="H6" s="5" t="s">
        <v>68</v>
      </c>
      <c r="I6" s="5" t="s">
        <v>318</v>
      </c>
      <c r="J6" s="5" t="s">
        <v>367</v>
      </c>
      <c r="K6" s="5" t="s">
        <v>68</v>
      </c>
      <c r="L6" s="5" t="s">
        <v>318</v>
      </c>
      <c r="M6" s="5" t="s">
        <v>367</v>
      </c>
      <c r="N6" s="5" t="s">
        <v>68</v>
      </c>
      <c r="O6" s="5" t="s">
        <v>318</v>
      </c>
      <c r="P6" s="5" t="s">
        <v>367</v>
      </c>
      <c r="Q6" s="5" t="s">
        <v>68</v>
      </c>
      <c r="R6" s="5" t="s">
        <v>318</v>
      </c>
      <c r="S6" s="5" t="s">
        <v>367</v>
      </c>
      <c r="T6" s="5" t="s">
        <v>68</v>
      </c>
      <c r="U6" s="5" t="s">
        <v>318</v>
      </c>
      <c r="V6" s="27"/>
      <c r="W6" s="27"/>
    </row>
    <row r="7" spans="1:23">
      <c r="A7" s="53"/>
      <c r="B7" s="54"/>
      <c r="C7" s="55"/>
      <c r="D7" s="55"/>
      <c r="E7" s="55"/>
      <c r="F7" s="5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57"/>
      <c r="B8" s="57"/>
      <c r="C8" s="57"/>
      <c r="D8" s="57"/>
      <c r="E8" s="57"/>
      <c r="F8" s="57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>
      <c r="A9" s="58"/>
      <c r="B9" s="58"/>
      <c r="C9" s="58"/>
      <c r="D9" s="58"/>
      <c r="E9" s="58"/>
      <c r="F9" s="58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="3" customFormat="1" ht="17.6" spans="1:23">
      <c r="A11" s="11" t="s">
        <v>373</v>
      </c>
      <c r="B11" s="12"/>
      <c r="C11" s="12"/>
      <c r="D11" s="12"/>
      <c r="E11" s="13"/>
      <c r="F11" s="14"/>
      <c r="G11" s="15"/>
      <c r="H11" s="40"/>
      <c r="I11" s="40"/>
      <c r="J11" s="11" t="s">
        <v>374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8"/>
    </row>
    <row r="12" ht="49" customHeight="1" spans="1:23">
      <c r="A12" s="31" t="s">
        <v>375</v>
      </c>
      <c r="B12" s="3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4" t="s">
        <v>376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9" customFormat="1" ht="15" spans="1:14">
      <c r="A2" s="35" t="s">
        <v>377</v>
      </c>
      <c r="B2" s="36" t="s">
        <v>314</v>
      </c>
      <c r="C2" s="36" t="s">
        <v>315</v>
      </c>
      <c r="D2" s="36" t="s">
        <v>316</v>
      </c>
      <c r="E2" s="36" t="s">
        <v>317</v>
      </c>
      <c r="F2" s="36" t="s">
        <v>318</v>
      </c>
      <c r="G2" s="35" t="s">
        <v>378</v>
      </c>
      <c r="H2" s="35" t="s">
        <v>379</v>
      </c>
      <c r="I2" s="35" t="s">
        <v>380</v>
      </c>
      <c r="J2" s="35" t="s">
        <v>379</v>
      </c>
      <c r="K2" s="35" t="s">
        <v>381</v>
      </c>
      <c r="L2" s="35" t="s">
        <v>379</v>
      </c>
      <c r="M2" s="36" t="s">
        <v>366</v>
      </c>
      <c r="N2" s="36" t="s">
        <v>327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>
      <c r="A4" s="37" t="s">
        <v>377</v>
      </c>
      <c r="B4" s="38" t="s">
        <v>382</v>
      </c>
      <c r="C4" s="38" t="s">
        <v>367</v>
      </c>
      <c r="D4" s="38" t="s">
        <v>316</v>
      </c>
      <c r="E4" s="36" t="s">
        <v>317</v>
      </c>
      <c r="F4" s="36" t="s">
        <v>318</v>
      </c>
      <c r="G4" s="35" t="s">
        <v>378</v>
      </c>
      <c r="H4" s="35" t="s">
        <v>379</v>
      </c>
      <c r="I4" s="35" t="s">
        <v>380</v>
      </c>
      <c r="J4" s="35" t="s">
        <v>379</v>
      </c>
      <c r="K4" s="35" t="s">
        <v>381</v>
      </c>
      <c r="L4" s="35" t="s">
        <v>379</v>
      </c>
      <c r="M4" s="36" t="s">
        <v>366</v>
      </c>
      <c r="N4" s="36" t="s">
        <v>327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39" t="s">
        <v>383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="3" customFormat="1" ht="17.6" spans="1:14">
      <c r="A11" s="11" t="s">
        <v>373</v>
      </c>
      <c r="B11" s="12"/>
      <c r="C11" s="12"/>
      <c r="D11" s="13"/>
      <c r="E11" s="14"/>
      <c r="F11" s="40"/>
      <c r="G11" s="15"/>
      <c r="H11" s="40"/>
      <c r="I11" s="11" t="s">
        <v>374</v>
      </c>
      <c r="J11" s="12"/>
      <c r="K11" s="12"/>
      <c r="L11" s="12"/>
      <c r="M11" s="12"/>
      <c r="N11" s="18"/>
    </row>
    <row r="12" ht="48" customHeight="1" spans="1:14">
      <c r="A12" s="31" t="s">
        <v>384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2"/>
  <sheetViews>
    <sheetView workbookViewId="0">
      <selection activeCell="G27" sqref="G27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4" t="s">
        <v>385</v>
      </c>
      <c r="B1" s="4"/>
      <c r="C1" s="4"/>
      <c r="D1" s="4"/>
      <c r="E1" s="4"/>
      <c r="F1" s="4"/>
      <c r="G1" s="4"/>
      <c r="H1" s="4"/>
      <c r="I1" s="4"/>
    </row>
    <row r="2" s="19" customFormat="1" ht="15" spans="1:9">
      <c r="A2" s="21" t="s">
        <v>313</v>
      </c>
      <c r="B2" s="22" t="s">
        <v>318</v>
      </c>
      <c r="C2" s="22" t="s">
        <v>367</v>
      </c>
      <c r="D2" s="22" t="s">
        <v>316</v>
      </c>
      <c r="E2" s="22" t="s">
        <v>317</v>
      </c>
      <c r="F2" s="21" t="s">
        <v>386</v>
      </c>
      <c r="G2" s="21" t="s">
        <v>344</v>
      </c>
      <c r="H2" s="23" t="s">
        <v>345</v>
      </c>
      <c r="I2" s="33" t="s">
        <v>347</v>
      </c>
    </row>
    <row r="3" s="19" customFormat="1" ht="15" spans="1:9">
      <c r="A3" s="21"/>
      <c r="B3" s="24"/>
      <c r="C3" s="24"/>
      <c r="D3" s="24"/>
      <c r="E3" s="24"/>
      <c r="F3" s="21" t="s">
        <v>387</v>
      </c>
      <c r="G3" s="21" t="s">
        <v>348</v>
      </c>
      <c r="H3" s="25"/>
      <c r="I3" s="34"/>
    </row>
    <row r="4" s="20" customFormat="1" spans="1:9">
      <c r="A4" s="26">
        <v>1</v>
      </c>
      <c r="B4" s="26"/>
      <c r="C4" s="27"/>
      <c r="D4" s="27"/>
      <c r="E4" s="28" t="s">
        <v>331</v>
      </c>
      <c r="F4" s="29">
        <v>0.03</v>
      </c>
      <c r="G4" s="30">
        <v>0.01</v>
      </c>
      <c r="H4" s="29">
        <v>0.04</v>
      </c>
      <c r="I4" s="27" t="s">
        <v>332</v>
      </c>
    </row>
    <row r="5" s="20" customFormat="1" spans="1:9">
      <c r="A5" s="26">
        <v>2</v>
      </c>
      <c r="B5" s="26"/>
      <c r="C5" s="27"/>
      <c r="D5" s="27"/>
      <c r="E5" s="28" t="s">
        <v>331</v>
      </c>
      <c r="F5" s="29">
        <v>0.02</v>
      </c>
      <c r="G5" s="30">
        <v>0.01</v>
      </c>
      <c r="H5" s="29">
        <v>0.03</v>
      </c>
      <c r="I5" s="27" t="s">
        <v>332</v>
      </c>
    </row>
    <row r="6" s="20" customFormat="1" spans="1:9">
      <c r="A6" s="26">
        <v>3</v>
      </c>
      <c r="B6" s="26"/>
      <c r="C6" s="27"/>
      <c r="D6" s="27"/>
      <c r="E6" s="28" t="s">
        <v>331</v>
      </c>
      <c r="F6" s="29">
        <v>0.02</v>
      </c>
      <c r="G6" s="30">
        <v>0.01</v>
      </c>
      <c r="H6" s="29">
        <v>0.03</v>
      </c>
      <c r="I6" s="27" t="s">
        <v>332</v>
      </c>
    </row>
    <row r="7" s="20" customFormat="1" spans="1:9">
      <c r="A7" s="26"/>
      <c r="B7" s="26"/>
      <c r="C7" s="26"/>
      <c r="D7" s="26"/>
      <c r="E7" s="26"/>
      <c r="F7" s="26"/>
      <c r="G7" s="26"/>
      <c r="H7" s="26"/>
      <c r="I7" s="26"/>
    </row>
    <row r="8" s="20" customFormat="1" spans="1:9">
      <c r="A8" s="26"/>
      <c r="B8" s="26"/>
      <c r="C8" s="26"/>
      <c r="D8" s="26"/>
      <c r="E8" s="26"/>
      <c r="F8" s="26"/>
      <c r="G8" s="26"/>
      <c r="H8" s="26"/>
      <c r="I8" s="26"/>
    </row>
    <row r="9" s="20" customFormat="1" spans="1:9">
      <c r="A9" s="26"/>
      <c r="B9" s="26"/>
      <c r="C9" s="26"/>
      <c r="D9" s="26"/>
      <c r="E9" s="26"/>
      <c r="F9" s="26"/>
      <c r="G9" s="26"/>
      <c r="H9" s="26"/>
      <c r="I9" s="26"/>
    </row>
    <row r="10" spans="1:9">
      <c r="A10" s="26"/>
      <c r="B10" s="26"/>
      <c r="C10" s="26"/>
      <c r="D10" s="26"/>
      <c r="E10" s="26"/>
      <c r="F10" s="26"/>
      <c r="G10" s="26"/>
      <c r="H10" s="26"/>
      <c r="I10" s="26"/>
    </row>
    <row r="11" ht="17.6" spans="1:9">
      <c r="A11" s="11" t="s">
        <v>356</v>
      </c>
      <c r="B11" s="12"/>
      <c r="C11" s="12"/>
      <c r="D11" s="13"/>
      <c r="E11" s="14"/>
      <c r="F11" s="11" t="s">
        <v>357</v>
      </c>
      <c r="G11" s="12"/>
      <c r="H11" s="13"/>
      <c r="I11" s="18"/>
    </row>
    <row r="12" ht="48" customHeight="1" spans="1:9">
      <c r="A12" s="31" t="s">
        <v>388</v>
      </c>
      <c r="B12" s="31"/>
      <c r="C12" s="32"/>
      <c r="D12" s="32"/>
      <c r="E12" s="32"/>
      <c r="F12" s="32"/>
      <c r="G12" s="32"/>
      <c r="H12" s="32"/>
      <c r="I12" s="3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0"/>
  <sheetViews>
    <sheetView workbookViewId="0">
      <selection activeCell="G13" sqref="G13:G14"/>
    </sheetView>
  </sheetViews>
  <sheetFormatPr defaultColWidth="9" defaultRowHeight="15.7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7.75" spans="1:10">
      <c r="A1" s="4" t="s">
        <v>389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360</v>
      </c>
      <c r="B2" s="6" t="s">
        <v>318</v>
      </c>
      <c r="C2" s="6" t="s">
        <v>314</v>
      </c>
      <c r="D2" s="6" t="s">
        <v>315</v>
      </c>
      <c r="E2" s="6" t="s">
        <v>316</v>
      </c>
      <c r="F2" s="6" t="s">
        <v>317</v>
      </c>
      <c r="G2" s="5" t="s">
        <v>390</v>
      </c>
      <c r="H2" s="5" t="s">
        <v>391</v>
      </c>
      <c r="I2" s="5" t="s">
        <v>392</v>
      </c>
      <c r="J2" s="5" t="s">
        <v>393</v>
      </c>
      <c r="K2" s="6" t="s">
        <v>366</v>
      </c>
      <c r="L2" s="6" t="s">
        <v>327</v>
      </c>
    </row>
    <row r="3" s="2" customFormat="1" ht="33" customHeight="1" spans="1:12">
      <c r="A3" s="7" t="s">
        <v>394</v>
      </c>
      <c r="B3" s="8"/>
      <c r="C3" s="9"/>
      <c r="D3" s="8" t="s">
        <v>333</v>
      </c>
      <c r="E3" s="8" t="s">
        <v>73</v>
      </c>
      <c r="F3" s="8" t="s">
        <v>63</v>
      </c>
      <c r="G3" s="8" t="s">
        <v>395</v>
      </c>
      <c r="H3" s="8" t="s">
        <v>396</v>
      </c>
      <c r="I3" s="8"/>
      <c r="J3" s="8"/>
      <c r="K3" s="8"/>
      <c r="L3" s="8" t="s">
        <v>332</v>
      </c>
    </row>
    <row r="4" s="2" customFormat="1" ht="33" customHeight="1" spans="1:12">
      <c r="A4" s="7" t="s">
        <v>394</v>
      </c>
      <c r="B4" s="8"/>
      <c r="C4" s="9"/>
      <c r="D4" s="8" t="s">
        <v>334</v>
      </c>
      <c r="E4" s="8" t="s">
        <v>118</v>
      </c>
      <c r="F4" s="8" t="s">
        <v>63</v>
      </c>
      <c r="G4" s="8" t="s">
        <v>395</v>
      </c>
      <c r="H4" s="8" t="s">
        <v>396</v>
      </c>
      <c r="I4" s="8"/>
      <c r="J4" s="8"/>
      <c r="K4" s="8"/>
      <c r="L4" s="8" t="s">
        <v>332</v>
      </c>
    </row>
    <row r="5" s="2" customFormat="1" ht="33" customHeight="1" spans="1:12">
      <c r="A5" s="7"/>
      <c r="B5" s="8"/>
      <c r="C5" s="9"/>
      <c r="D5" s="8"/>
      <c r="E5" s="8"/>
      <c r="F5" s="8"/>
      <c r="G5" s="8"/>
      <c r="H5" s="8"/>
      <c r="I5" s="8"/>
      <c r="J5" s="8"/>
      <c r="K5" s="8"/>
      <c r="L5" s="8"/>
    </row>
    <row r="6" s="2" customFormat="1" ht="33" customHeight="1" spans="1:12">
      <c r="A6" s="7"/>
      <c r="B6" s="8"/>
      <c r="C6" s="9"/>
      <c r="D6" s="8"/>
      <c r="E6" s="8"/>
      <c r="F6" s="8"/>
      <c r="G6" s="10"/>
      <c r="H6" s="8"/>
      <c r="I6" s="8"/>
      <c r="J6" s="8"/>
      <c r="K6" s="8"/>
      <c r="L6" s="8"/>
    </row>
    <row r="7" s="2" customFormat="1" ht="33" customHeight="1" spans="1:12">
      <c r="A7" s="7"/>
      <c r="B7" s="8"/>
      <c r="C7" s="9"/>
      <c r="D7" s="8"/>
      <c r="E7" s="8"/>
      <c r="F7" s="8"/>
      <c r="G7" s="8"/>
      <c r="H7" s="8"/>
      <c r="I7" s="8"/>
      <c r="J7" s="8"/>
      <c r="K7" s="8"/>
      <c r="L7" s="8"/>
    </row>
    <row r="8" s="3" customFormat="1" ht="23" customHeight="1" spans="1:12">
      <c r="A8" s="11" t="s">
        <v>397</v>
      </c>
      <c r="B8" s="12"/>
      <c r="C8" s="12"/>
      <c r="D8" s="12"/>
      <c r="E8" s="13"/>
      <c r="F8" s="14"/>
      <c r="G8" s="15"/>
      <c r="H8" s="11" t="s">
        <v>357</v>
      </c>
      <c r="I8" s="12"/>
      <c r="J8" s="12"/>
      <c r="K8" s="12"/>
      <c r="L8" s="18"/>
    </row>
    <row r="9" ht="69" customHeight="1" spans="1:12">
      <c r="A9" s="16" t="s">
        <v>398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ht="23" customHeight="1"/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8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8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8" customHeight="1" spans="2:9">
      <c r="B5" s="415" t="s">
        <v>43</v>
      </c>
      <c r="C5" s="26">
        <v>13</v>
      </c>
      <c r="D5" s="26">
        <v>0</v>
      </c>
      <c r="E5" s="26">
        <v>1</v>
      </c>
      <c r="F5" s="416">
        <v>0</v>
      </c>
      <c r="G5" s="416">
        <v>1</v>
      </c>
      <c r="H5" s="26">
        <v>1</v>
      </c>
      <c r="I5" s="424">
        <v>2</v>
      </c>
    </row>
    <row r="6" ht="28" customHeight="1" spans="2:9">
      <c r="B6" s="415" t="s">
        <v>44</v>
      </c>
      <c r="C6" s="26">
        <v>20</v>
      </c>
      <c r="D6" s="26">
        <v>0</v>
      </c>
      <c r="E6" s="26">
        <v>1</v>
      </c>
      <c r="F6" s="416">
        <v>1</v>
      </c>
      <c r="G6" s="416">
        <v>2</v>
      </c>
      <c r="H6" s="26">
        <v>2</v>
      </c>
      <c r="I6" s="424">
        <v>3</v>
      </c>
    </row>
    <row r="7" ht="28" customHeight="1" spans="2:9">
      <c r="B7" s="415" t="s">
        <v>45</v>
      </c>
      <c r="C7" s="26">
        <v>32</v>
      </c>
      <c r="D7" s="26">
        <v>0</v>
      </c>
      <c r="E7" s="26">
        <v>1</v>
      </c>
      <c r="F7" s="416">
        <v>2</v>
      </c>
      <c r="G7" s="416">
        <v>3</v>
      </c>
      <c r="H7" s="26">
        <v>3</v>
      </c>
      <c r="I7" s="424">
        <v>4</v>
      </c>
    </row>
    <row r="8" ht="28" customHeight="1" spans="2:9">
      <c r="B8" s="415" t="s">
        <v>46</v>
      </c>
      <c r="C8" s="26">
        <v>50</v>
      </c>
      <c r="D8" s="26">
        <v>1</v>
      </c>
      <c r="E8" s="26">
        <v>2</v>
      </c>
      <c r="F8" s="416">
        <v>3</v>
      </c>
      <c r="G8" s="416">
        <v>4</v>
      </c>
      <c r="H8" s="26">
        <v>5</v>
      </c>
      <c r="I8" s="424">
        <v>6</v>
      </c>
    </row>
    <row r="9" ht="28" customHeight="1" spans="2:9">
      <c r="B9" s="415" t="s">
        <v>47</v>
      </c>
      <c r="C9" s="26">
        <v>80</v>
      </c>
      <c r="D9" s="26">
        <v>2</v>
      </c>
      <c r="E9" s="26">
        <v>3</v>
      </c>
      <c r="F9" s="416">
        <v>5</v>
      </c>
      <c r="G9" s="416">
        <v>6</v>
      </c>
      <c r="H9" s="26">
        <v>7</v>
      </c>
      <c r="I9" s="424">
        <v>8</v>
      </c>
    </row>
    <row r="10" ht="28" customHeight="1" spans="2:9">
      <c r="B10" s="415" t="s">
        <v>48</v>
      </c>
      <c r="C10" s="26">
        <v>125</v>
      </c>
      <c r="D10" s="26">
        <v>3</v>
      </c>
      <c r="E10" s="26">
        <v>4</v>
      </c>
      <c r="F10" s="416">
        <v>7</v>
      </c>
      <c r="G10" s="416">
        <v>8</v>
      </c>
      <c r="H10" s="26">
        <v>10</v>
      </c>
      <c r="I10" s="424">
        <v>11</v>
      </c>
    </row>
    <row r="11" ht="28" customHeight="1" spans="2:9">
      <c r="B11" s="415" t="s">
        <v>49</v>
      </c>
      <c r="C11" s="26">
        <v>200</v>
      </c>
      <c r="D11" s="26">
        <v>5</v>
      </c>
      <c r="E11" s="26">
        <v>6</v>
      </c>
      <c r="F11" s="416">
        <v>10</v>
      </c>
      <c r="G11" s="416">
        <v>11</v>
      </c>
      <c r="H11" s="26">
        <v>14</v>
      </c>
      <c r="I11" s="424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58"/>
  <sheetViews>
    <sheetView zoomScale="125" zoomScaleNormal="125" topLeftCell="A28" workbookViewId="0">
      <selection activeCell="A56" sqref="A56:K56"/>
    </sheetView>
  </sheetViews>
  <sheetFormatPr defaultColWidth="10.3333333333333" defaultRowHeight="16.5" customHeight="1"/>
  <cols>
    <col min="1" max="1" width="11.0833333333333" style="225" customWidth="1"/>
    <col min="2" max="9" width="10.3333333333333" style="225"/>
    <col min="10" max="10" width="8.83333333333333" style="225" customWidth="1"/>
    <col min="11" max="11" width="12" style="225" customWidth="1"/>
    <col min="12" max="16384" width="10.3333333333333" style="225"/>
  </cols>
  <sheetData>
    <row r="1" ht="21" spans="1:11">
      <c r="A1" s="340" t="s">
        <v>52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>
      <c r="A2" s="227" t="s">
        <v>53</v>
      </c>
      <c r="B2" s="228" t="s">
        <v>54</v>
      </c>
      <c r="C2" s="228"/>
      <c r="D2" s="229" t="s">
        <v>55</v>
      </c>
      <c r="E2" s="229"/>
      <c r="F2" s="341" t="s">
        <v>56</v>
      </c>
      <c r="G2" s="341"/>
      <c r="H2" s="231" t="s">
        <v>57</v>
      </c>
      <c r="I2" s="308" t="s">
        <v>58</v>
      </c>
      <c r="J2" s="308"/>
      <c r="K2" s="309"/>
    </row>
    <row r="3" ht="15.75" spans="1:11">
      <c r="A3" s="232" t="s">
        <v>59</v>
      </c>
      <c r="B3" s="233"/>
      <c r="C3" s="234"/>
      <c r="D3" s="235" t="s">
        <v>60</v>
      </c>
      <c r="E3" s="236"/>
      <c r="F3" s="236"/>
      <c r="G3" s="237"/>
      <c r="H3" s="235" t="s">
        <v>61</v>
      </c>
      <c r="I3" s="236"/>
      <c r="J3" s="236"/>
      <c r="K3" s="237"/>
    </row>
    <row r="4" ht="15.75" spans="1:11">
      <c r="A4" s="238" t="s">
        <v>62</v>
      </c>
      <c r="B4" s="239" t="s">
        <v>63</v>
      </c>
      <c r="C4" s="240"/>
      <c r="D4" s="238" t="s">
        <v>64</v>
      </c>
      <c r="E4" s="241"/>
      <c r="F4" s="242">
        <v>45884</v>
      </c>
      <c r="G4" s="243"/>
      <c r="H4" s="238" t="s">
        <v>65</v>
      </c>
      <c r="I4" s="241"/>
      <c r="J4" s="239" t="s">
        <v>66</v>
      </c>
      <c r="K4" s="240" t="s">
        <v>67</v>
      </c>
    </row>
    <row r="5" ht="15.75" spans="1:11">
      <c r="A5" s="244" t="s">
        <v>68</v>
      </c>
      <c r="B5" s="239" t="s">
        <v>69</v>
      </c>
      <c r="C5" s="240"/>
      <c r="D5" s="238" t="s">
        <v>70</v>
      </c>
      <c r="E5" s="241"/>
      <c r="F5" s="242">
        <v>45850</v>
      </c>
      <c r="G5" s="243"/>
      <c r="H5" s="238" t="s">
        <v>71</v>
      </c>
      <c r="I5" s="241"/>
      <c r="J5" s="239" t="s">
        <v>66</v>
      </c>
      <c r="K5" s="240" t="s">
        <v>67</v>
      </c>
    </row>
    <row r="6" ht="15.75" spans="1:11">
      <c r="A6" s="238" t="s">
        <v>72</v>
      </c>
      <c r="B6" s="247" t="s">
        <v>73</v>
      </c>
      <c r="C6" s="248">
        <v>140</v>
      </c>
      <c r="D6" s="244" t="s">
        <v>74</v>
      </c>
      <c r="E6" s="268"/>
      <c r="F6" s="242">
        <v>45861</v>
      </c>
      <c r="G6" s="243"/>
      <c r="H6" s="238" t="s">
        <v>75</v>
      </c>
      <c r="I6" s="241"/>
      <c r="J6" s="239" t="s">
        <v>66</v>
      </c>
      <c r="K6" s="240" t="s">
        <v>67</v>
      </c>
    </row>
    <row r="7" ht="15.75" spans="1:11">
      <c r="A7" s="238" t="s">
        <v>76</v>
      </c>
      <c r="B7" s="250">
        <v>10000</v>
      </c>
      <c r="C7" s="251"/>
      <c r="D7" s="244" t="s">
        <v>77</v>
      </c>
      <c r="E7" s="267"/>
      <c r="F7" s="242">
        <v>45862</v>
      </c>
      <c r="G7" s="243"/>
      <c r="H7" s="238" t="s">
        <v>78</v>
      </c>
      <c r="I7" s="241"/>
      <c r="J7" s="239" t="s">
        <v>66</v>
      </c>
      <c r="K7" s="240" t="s">
        <v>67</v>
      </c>
    </row>
    <row r="8" spans="1:11">
      <c r="A8" s="253" t="s">
        <v>79</v>
      </c>
      <c r="B8" s="254" t="s">
        <v>80</v>
      </c>
      <c r="C8" s="255"/>
      <c r="D8" s="256" t="s">
        <v>81</v>
      </c>
      <c r="E8" s="257"/>
      <c r="F8" s="258">
        <v>45863</v>
      </c>
      <c r="G8" s="259"/>
      <c r="H8" s="256" t="s">
        <v>82</v>
      </c>
      <c r="I8" s="257"/>
      <c r="J8" s="274" t="s">
        <v>66</v>
      </c>
      <c r="K8" s="318" t="s">
        <v>67</v>
      </c>
    </row>
    <row r="9" spans="1:11">
      <c r="A9" s="342" t="s">
        <v>83</v>
      </c>
      <c r="B9" s="343"/>
      <c r="C9" s="343"/>
      <c r="D9" s="343"/>
      <c r="E9" s="343"/>
      <c r="F9" s="343"/>
      <c r="G9" s="343"/>
      <c r="H9" s="343"/>
      <c r="I9" s="343"/>
      <c r="J9" s="343"/>
      <c r="K9" s="388"/>
    </row>
    <row r="10" spans="1:11">
      <c r="A10" s="344" t="s">
        <v>84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89"/>
    </row>
    <row r="11" ht="15.75" spans="1:11">
      <c r="A11" s="346" t="s">
        <v>85</v>
      </c>
      <c r="B11" s="347" t="s">
        <v>86</v>
      </c>
      <c r="C11" s="348" t="s">
        <v>87</v>
      </c>
      <c r="D11" s="349"/>
      <c r="E11" s="350" t="s">
        <v>88</v>
      </c>
      <c r="F11" s="347" t="s">
        <v>86</v>
      </c>
      <c r="G11" s="348" t="s">
        <v>87</v>
      </c>
      <c r="H11" s="348" t="s">
        <v>89</v>
      </c>
      <c r="I11" s="350" t="s">
        <v>90</v>
      </c>
      <c r="J11" s="347" t="s">
        <v>86</v>
      </c>
      <c r="K11" s="390" t="s">
        <v>87</v>
      </c>
    </row>
    <row r="12" ht="15.75" spans="1:11">
      <c r="A12" s="244" t="s">
        <v>91</v>
      </c>
      <c r="B12" s="266" t="s">
        <v>86</v>
      </c>
      <c r="C12" s="239" t="s">
        <v>87</v>
      </c>
      <c r="D12" s="267"/>
      <c r="E12" s="268" t="s">
        <v>92</v>
      </c>
      <c r="F12" s="266" t="s">
        <v>86</v>
      </c>
      <c r="G12" s="239" t="s">
        <v>87</v>
      </c>
      <c r="H12" s="239" t="s">
        <v>89</v>
      </c>
      <c r="I12" s="268" t="s">
        <v>93</v>
      </c>
      <c r="J12" s="266" t="s">
        <v>86</v>
      </c>
      <c r="K12" s="240" t="s">
        <v>87</v>
      </c>
    </row>
    <row r="13" ht="15.75" spans="1:11">
      <c r="A13" s="244" t="s">
        <v>94</v>
      </c>
      <c r="B13" s="266" t="s">
        <v>86</v>
      </c>
      <c r="C13" s="239" t="s">
        <v>87</v>
      </c>
      <c r="D13" s="267"/>
      <c r="E13" s="268" t="s">
        <v>95</v>
      </c>
      <c r="F13" s="239" t="s">
        <v>96</v>
      </c>
      <c r="G13" s="239" t="s">
        <v>97</v>
      </c>
      <c r="H13" s="239" t="s">
        <v>89</v>
      </c>
      <c r="I13" s="268" t="s">
        <v>98</v>
      </c>
      <c r="J13" s="266" t="s">
        <v>86</v>
      </c>
      <c r="K13" s="240" t="s">
        <v>87</v>
      </c>
    </row>
    <row r="14" spans="1:11">
      <c r="A14" s="256" t="s">
        <v>99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1"/>
    </row>
    <row r="15" spans="1:11">
      <c r="A15" s="344" t="s">
        <v>100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89"/>
    </row>
    <row r="16" ht="15.75" spans="1:11">
      <c r="A16" s="351" t="s">
        <v>101</v>
      </c>
      <c r="B16" s="348" t="s">
        <v>96</v>
      </c>
      <c r="C16" s="348" t="s">
        <v>97</v>
      </c>
      <c r="D16" s="352"/>
      <c r="E16" s="353" t="s">
        <v>102</v>
      </c>
      <c r="F16" s="348" t="s">
        <v>96</v>
      </c>
      <c r="G16" s="348" t="s">
        <v>97</v>
      </c>
      <c r="H16" s="354"/>
      <c r="I16" s="353" t="s">
        <v>103</v>
      </c>
      <c r="J16" s="348" t="s">
        <v>96</v>
      </c>
      <c r="K16" s="390" t="s">
        <v>97</v>
      </c>
    </row>
    <row r="17" customHeight="1" spans="1:22">
      <c r="A17" s="249" t="s">
        <v>104</v>
      </c>
      <c r="B17" s="239" t="s">
        <v>96</v>
      </c>
      <c r="C17" s="239" t="s">
        <v>97</v>
      </c>
      <c r="D17" s="247"/>
      <c r="E17" s="286" t="s">
        <v>105</v>
      </c>
      <c r="F17" s="239" t="s">
        <v>96</v>
      </c>
      <c r="G17" s="239" t="s">
        <v>97</v>
      </c>
      <c r="H17" s="355"/>
      <c r="I17" s="286" t="s">
        <v>106</v>
      </c>
      <c r="J17" s="239" t="s">
        <v>96</v>
      </c>
      <c r="K17" s="240" t="s">
        <v>97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56" t="s">
        <v>107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2"/>
    </row>
    <row r="19" s="339" customFormat="1" ht="18" customHeight="1" spans="1:11">
      <c r="A19" s="344" t="s">
        <v>108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89"/>
    </row>
    <row r="20" customHeight="1" spans="1:11">
      <c r="A20" s="358" t="s">
        <v>109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3"/>
    </row>
    <row r="21" ht="21.75" customHeight="1" spans="1:11">
      <c r="A21" s="360" t="s">
        <v>110</v>
      </c>
      <c r="B21" s="361" t="s">
        <v>111</v>
      </c>
      <c r="C21" s="361" t="s">
        <v>112</v>
      </c>
      <c r="D21" s="361" t="s">
        <v>113</v>
      </c>
      <c r="E21" s="361" t="s">
        <v>114</v>
      </c>
      <c r="F21" s="361" t="s">
        <v>115</v>
      </c>
      <c r="G21" s="361" t="s">
        <v>116</v>
      </c>
      <c r="H21" s="286"/>
      <c r="I21" s="286"/>
      <c r="J21" s="286"/>
      <c r="K21" s="321" t="s">
        <v>117</v>
      </c>
    </row>
    <row r="22" customHeight="1" spans="1:11">
      <c r="A22" s="362" t="s">
        <v>118</v>
      </c>
      <c r="B22" s="361" t="s">
        <v>96</v>
      </c>
      <c r="C22" s="361" t="s">
        <v>96</v>
      </c>
      <c r="D22" s="361" t="s">
        <v>96</v>
      </c>
      <c r="E22" s="361" t="s">
        <v>96</v>
      </c>
      <c r="F22" s="361" t="s">
        <v>96</v>
      </c>
      <c r="G22" s="361" t="s">
        <v>96</v>
      </c>
      <c r="H22" s="363"/>
      <c r="I22" s="363"/>
      <c r="J22" s="363"/>
      <c r="K22" s="394"/>
    </row>
    <row r="23" customHeight="1" spans="1:11">
      <c r="A23" s="362" t="s">
        <v>73</v>
      </c>
      <c r="B23" s="361" t="s">
        <v>96</v>
      </c>
      <c r="C23" s="361" t="s">
        <v>96</v>
      </c>
      <c r="D23" s="361" t="s">
        <v>96</v>
      </c>
      <c r="E23" s="361" t="s">
        <v>96</v>
      </c>
      <c r="F23" s="361" t="s">
        <v>96</v>
      </c>
      <c r="G23" s="361" t="s">
        <v>96</v>
      </c>
      <c r="H23" s="363"/>
      <c r="I23" s="363"/>
      <c r="J23" s="363"/>
      <c r="K23" s="394"/>
    </row>
    <row r="24" customHeight="1" spans="1:11">
      <c r="A24" s="362"/>
      <c r="B24" s="361"/>
      <c r="C24" s="361"/>
      <c r="D24" s="361"/>
      <c r="E24" s="361"/>
      <c r="F24" s="361"/>
      <c r="G24" s="361"/>
      <c r="H24" s="363"/>
      <c r="I24" s="363"/>
      <c r="J24" s="363"/>
      <c r="K24" s="394"/>
    </row>
    <row r="25" customHeight="1" spans="1:11">
      <c r="A25" s="362"/>
      <c r="B25" s="361"/>
      <c r="C25" s="361"/>
      <c r="D25" s="361"/>
      <c r="E25" s="361"/>
      <c r="F25" s="361"/>
      <c r="G25" s="361"/>
      <c r="H25" s="363"/>
      <c r="I25" s="363"/>
      <c r="J25" s="363"/>
      <c r="K25" s="394"/>
    </row>
    <row r="26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5"/>
    </row>
    <row r="27" customHeight="1" spans="1:11">
      <c r="A27" s="365"/>
      <c r="B27" s="363"/>
      <c r="C27" s="363"/>
      <c r="D27" s="363"/>
      <c r="E27" s="363"/>
      <c r="F27" s="363"/>
      <c r="G27" s="363"/>
      <c r="H27" s="363"/>
      <c r="I27" s="363"/>
      <c r="J27" s="363"/>
      <c r="K27" s="395"/>
    </row>
    <row r="28" customHeight="1" spans="1:11">
      <c r="A28" s="365"/>
      <c r="B28" s="363"/>
      <c r="C28" s="363"/>
      <c r="D28" s="363"/>
      <c r="E28" s="363"/>
      <c r="F28" s="363"/>
      <c r="G28" s="363"/>
      <c r="H28" s="363"/>
      <c r="I28" s="363"/>
      <c r="J28" s="363"/>
      <c r="K28" s="395"/>
    </row>
    <row r="29" ht="18" customHeight="1" spans="1:11">
      <c r="A29" s="366" t="s">
        <v>119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96"/>
    </row>
    <row r="30" ht="18.75" customHeight="1" spans="1:11">
      <c r="A30" s="368" t="s">
        <v>120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97"/>
    </row>
    <row r="31" ht="18.75" customHeight="1" spans="1:11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98"/>
    </row>
    <row r="32" ht="18" customHeight="1" spans="1:11">
      <c r="A32" s="366" t="s">
        <v>121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96"/>
    </row>
    <row r="33" ht="15.75" spans="1:11">
      <c r="A33" s="372" t="s">
        <v>122</v>
      </c>
      <c r="B33" s="373"/>
      <c r="C33" s="373"/>
      <c r="D33" s="373"/>
      <c r="E33" s="373"/>
      <c r="F33" s="373"/>
      <c r="G33" s="373"/>
      <c r="H33" s="373"/>
      <c r="I33" s="373"/>
      <c r="J33" s="373"/>
      <c r="K33" s="399"/>
    </row>
    <row r="34" spans="1:11">
      <c r="A34" s="152" t="s">
        <v>123</v>
      </c>
      <c r="B34" s="153"/>
      <c r="C34" s="239" t="s">
        <v>66</v>
      </c>
      <c r="D34" s="239" t="s">
        <v>67</v>
      </c>
      <c r="E34" s="374" t="s">
        <v>124</v>
      </c>
      <c r="F34" s="375"/>
      <c r="G34" s="375"/>
      <c r="H34" s="375"/>
      <c r="I34" s="375"/>
      <c r="J34" s="375"/>
      <c r="K34" s="400"/>
    </row>
    <row r="35" spans="1:11">
      <c r="A35" s="376" t="s">
        <v>125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5.75" spans="1:11">
      <c r="A36" s="377" t="s">
        <v>126</v>
      </c>
      <c r="B36" s="378"/>
      <c r="C36" s="378"/>
      <c r="D36" s="378"/>
      <c r="E36" s="378"/>
      <c r="F36" s="378"/>
      <c r="G36" s="378"/>
      <c r="H36" s="378"/>
      <c r="I36" s="378"/>
      <c r="J36" s="378"/>
      <c r="K36" s="401"/>
    </row>
    <row r="37" ht="15.75" spans="1:11">
      <c r="A37" s="293" t="s">
        <v>127</v>
      </c>
      <c r="B37" s="294"/>
      <c r="C37" s="294"/>
      <c r="D37" s="294"/>
      <c r="E37" s="294"/>
      <c r="F37" s="294"/>
      <c r="G37" s="294"/>
      <c r="H37" s="294"/>
      <c r="I37" s="294"/>
      <c r="J37" s="294"/>
      <c r="K37" s="324"/>
    </row>
    <row r="38" ht="15.75" spans="1:11">
      <c r="A38" s="293" t="s">
        <v>128</v>
      </c>
      <c r="B38" s="294"/>
      <c r="C38" s="294"/>
      <c r="D38" s="294"/>
      <c r="E38" s="294"/>
      <c r="F38" s="294"/>
      <c r="G38" s="294"/>
      <c r="H38" s="294"/>
      <c r="I38" s="294"/>
      <c r="J38" s="294"/>
      <c r="K38" s="324"/>
    </row>
    <row r="39" ht="15.75" spans="1:11">
      <c r="A39" s="293" t="s">
        <v>129</v>
      </c>
      <c r="B39" s="294"/>
      <c r="C39" s="294"/>
      <c r="D39" s="294"/>
      <c r="E39" s="294"/>
      <c r="F39" s="294"/>
      <c r="G39" s="294"/>
      <c r="H39" s="294"/>
      <c r="I39" s="294"/>
      <c r="J39" s="294"/>
      <c r="K39" s="324"/>
    </row>
    <row r="40" ht="15.75" spans="1:11">
      <c r="A40" s="293" t="s">
        <v>130</v>
      </c>
      <c r="B40" s="294"/>
      <c r="C40" s="294"/>
      <c r="D40" s="294"/>
      <c r="E40" s="294"/>
      <c r="F40" s="294"/>
      <c r="G40" s="294"/>
      <c r="H40" s="294"/>
      <c r="I40" s="294"/>
      <c r="J40" s="294"/>
      <c r="K40" s="324"/>
    </row>
    <row r="41" ht="15.75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4"/>
    </row>
    <row r="42" ht="15.75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4"/>
    </row>
    <row r="43" ht="15.75" spans="1:11">
      <c r="A43" s="293"/>
      <c r="B43" s="294"/>
      <c r="C43" s="294"/>
      <c r="D43" s="294"/>
      <c r="E43" s="294"/>
      <c r="F43" s="294"/>
      <c r="G43" s="294"/>
      <c r="H43" s="294"/>
      <c r="I43" s="294"/>
      <c r="J43" s="294"/>
      <c r="K43" s="324"/>
    </row>
    <row r="44" ht="15.75" spans="1:11">
      <c r="A44" s="293"/>
      <c r="B44" s="294"/>
      <c r="C44" s="294"/>
      <c r="D44" s="294"/>
      <c r="E44" s="294"/>
      <c r="F44" s="294"/>
      <c r="G44" s="294"/>
      <c r="H44" s="294"/>
      <c r="I44" s="294"/>
      <c r="J44" s="294"/>
      <c r="K44" s="324"/>
    </row>
    <row r="45" ht="15.75" spans="1:11">
      <c r="A45" s="293"/>
      <c r="B45" s="294"/>
      <c r="C45" s="294"/>
      <c r="D45" s="294"/>
      <c r="E45" s="294"/>
      <c r="F45" s="294"/>
      <c r="G45" s="294"/>
      <c r="H45" s="294"/>
      <c r="I45" s="294"/>
      <c r="J45" s="294"/>
      <c r="K45" s="324"/>
    </row>
    <row r="46" ht="15.75" spans="1:1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324"/>
    </row>
    <row r="47" ht="15.75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4"/>
    </row>
    <row r="48" spans="1:11">
      <c r="A48" s="288" t="s">
        <v>131</v>
      </c>
      <c r="B48" s="289"/>
      <c r="C48" s="289"/>
      <c r="D48" s="289"/>
      <c r="E48" s="289"/>
      <c r="F48" s="289"/>
      <c r="G48" s="289"/>
      <c r="H48" s="289"/>
      <c r="I48" s="289"/>
      <c r="J48" s="289"/>
      <c r="K48" s="322"/>
    </row>
    <row r="49" spans="1:11">
      <c r="A49" s="344" t="s">
        <v>132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89"/>
    </row>
    <row r="50" ht="15.75" spans="1:11">
      <c r="A50" s="351" t="s">
        <v>133</v>
      </c>
      <c r="B50" s="348" t="s">
        <v>96</v>
      </c>
      <c r="C50" s="348" t="s">
        <v>97</v>
      </c>
      <c r="D50" s="348" t="s">
        <v>89</v>
      </c>
      <c r="E50" s="353" t="s">
        <v>134</v>
      </c>
      <c r="F50" s="348" t="s">
        <v>96</v>
      </c>
      <c r="G50" s="348" t="s">
        <v>97</v>
      </c>
      <c r="H50" s="348" t="s">
        <v>89</v>
      </c>
      <c r="I50" s="353" t="s">
        <v>135</v>
      </c>
      <c r="J50" s="348" t="s">
        <v>96</v>
      </c>
      <c r="K50" s="390" t="s">
        <v>97</v>
      </c>
    </row>
    <row r="51" ht="15.75" spans="1:11">
      <c r="A51" s="249" t="s">
        <v>88</v>
      </c>
      <c r="B51" s="239" t="s">
        <v>96</v>
      </c>
      <c r="C51" s="239" t="s">
        <v>97</v>
      </c>
      <c r="D51" s="239" t="s">
        <v>89</v>
      </c>
      <c r="E51" s="286" t="s">
        <v>95</v>
      </c>
      <c r="F51" s="239" t="s">
        <v>96</v>
      </c>
      <c r="G51" s="239" t="s">
        <v>97</v>
      </c>
      <c r="H51" s="239" t="s">
        <v>89</v>
      </c>
      <c r="I51" s="286" t="s">
        <v>106</v>
      </c>
      <c r="J51" s="239" t="s">
        <v>96</v>
      </c>
      <c r="K51" s="240" t="s">
        <v>97</v>
      </c>
    </row>
    <row r="52" spans="1:11">
      <c r="A52" s="256" t="s">
        <v>136</v>
      </c>
      <c r="B52" s="257"/>
      <c r="C52" s="257"/>
      <c r="D52" s="257"/>
      <c r="E52" s="257"/>
      <c r="F52" s="257"/>
      <c r="G52" s="257"/>
      <c r="H52" s="257"/>
      <c r="I52" s="257"/>
      <c r="J52" s="257"/>
      <c r="K52" s="311"/>
    </row>
    <row r="53" spans="1:11">
      <c r="A53" s="376" t="s">
        <v>137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</row>
    <row r="54" spans="1:11">
      <c r="A54" s="377" t="s">
        <v>138</v>
      </c>
      <c r="B54" s="378"/>
      <c r="C54" s="378"/>
      <c r="D54" s="378"/>
      <c r="E54" s="378"/>
      <c r="F54" s="378"/>
      <c r="G54" s="378"/>
      <c r="H54" s="378"/>
      <c r="I54" s="378"/>
      <c r="J54" s="378"/>
      <c r="K54" s="401"/>
    </row>
    <row r="55" spans="1:11">
      <c r="A55" s="379" t="s">
        <v>139</v>
      </c>
      <c r="B55" s="298" t="s">
        <v>140</v>
      </c>
      <c r="C55" s="298"/>
      <c r="D55" s="380" t="s">
        <v>141</v>
      </c>
      <c r="E55" s="381" t="s">
        <v>142</v>
      </c>
      <c r="F55" s="382" t="s">
        <v>143</v>
      </c>
      <c r="G55" s="383">
        <v>45865</v>
      </c>
      <c r="H55" s="384" t="s">
        <v>144</v>
      </c>
      <c r="I55" s="402"/>
      <c r="J55" s="403" t="s">
        <v>145</v>
      </c>
      <c r="K55" s="404"/>
    </row>
    <row r="56" spans="1:11">
      <c r="A56" s="376" t="s">
        <v>146</v>
      </c>
      <c r="B56" s="376"/>
      <c r="C56" s="376"/>
      <c r="D56" s="376"/>
      <c r="E56" s="376"/>
      <c r="F56" s="376"/>
      <c r="G56" s="376"/>
      <c r="H56" s="376"/>
      <c r="I56" s="376"/>
      <c r="J56" s="376"/>
      <c r="K56" s="376"/>
    </row>
    <row r="57" spans="1:11">
      <c r="A57" s="385"/>
      <c r="B57" s="386"/>
      <c r="C57" s="386"/>
      <c r="D57" s="386"/>
      <c r="E57" s="386"/>
      <c r="F57" s="386"/>
      <c r="G57" s="386"/>
      <c r="H57" s="386"/>
      <c r="I57" s="386"/>
      <c r="J57" s="386"/>
      <c r="K57" s="405"/>
    </row>
    <row r="58" spans="1:11">
      <c r="A58" s="379" t="s">
        <v>139</v>
      </c>
      <c r="B58" s="298"/>
      <c r="C58" s="298"/>
      <c r="D58" s="380" t="s">
        <v>141</v>
      </c>
      <c r="E58" s="387"/>
      <c r="F58" s="382" t="s">
        <v>147</v>
      </c>
      <c r="G58" s="383"/>
      <c r="H58" s="384" t="s">
        <v>144</v>
      </c>
      <c r="I58" s="402"/>
      <c r="J58" s="403"/>
      <c r="K58" s="404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54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20"/>
  <sheetViews>
    <sheetView zoomScale="110" zoomScaleNormal="110" workbookViewId="0">
      <selection activeCell="L22" sqref="L22"/>
    </sheetView>
  </sheetViews>
  <sheetFormatPr defaultColWidth="9" defaultRowHeight="26" customHeight="1"/>
  <cols>
    <col min="1" max="1" width="17.1666666666667" style="81" customWidth="1"/>
    <col min="2" max="6" width="9.33333333333333" style="81" customWidth="1"/>
    <col min="7" max="7" width="10.45" style="81" customWidth="1"/>
    <col min="8" max="8" width="1.33333333333333" style="81" customWidth="1"/>
    <col min="9" max="9" width="13.8583333333333" style="83" customWidth="1"/>
    <col min="10" max="10" width="13.8666666666667" style="83" customWidth="1"/>
    <col min="11" max="11" width="15.5583333333333" style="81" customWidth="1"/>
    <col min="12" max="12" width="14.425" style="81" customWidth="1"/>
    <col min="13" max="13" width="11.925" style="81" customWidth="1"/>
    <col min="14" max="14" width="12.6083333333333" style="81" customWidth="1"/>
    <col min="15" max="15" width="13.8583333333333" style="81" customWidth="1"/>
    <col min="16" max="16" width="12.2666666666667" style="81" customWidth="1"/>
    <col min="17" max="17" width="14.4333333333333" style="81" customWidth="1"/>
    <col min="18" max="18" width="12.0416666666667" style="81" customWidth="1"/>
    <col min="19" max="19" width="11.3583333333333" style="81" customWidth="1"/>
    <col min="20" max="20" width="11.9333333333333" style="81" customWidth="1"/>
    <col min="21" max="16384" width="9" style="81"/>
  </cols>
  <sheetData>
    <row r="1" customHeight="1" spans="1:14">
      <c r="A1" s="211" t="s">
        <v>148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="332" customFormat="1" ht="19.5" customHeight="1" spans="1:20">
      <c r="A2" s="86" t="s">
        <v>62</v>
      </c>
      <c r="B2" s="87" t="s">
        <v>63</v>
      </c>
      <c r="C2" s="87"/>
      <c r="D2" s="86" t="s">
        <v>68</v>
      </c>
      <c r="E2" s="87" t="s">
        <v>69</v>
      </c>
      <c r="F2" s="87"/>
      <c r="G2" s="87"/>
      <c r="H2" s="213"/>
      <c r="I2" s="333" t="s">
        <v>57</v>
      </c>
      <c r="J2" s="334" t="s">
        <v>58</v>
      </c>
      <c r="K2" s="334"/>
      <c r="L2" s="334"/>
      <c r="M2" s="334"/>
      <c r="N2" s="335"/>
      <c r="O2" s="333" t="s">
        <v>57</v>
      </c>
      <c r="P2" s="334" t="s">
        <v>58</v>
      </c>
      <c r="Q2" s="334"/>
      <c r="R2" s="334"/>
      <c r="S2" s="334"/>
      <c r="T2" s="335"/>
    </row>
    <row r="3" s="332" customFormat="1" ht="19.5" customHeight="1" spans="1:20">
      <c r="A3" s="89" t="s">
        <v>149</v>
      </c>
      <c r="B3" s="90" t="s">
        <v>150</v>
      </c>
      <c r="C3" s="90"/>
      <c r="D3" s="90"/>
      <c r="E3" s="90"/>
      <c r="F3" s="90"/>
      <c r="G3" s="90"/>
      <c r="H3" s="98"/>
      <c r="I3" s="336" t="s">
        <v>151</v>
      </c>
      <c r="J3" s="336"/>
      <c r="K3" s="336"/>
      <c r="L3" s="336"/>
      <c r="M3" s="336"/>
      <c r="N3" s="337"/>
      <c r="O3" s="336" t="s">
        <v>151</v>
      </c>
      <c r="P3" s="336"/>
      <c r="Q3" s="336"/>
      <c r="R3" s="336"/>
      <c r="S3" s="336"/>
      <c r="T3" s="337"/>
    </row>
    <row r="4" s="332" customFormat="1" ht="24" customHeight="1" spans="1:20">
      <c r="A4" s="89"/>
      <c r="B4" s="92" t="s">
        <v>111</v>
      </c>
      <c r="C4" s="92" t="s">
        <v>112</v>
      </c>
      <c r="D4" s="93" t="s">
        <v>113</v>
      </c>
      <c r="E4" s="92" t="s">
        <v>114</v>
      </c>
      <c r="F4" s="94" t="s">
        <v>115</v>
      </c>
      <c r="G4" s="92" t="s">
        <v>116</v>
      </c>
      <c r="H4" s="98"/>
      <c r="I4" s="92" t="s">
        <v>111</v>
      </c>
      <c r="J4" s="92" t="s">
        <v>112</v>
      </c>
      <c r="K4" s="93" t="s">
        <v>152</v>
      </c>
      <c r="L4" s="92" t="s">
        <v>114</v>
      </c>
      <c r="M4" s="94" t="s">
        <v>115</v>
      </c>
      <c r="N4" s="92" t="s">
        <v>116</v>
      </c>
      <c r="O4" s="92" t="s">
        <v>111</v>
      </c>
      <c r="P4" s="92" t="s">
        <v>112</v>
      </c>
      <c r="Q4" s="93" t="s">
        <v>153</v>
      </c>
      <c r="R4" s="92" t="s">
        <v>114</v>
      </c>
      <c r="S4" s="94" t="s">
        <v>115</v>
      </c>
      <c r="T4" s="92" t="s">
        <v>116</v>
      </c>
    </row>
    <row r="5" s="332" customFormat="1" ht="19.5" customHeight="1" spans="1:20">
      <c r="A5" s="95" t="s">
        <v>154</v>
      </c>
      <c r="B5" s="96">
        <f t="shared" ref="B5:B8" si="0">C5-5</f>
        <v>71</v>
      </c>
      <c r="C5" s="96">
        <v>76</v>
      </c>
      <c r="D5" s="97">
        <f t="shared" ref="D5:G5" si="1">C5+6</f>
        <v>82</v>
      </c>
      <c r="E5" s="96">
        <f t="shared" si="1"/>
        <v>88</v>
      </c>
      <c r="F5" s="96">
        <f t="shared" si="1"/>
        <v>94</v>
      </c>
      <c r="G5" s="96">
        <f t="shared" si="1"/>
        <v>100</v>
      </c>
      <c r="H5" s="98"/>
      <c r="I5" s="221" t="s">
        <v>155</v>
      </c>
      <c r="J5" s="221" t="s">
        <v>156</v>
      </c>
      <c r="K5" s="221" t="s">
        <v>155</v>
      </c>
      <c r="L5" s="221" t="s">
        <v>157</v>
      </c>
      <c r="M5" s="221" t="s">
        <v>158</v>
      </c>
      <c r="N5" s="222" t="s">
        <v>159</v>
      </c>
      <c r="O5" s="221" t="s">
        <v>155</v>
      </c>
      <c r="P5" s="221" t="s">
        <v>156</v>
      </c>
      <c r="Q5" s="221" t="s">
        <v>155</v>
      </c>
      <c r="R5" s="221" t="s">
        <v>157</v>
      </c>
      <c r="S5" s="221" t="s">
        <v>158</v>
      </c>
      <c r="T5" s="222" t="s">
        <v>159</v>
      </c>
    </row>
    <row r="6" s="332" customFormat="1" ht="19.5" customHeight="1" spans="1:20">
      <c r="A6" s="95" t="s">
        <v>160</v>
      </c>
      <c r="B6" s="96">
        <f>C6-3</f>
        <v>51</v>
      </c>
      <c r="C6" s="96">
        <v>54</v>
      </c>
      <c r="D6" s="97">
        <f>C6+3</f>
        <v>57</v>
      </c>
      <c r="E6" s="96">
        <f>D6+3</f>
        <v>60</v>
      </c>
      <c r="F6" s="96">
        <f>E6+4</f>
        <v>64</v>
      </c>
      <c r="G6" s="96">
        <f t="shared" ref="G6:G8" si="2">F6+4</f>
        <v>68</v>
      </c>
      <c r="H6" s="98"/>
      <c r="I6" s="221" t="s">
        <v>159</v>
      </c>
      <c r="J6" s="221" t="s">
        <v>157</v>
      </c>
      <c r="K6" s="223" t="s">
        <v>155</v>
      </c>
      <c r="L6" s="221" t="s">
        <v>155</v>
      </c>
      <c r="M6" s="221" t="s">
        <v>158</v>
      </c>
      <c r="N6" s="222" t="s">
        <v>159</v>
      </c>
      <c r="O6" s="221" t="s">
        <v>159</v>
      </c>
      <c r="P6" s="221" t="s">
        <v>157</v>
      </c>
      <c r="Q6" s="223" t="s">
        <v>155</v>
      </c>
      <c r="R6" s="221" t="s">
        <v>155</v>
      </c>
      <c r="S6" s="221" t="s">
        <v>158</v>
      </c>
      <c r="T6" s="222" t="s">
        <v>159</v>
      </c>
    </row>
    <row r="7" s="332" customFormat="1" ht="19.5" customHeight="1" spans="1:20">
      <c r="A7" s="95" t="s">
        <v>161</v>
      </c>
      <c r="B7" s="99">
        <f t="shared" si="0"/>
        <v>69</v>
      </c>
      <c r="C7" s="96">
        <v>74</v>
      </c>
      <c r="D7" s="100">
        <f>C7+6</f>
        <v>80</v>
      </c>
      <c r="E7" s="99">
        <f>D7+6</f>
        <v>86</v>
      </c>
      <c r="F7" s="99">
        <f>E7+6</f>
        <v>92</v>
      </c>
      <c r="G7" s="96">
        <f t="shared" si="2"/>
        <v>96</v>
      </c>
      <c r="H7" s="98"/>
      <c r="I7" s="221" t="s">
        <v>156</v>
      </c>
      <c r="J7" s="221" t="s">
        <v>158</v>
      </c>
      <c r="K7" s="221" t="s">
        <v>158</v>
      </c>
      <c r="L7" s="117" t="s">
        <v>155</v>
      </c>
      <c r="M7" s="117" t="s">
        <v>156</v>
      </c>
      <c r="N7" s="222" t="s">
        <v>156</v>
      </c>
      <c r="O7" s="221" t="s">
        <v>156</v>
      </c>
      <c r="P7" s="221" t="s">
        <v>158</v>
      </c>
      <c r="Q7" s="221" t="s">
        <v>158</v>
      </c>
      <c r="R7" s="117" t="s">
        <v>155</v>
      </c>
      <c r="S7" s="117" t="s">
        <v>156</v>
      </c>
      <c r="T7" s="222" t="s">
        <v>156</v>
      </c>
    </row>
    <row r="8" s="332" customFormat="1" ht="19.5" customHeight="1" spans="1:20">
      <c r="A8" s="95" t="s">
        <v>162</v>
      </c>
      <c r="B8" s="99">
        <f t="shared" si="0"/>
        <v>79</v>
      </c>
      <c r="C8" s="96">
        <v>84</v>
      </c>
      <c r="D8" s="100">
        <f>C8+6</f>
        <v>90</v>
      </c>
      <c r="E8" s="99">
        <f>D8+6</f>
        <v>96</v>
      </c>
      <c r="F8" s="99">
        <f>E8+6</f>
        <v>102</v>
      </c>
      <c r="G8" s="96">
        <f t="shared" si="2"/>
        <v>106</v>
      </c>
      <c r="H8" s="98"/>
      <c r="I8" s="221" t="s">
        <v>157</v>
      </c>
      <c r="J8" s="221" t="s">
        <v>155</v>
      </c>
      <c r="K8" s="223" t="s">
        <v>156</v>
      </c>
      <c r="L8" s="117" t="s">
        <v>163</v>
      </c>
      <c r="M8" s="222" t="s">
        <v>157</v>
      </c>
      <c r="N8" s="221" t="s">
        <v>155</v>
      </c>
      <c r="O8" s="221" t="s">
        <v>157</v>
      </c>
      <c r="P8" s="221" t="s">
        <v>155</v>
      </c>
      <c r="Q8" s="223" t="s">
        <v>156</v>
      </c>
      <c r="R8" s="117" t="s">
        <v>163</v>
      </c>
      <c r="S8" s="222" t="s">
        <v>157</v>
      </c>
      <c r="T8" s="221" t="s">
        <v>155</v>
      </c>
    </row>
    <row r="9" s="332" customFormat="1" ht="19.5" customHeight="1" spans="1:20">
      <c r="A9" s="95" t="s">
        <v>164</v>
      </c>
      <c r="B9" s="101">
        <f>C9-1.6</f>
        <v>23.4</v>
      </c>
      <c r="C9" s="101">
        <v>25</v>
      </c>
      <c r="D9" s="102">
        <f>C9+1.9</f>
        <v>26.9</v>
      </c>
      <c r="E9" s="101">
        <f>C9+3.8</f>
        <v>28.8</v>
      </c>
      <c r="F9" s="101">
        <f>C9+5.7</f>
        <v>30.7</v>
      </c>
      <c r="G9" s="101">
        <f>C9+7</f>
        <v>32</v>
      </c>
      <c r="H9" s="98"/>
      <c r="I9" s="221" t="s">
        <v>157</v>
      </c>
      <c r="J9" s="221" t="s">
        <v>155</v>
      </c>
      <c r="K9" s="223" t="s">
        <v>158</v>
      </c>
      <c r="L9" s="117" t="s">
        <v>155</v>
      </c>
      <c r="M9" s="221" t="s">
        <v>158</v>
      </c>
      <c r="N9" s="222" t="s">
        <v>157</v>
      </c>
      <c r="O9" s="221" t="s">
        <v>157</v>
      </c>
      <c r="P9" s="221" t="s">
        <v>155</v>
      </c>
      <c r="Q9" s="223" t="s">
        <v>158</v>
      </c>
      <c r="R9" s="117" t="s">
        <v>155</v>
      </c>
      <c r="S9" s="221" t="s">
        <v>158</v>
      </c>
      <c r="T9" s="222" t="s">
        <v>157</v>
      </c>
    </row>
    <row r="10" s="332" customFormat="1" ht="19.5" customHeight="1" spans="1:20">
      <c r="A10" s="95" t="s">
        <v>165</v>
      </c>
      <c r="B10" s="96">
        <f>C10-1</f>
        <v>19</v>
      </c>
      <c r="C10" s="96">
        <v>20</v>
      </c>
      <c r="D10" s="97">
        <f>C10+1.2</f>
        <v>21.2</v>
      </c>
      <c r="E10" s="96">
        <f>D10+1.2</f>
        <v>22.4</v>
      </c>
      <c r="F10" s="96">
        <f>E10+1.2</f>
        <v>23.6</v>
      </c>
      <c r="G10" s="96">
        <f>F10+0.7</f>
        <v>24.3</v>
      </c>
      <c r="H10" s="98"/>
      <c r="I10" s="221" t="s">
        <v>157</v>
      </c>
      <c r="J10" s="221" t="s">
        <v>155</v>
      </c>
      <c r="K10" s="223" t="s">
        <v>157</v>
      </c>
      <c r="L10" s="117" t="s">
        <v>155</v>
      </c>
      <c r="M10" s="117" t="s">
        <v>158</v>
      </c>
      <c r="N10" s="222" t="s">
        <v>155</v>
      </c>
      <c r="O10" s="221" t="s">
        <v>157</v>
      </c>
      <c r="P10" s="221" t="s">
        <v>155</v>
      </c>
      <c r="Q10" s="223" t="s">
        <v>157</v>
      </c>
      <c r="R10" s="117" t="s">
        <v>155</v>
      </c>
      <c r="S10" s="117" t="s">
        <v>158</v>
      </c>
      <c r="T10" s="222" t="s">
        <v>155</v>
      </c>
    </row>
    <row r="11" s="332" customFormat="1" ht="19.5" customHeight="1" spans="1:20">
      <c r="A11" s="95" t="s">
        <v>166</v>
      </c>
      <c r="B11" s="96">
        <f>C11-0.5</f>
        <v>16.5</v>
      </c>
      <c r="C11" s="96">
        <v>17</v>
      </c>
      <c r="D11" s="97">
        <f t="shared" ref="D11:G11" si="3">C11+0.5</f>
        <v>17.5</v>
      </c>
      <c r="E11" s="96">
        <f t="shared" si="3"/>
        <v>18</v>
      </c>
      <c r="F11" s="96">
        <f t="shared" si="3"/>
        <v>18.5</v>
      </c>
      <c r="G11" s="96">
        <f t="shared" si="3"/>
        <v>19</v>
      </c>
      <c r="H11" s="98"/>
      <c r="I11" s="117" t="s">
        <v>155</v>
      </c>
      <c r="J11" s="117" t="s">
        <v>167</v>
      </c>
      <c r="K11" s="223" t="s">
        <v>158</v>
      </c>
      <c r="L11" s="117" t="s">
        <v>157</v>
      </c>
      <c r="M11" s="117" t="s">
        <v>167</v>
      </c>
      <c r="N11" s="222" t="s">
        <v>167</v>
      </c>
      <c r="O11" s="117" t="s">
        <v>155</v>
      </c>
      <c r="P11" s="117" t="s">
        <v>167</v>
      </c>
      <c r="Q11" s="223" t="s">
        <v>158</v>
      </c>
      <c r="R11" s="117" t="s">
        <v>157</v>
      </c>
      <c r="S11" s="117" t="s">
        <v>167</v>
      </c>
      <c r="T11" s="222" t="s">
        <v>167</v>
      </c>
    </row>
    <row r="12" s="332" customFormat="1" ht="23" customHeight="1" spans="1:20">
      <c r="A12" s="103" t="s">
        <v>168</v>
      </c>
      <c r="B12" s="96">
        <f>C12-0.5</f>
        <v>11.5</v>
      </c>
      <c r="C12" s="96">
        <v>12</v>
      </c>
      <c r="D12" s="97">
        <f t="shared" ref="D12:G12" si="4">C12+0.5</f>
        <v>12.5</v>
      </c>
      <c r="E12" s="96">
        <f t="shared" si="4"/>
        <v>13</v>
      </c>
      <c r="F12" s="96">
        <f t="shared" si="4"/>
        <v>13.5</v>
      </c>
      <c r="G12" s="96">
        <f t="shared" si="4"/>
        <v>14</v>
      </c>
      <c r="H12" s="98"/>
      <c r="I12" s="221" t="s">
        <v>158</v>
      </c>
      <c r="J12" s="221" t="s">
        <v>169</v>
      </c>
      <c r="K12" s="223" t="s">
        <v>155</v>
      </c>
      <c r="L12" s="221" t="s">
        <v>157</v>
      </c>
      <c r="M12" s="221" t="s">
        <v>155</v>
      </c>
      <c r="N12" s="222" t="s">
        <v>157</v>
      </c>
      <c r="O12" s="221" t="s">
        <v>158</v>
      </c>
      <c r="P12" s="221" t="s">
        <v>169</v>
      </c>
      <c r="Q12" s="223" t="s">
        <v>155</v>
      </c>
      <c r="R12" s="221" t="s">
        <v>157</v>
      </c>
      <c r="S12" s="221" t="s">
        <v>155</v>
      </c>
      <c r="T12" s="222" t="s">
        <v>157</v>
      </c>
    </row>
    <row r="13" s="332" customFormat="1" ht="19.5" customHeight="1" spans="1:20">
      <c r="A13" s="95" t="s">
        <v>170</v>
      </c>
      <c r="B13" s="96">
        <f>C13-1.5</f>
        <v>22.5</v>
      </c>
      <c r="C13" s="96">
        <v>24</v>
      </c>
      <c r="D13" s="97">
        <f>C13+1.7</f>
        <v>25.7</v>
      </c>
      <c r="E13" s="96">
        <f>D13+1.7</f>
        <v>27.4</v>
      </c>
      <c r="F13" s="96">
        <f>E13+1.7</f>
        <v>29.1</v>
      </c>
      <c r="G13" s="96">
        <f>F13+1.6</f>
        <v>30.7</v>
      </c>
      <c r="H13" s="98"/>
      <c r="I13" s="117" t="s">
        <v>155</v>
      </c>
      <c r="J13" s="117" t="s">
        <v>167</v>
      </c>
      <c r="K13" s="223" t="s">
        <v>155</v>
      </c>
      <c r="L13" s="117" t="s">
        <v>171</v>
      </c>
      <c r="M13" s="117" t="s">
        <v>167</v>
      </c>
      <c r="N13" s="222" t="s">
        <v>167</v>
      </c>
      <c r="O13" s="117" t="s">
        <v>155</v>
      </c>
      <c r="P13" s="117" t="s">
        <v>167</v>
      </c>
      <c r="Q13" s="223" t="s">
        <v>155</v>
      </c>
      <c r="R13" s="117" t="s">
        <v>171</v>
      </c>
      <c r="S13" s="117" t="s">
        <v>167</v>
      </c>
      <c r="T13" s="222" t="s">
        <v>167</v>
      </c>
    </row>
    <row r="14" s="332" customFormat="1" ht="19.5" customHeight="1" spans="1:20">
      <c r="A14" s="95" t="s">
        <v>172</v>
      </c>
      <c r="B14" s="96">
        <f>C14-1.8</f>
        <v>32.2</v>
      </c>
      <c r="C14" s="96">
        <v>34</v>
      </c>
      <c r="D14" s="97">
        <f>C14+2.25</f>
        <v>36.25</v>
      </c>
      <c r="E14" s="96">
        <f>D14+2.25</f>
        <v>38.5</v>
      </c>
      <c r="F14" s="96">
        <f>E14+2.25</f>
        <v>40.75</v>
      </c>
      <c r="G14" s="96">
        <f>F14+2</f>
        <v>42.75</v>
      </c>
      <c r="H14" s="98"/>
      <c r="I14" s="117" t="s">
        <v>169</v>
      </c>
      <c r="J14" s="117" t="s">
        <v>155</v>
      </c>
      <c r="K14" s="223" t="s">
        <v>158</v>
      </c>
      <c r="L14" s="117" t="s">
        <v>173</v>
      </c>
      <c r="M14" s="117" t="s">
        <v>155</v>
      </c>
      <c r="N14" s="222" t="s">
        <v>157</v>
      </c>
      <c r="O14" s="117" t="s">
        <v>169</v>
      </c>
      <c r="P14" s="117" t="s">
        <v>155</v>
      </c>
      <c r="Q14" s="223" t="s">
        <v>158</v>
      </c>
      <c r="R14" s="117" t="s">
        <v>173</v>
      </c>
      <c r="S14" s="117" t="s">
        <v>155</v>
      </c>
      <c r="T14" s="222" t="s">
        <v>157</v>
      </c>
    </row>
    <row r="15" s="332" customFormat="1" ht="21" customHeight="1" spans="1:20">
      <c r="A15" s="95" t="s">
        <v>174</v>
      </c>
      <c r="B15" s="104">
        <v>12.5</v>
      </c>
      <c r="C15" s="104"/>
      <c r="D15" s="105">
        <f>B15+1</f>
        <v>13.5</v>
      </c>
      <c r="E15" s="104">
        <v>13.5</v>
      </c>
      <c r="F15" s="104">
        <f>D15+1</f>
        <v>14.5</v>
      </c>
      <c r="G15" s="104">
        <v>14.5</v>
      </c>
      <c r="H15" s="98"/>
      <c r="I15" s="117" t="s">
        <v>155</v>
      </c>
      <c r="J15" s="117" t="s">
        <v>155</v>
      </c>
      <c r="K15" s="117" t="s">
        <v>157</v>
      </c>
      <c r="L15" s="117" t="s">
        <v>155</v>
      </c>
      <c r="M15" s="117" t="s">
        <v>175</v>
      </c>
      <c r="N15" s="222" t="s">
        <v>155</v>
      </c>
      <c r="O15" s="117" t="s">
        <v>155</v>
      </c>
      <c r="P15" s="117" t="s">
        <v>155</v>
      </c>
      <c r="Q15" s="117" t="s">
        <v>157</v>
      </c>
      <c r="R15" s="117" t="s">
        <v>155</v>
      </c>
      <c r="S15" s="117" t="s">
        <v>175</v>
      </c>
      <c r="T15" s="222" t="s">
        <v>155</v>
      </c>
    </row>
    <row r="16" s="332" customFormat="1" ht="21" customHeight="1" spans="1:20">
      <c r="A16" s="95" t="s">
        <v>176</v>
      </c>
      <c r="B16" s="106">
        <v>3.5</v>
      </c>
      <c r="C16" s="96">
        <v>3.5</v>
      </c>
      <c r="D16" s="107">
        <v>3.5</v>
      </c>
      <c r="E16" s="106">
        <v>3.5</v>
      </c>
      <c r="F16" s="106">
        <v>3.5</v>
      </c>
      <c r="G16" s="106">
        <v>3.5</v>
      </c>
      <c r="H16" s="98"/>
      <c r="I16" s="117" t="s">
        <v>155</v>
      </c>
      <c r="J16" s="117" t="s">
        <v>155</v>
      </c>
      <c r="K16" s="223" t="s">
        <v>155</v>
      </c>
      <c r="L16" s="117" t="s">
        <v>155</v>
      </c>
      <c r="M16" s="117" t="s">
        <v>155</v>
      </c>
      <c r="N16" s="222" t="s">
        <v>155</v>
      </c>
      <c r="O16" s="117" t="s">
        <v>155</v>
      </c>
      <c r="P16" s="117" t="s">
        <v>155</v>
      </c>
      <c r="Q16" s="223" t="s">
        <v>155</v>
      </c>
      <c r="R16" s="117" t="s">
        <v>155</v>
      </c>
      <c r="S16" s="117" t="s">
        <v>155</v>
      </c>
      <c r="T16" s="222" t="s">
        <v>155</v>
      </c>
    </row>
    <row r="17" s="332" customFormat="1" ht="21" customHeight="1" spans="1:20">
      <c r="A17" s="95" t="s">
        <v>177</v>
      </c>
      <c r="B17" s="106">
        <v>2</v>
      </c>
      <c r="C17" s="96">
        <v>2</v>
      </c>
      <c r="D17" s="107">
        <v>2</v>
      </c>
      <c r="E17" s="106">
        <v>2</v>
      </c>
      <c r="F17" s="106">
        <v>2</v>
      </c>
      <c r="G17" s="106">
        <v>2</v>
      </c>
      <c r="H17" s="98"/>
      <c r="I17" s="117" t="s">
        <v>155</v>
      </c>
      <c r="J17" s="117" t="s">
        <v>155</v>
      </c>
      <c r="K17" s="223" t="s">
        <v>155</v>
      </c>
      <c r="L17" s="117" t="s">
        <v>155</v>
      </c>
      <c r="M17" s="117" t="s">
        <v>155</v>
      </c>
      <c r="N17" s="222" t="s">
        <v>155</v>
      </c>
      <c r="O17" s="117" t="s">
        <v>155</v>
      </c>
      <c r="P17" s="117" t="s">
        <v>155</v>
      </c>
      <c r="Q17" s="223" t="s">
        <v>155</v>
      </c>
      <c r="R17" s="117" t="s">
        <v>155</v>
      </c>
      <c r="S17" s="117" t="s">
        <v>155</v>
      </c>
      <c r="T17" s="222" t="s">
        <v>155</v>
      </c>
    </row>
    <row r="18" ht="15.75" spans="1:20">
      <c r="A18" s="108" t="s">
        <v>178</v>
      </c>
      <c r="D18" s="110"/>
      <c r="E18" s="110"/>
      <c r="F18" s="110"/>
      <c r="G18" s="110"/>
      <c r="H18" s="110"/>
      <c r="I18" s="119"/>
      <c r="J18" s="119"/>
      <c r="K18" s="110"/>
      <c r="L18" s="110"/>
      <c r="M18" s="110"/>
      <c r="N18" s="110"/>
      <c r="O18" s="119"/>
      <c r="P18" s="119"/>
      <c r="Q18" s="110"/>
      <c r="R18" s="110"/>
      <c r="S18" s="110"/>
      <c r="T18" s="110"/>
    </row>
    <row r="19" ht="15.75" spans="1:20">
      <c r="A19" s="81" t="s">
        <v>179</v>
      </c>
      <c r="D19" s="110"/>
      <c r="E19" s="110"/>
      <c r="F19" s="110"/>
      <c r="G19" s="110"/>
      <c r="H19" s="110"/>
      <c r="I19" s="119"/>
      <c r="J19" s="119"/>
      <c r="K19" s="110"/>
      <c r="L19" s="110"/>
      <c r="M19" s="110"/>
      <c r="N19" s="110"/>
      <c r="O19" s="119"/>
      <c r="P19" s="119"/>
      <c r="Q19" s="110"/>
      <c r="R19" s="110"/>
      <c r="S19" s="110"/>
      <c r="T19" s="110"/>
    </row>
    <row r="20" ht="15.75" spans="1:20">
      <c r="A20" s="110"/>
      <c r="B20" s="110"/>
      <c r="C20" s="110"/>
      <c r="D20" s="110"/>
      <c r="E20" s="110"/>
      <c r="F20" s="110"/>
      <c r="G20" s="110"/>
      <c r="H20" s="110"/>
      <c r="I20" s="338" t="s">
        <v>180</v>
      </c>
      <c r="J20" s="338"/>
      <c r="K20" s="108" t="s">
        <v>181</v>
      </c>
      <c r="L20" s="108"/>
      <c r="M20" s="108" t="s">
        <v>182</v>
      </c>
      <c r="N20" s="81" t="s">
        <v>145</v>
      </c>
      <c r="O20" s="338" t="s">
        <v>183</v>
      </c>
      <c r="P20" s="338"/>
      <c r="Q20" s="108" t="s">
        <v>181</v>
      </c>
      <c r="R20" s="108"/>
      <c r="S20" s="108" t="s">
        <v>182</v>
      </c>
      <c r="T20" s="81" t="s">
        <v>145</v>
      </c>
    </row>
  </sheetData>
  <mergeCells count="11">
    <mergeCell ref="A1:N1"/>
    <mergeCell ref="B2:C2"/>
    <mergeCell ref="E2:G2"/>
    <mergeCell ref="J2:N2"/>
    <mergeCell ref="P2:T2"/>
    <mergeCell ref="B3:G3"/>
    <mergeCell ref="I3:N3"/>
    <mergeCell ref="O3:T3"/>
    <mergeCell ref="B15:C15"/>
    <mergeCell ref="A3:A4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zoomScale="125" zoomScaleNormal="125" topLeftCell="A30" workbookViewId="0">
      <selection activeCell="A17" sqref="A16:K17"/>
    </sheetView>
  </sheetViews>
  <sheetFormatPr defaultColWidth="10" defaultRowHeight="16.5" customHeight="1"/>
  <cols>
    <col min="1" max="1" width="10.8333333333333" style="225" customWidth="1"/>
    <col min="2" max="16384" width="10" style="225"/>
  </cols>
  <sheetData>
    <row r="1" ht="22.5" customHeight="1" spans="1:11">
      <c r="A1" s="226" t="s">
        <v>184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53</v>
      </c>
      <c r="B2" s="228" t="s">
        <v>54</v>
      </c>
      <c r="C2" s="228"/>
      <c r="D2" s="229" t="s">
        <v>55</v>
      </c>
      <c r="E2" s="229"/>
      <c r="F2" s="230" t="s">
        <v>56</v>
      </c>
      <c r="G2" s="230"/>
      <c r="H2" s="231" t="s">
        <v>57</v>
      </c>
      <c r="I2" s="308" t="s">
        <v>58</v>
      </c>
      <c r="J2" s="308"/>
      <c r="K2" s="309"/>
    </row>
    <row r="3" customHeight="1" spans="1:11">
      <c r="A3" s="232" t="s">
        <v>59</v>
      </c>
      <c r="B3" s="233"/>
      <c r="C3" s="234"/>
      <c r="D3" s="235" t="s">
        <v>60</v>
      </c>
      <c r="E3" s="236"/>
      <c r="F3" s="236"/>
      <c r="G3" s="237"/>
      <c r="H3" s="235" t="s">
        <v>61</v>
      </c>
      <c r="I3" s="236"/>
      <c r="J3" s="236"/>
      <c r="K3" s="237"/>
    </row>
    <row r="4" customHeight="1" spans="1:11">
      <c r="A4" s="238" t="s">
        <v>62</v>
      </c>
      <c r="B4" s="239" t="s">
        <v>63</v>
      </c>
      <c r="C4" s="240"/>
      <c r="D4" s="238" t="s">
        <v>64</v>
      </c>
      <c r="E4" s="241"/>
      <c r="F4" s="242">
        <v>45884</v>
      </c>
      <c r="G4" s="243"/>
      <c r="H4" s="238" t="s">
        <v>185</v>
      </c>
      <c r="I4" s="241"/>
      <c r="J4" s="239" t="s">
        <v>66</v>
      </c>
      <c r="K4" s="240" t="s">
        <v>67</v>
      </c>
    </row>
    <row r="5" customHeight="1" spans="1:11">
      <c r="A5" s="244" t="s">
        <v>68</v>
      </c>
      <c r="B5" s="239" t="s">
        <v>69</v>
      </c>
      <c r="C5" s="240"/>
      <c r="D5" s="238" t="s">
        <v>186</v>
      </c>
      <c r="E5" s="241"/>
      <c r="F5" s="245" t="s">
        <v>187</v>
      </c>
      <c r="G5" s="246"/>
      <c r="H5" s="238" t="s">
        <v>188</v>
      </c>
      <c r="I5" s="241"/>
      <c r="J5" s="239" t="s">
        <v>66</v>
      </c>
      <c r="K5" s="240" t="s">
        <v>67</v>
      </c>
    </row>
    <row r="6" customHeight="1" spans="1:11">
      <c r="A6" s="238" t="s">
        <v>72</v>
      </c>
      <c r="B6" s="247" t="s">
        <v>73</v>
      </c>
      <c r="C6" s="248">
        <v>140</v>
      </c>
      <c r="D6" s="238" t="s">
        <v>189</v>
      </c>
      <c r="E6" s="241"/>
      <c r="F6" s="245" t="s">
        <v>190</v>
      </c>
      <c r="G6" s="246"/>
      <c r="H6" s="249" t="s">
        <v>191</v>
      </c>
      <c r="I6" s="286"/>
      <c r="J6" s="286"/>
      <c r="K6" s="310"/>
    </row>
    <row r="7" customHeight="1" spans="1:11">
      <c r="A7" s="238" t="s">
        <v>76</v>
      </c>
      <c r="B7" s="250">
        <v>10000</v>
      </c>
      <c r="C7" s="251"/>
      <c r="D7" s="238" t="s">
        <v>192</v>
      </c>
      <c r="E7" s="241"/>
      <c r="F7" s="245" t="s">
        <v>193</v>
      </c>
      <c r="G7" s="246"/>
      <c r="H7" s="252"/>
      <c r="I7" s="247"/>
      <c r="J7" s="247"/>
      <c r="K7" s="248"/>
    </row>
    <row r="8" customHeight="1" spans="1:11">
      <c r="A8" s="253" t="s">
        <v>79</v>
      </c>
      <c r="B8" s="254" t="s">
        <v>80</v>
      </c>
      <c r="C8" s="255"/>
      <c r="D8" s="256" t="s">
        <v>81</v>
      </c>
      <c r="E8" s="257"/>
      <c r="F8" s="258">
        <v>45871</v>
      </c>
      <c r="G8" s="259"/>
      <c r="H8" s="256"/>
      <c r="I8" s="257"/>
      <c r="J8" s="257"/>
      <c r="K8" s="311"/>
    </row>
    <row r="9" customHeight="1" spans="1:11">
      <c r="A9" s="260" t="s">
        <v>194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85</v>
      </c>
      <c r="B10" s="262" t="s">
        <v>86</v>
      </c>
      <c r="C10" s="263" t="s">
        <v>87</v>
      </c>
      <c r="D10" s="264"/>
      <c r="E10" s="265" t="s">
        <v>90</v>
      </c>
      <c r="F10" s="262" t="s">
        <v>86</v>
      </c>
      <c r="G10" s="263" t="s">
        <v>87</v>
      </c>
      <c r="H10" s="262"/>
      <c r="I10" s="265" t="s">
        <v>88</v>
      </c>
      <c r="J10" s="262" t="s">
        <v>86</v>
      </c>
      <c r="K10" s="312" t="s">
        <v>87</v>
      </c>
    </row>
    <row r="11" customHeight="1" spans="1:11">
      <c r="A11" s="244" t="s">
        <v>91</v>
      </c>
      <c r="B11" s="266" t="s">
        <v>86</v>
      </c>
      <c r="C11" s="239" t="s">
        <v>87</v>
      </c>
      <c r="D11" s="267"/>
      <c r="E11" s="268" t="s">
        <v>93</v>
      </c>
      <c r="F11" s="266" t="s">
        <v>86</v>
      </c>
      <c r="G11" s="239" t="s">
        <v>87</v>
      </c>
      <c r="H11" s="266"/>
      <c r="I11" s="268" t="s">
        <v>98</v>
      </c>
      <c r="J11" s="266" t="s">
        <v>86</v>
      </c>
      <c r="K11" s="240" t="s">
        <v>87</v>
      </c>
    </row>
    <row r="12" customHeight="1" spans="1:11">
      <c r="A12" s="256" t="s">
        <v>178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1"/>
    </row>
    <row r="13" customHeight="1" spans="1:11">
      <c r="A13" s="269" t="s">
        <v>195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196</v>
      </c>
      <c r="B14" s="271"/>
      <c r="C14" s="271"/>
      <c r="D14" s="271"/>
      <c r="E14" s="271"/>
      <c r="F14" s="271"/>
      <c r="G14" s="271"/>
      <c r="H14" s="272"/>
      <c r="I14" s="313"/>
      <c r="J14" s="313"/>
      <c r="K14" s="314"/>
    </row>
    <row r="15" customHeight="1" spans="1:11">
      <c r="A15" s="270" t="s">
        <v>197</v>
      </c>
      <c r="B15" s="271"/>
      <c r="C15" s="271"/>
      <c r="D15" s="271"/>
      <c r="E15" s="271"/>
      <c r="F15" s="271"/>
      <c r="G15" s="271"/>
      <c r="H15" s="272"/>
      <c r="I15" s="315"/>
      <c r="J15" s="316"/>
      <c r="K15" s="317"/>
    </row>
    <row r="16" customHeight="1" spans="1:11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318"/>
    </row>
    <row r="17" customHeight="1" spans="1:11">
      <c r="A17" s="269" t="s">
        <v>198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5" t="s">
        <v>199</v>
      </c>
      <c r="B18" s="276"/>
      <c r="C18" s="276"/>
      <c r="D18" s="276"/>
      <c r="E18" s="276"/>
      <c r="F18" s="276"/>
      <c r="G18" s="276"/>
      <c r="H18" s="276"/>
      <c r="I18" s="313"/>
      <c r="J18" s="313"/>
      <c r="K18" s="314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15"/>
      <c r="J19" s="316"/>
      <c r="K19" s="317"/>
    </row>
    <row r="20" customHeight="1" spans="1:1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318"/>
    </row>
    <row r="21" customHeight="1" spans="1:11">
      <c r="A21" s="281" t="s">
        <v>121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customHeight="1" spans="1:11">
      <c r="A22" s="167" t="s">
        <v>122</v>
      </c>
      <c r="B22" s="168"/>
      <c r="C22" s="168"/>
      <c r="D22" s="168"/>
      <c r="E22" s="168"/>
      <c r="F22" s="168"/>
      <c r="G22" s="168"/>
      <c r="H22" s="168"/>
      <c r="I22" s="168"/>
      <c r="J22" s="168"/>
      <c r="K22" s="202"/>
    </row>
    <row r="23" customHeight="1" spans="1:11">
      <c r="A23" s="152" t="s">
        <v>123</v>
      </c>
      <c r="B23" s="153"/>
      <c r="C23" s="239" t="s">
        <v>66</v>
      </c>
      <c r="D23" s="239" t="s">
        <v>67</v>
      </c>
      <c r="E23" s="173"/>
      <c r="F23" s="173"/>
      <c r="G23" s="173"/>
      <c r="H23" s="173"/>
      <c r="I23" s="173"/>
      <c r="J23" s="173"/>
      <c r="K23" s="205"/>
    </row>
    <row r="24" customHeight="1" spans="1:11">
      <c r="A24" s="282" t="s">
        <v>200</v>
      </c>
      <c r="B24" s="283"/>
      <c r="C24" s="283"/>
      <c r="D24" s="283"/>
      <c r="E24" s="283"/>
      <c r="F24" s="283"/>
      <c r="G24" s="283"/>
      <c r="H24" s="283"/>
      <c r="I24" s="283"/>
      <c r="J24" s="283"/>
      <c r="K24" s="319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0"/>
    </row>
    <row r="26" customHeight="1" spans="1:11">
      <c r="A26" s="260" t="s">
        <v>132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2" t="s">
        <v>133</v>
      </c>
      <c r="B27" s="263" t="s">
        <v>96</v>
      </c>
      <c r="C27" s="263" t="s">
        <v>97</v>
      </c>
      <c r="D27" s="263" t="s">
        <v>89</v>
      </c>
      <c r="E27" s="233" t="s">
        <v>134</v>
      </c>
      <c r="F27" s="263" t="s">
        <v>96</v>
      </c>
      <c r="G27" s="263" t="s">
        <v>97</v>
      </c>
      <c r="H27" s="263" t="s">
        <v>89</v>
      </c>
      <c r="I27" s="233" t="s">
        <v>135</v>
      </c>
      <c r="J27" s="263" t="s">
        <v>96</v>
      </c>
      <c r="K27" s="312" t="s">
        <v>97</v>
      </c>
    </row>
    <row r="28" customHeight="1" spans="1:11">
      <c r="A28" s="249" t="s">
        <v>88</v>
      </c>
      <c r="B28" s="239" t="s">
        <v>96</v>
      </c>
      <c r="C28" s="239" t="s">
        <v>97</v>
      </c>
      <c r="D28" s="239" t="s">
        <v>89</v>
      </c>
      <c r="E28" s="286" t="s">
        <v>95</v>
      </c>
      <c r="F28" s="239" t="s">
        <v>96</v>
      </c>
      <c r="G28" s="239" t="s">
        <v>97</v>
      </c>
      <c r="H28" s="239" t="s">
        <v>89</v>
      </c>
      <c r="I28" s="286" t="s">
        <v>106</v>
      </c>
      <c r="J28" s="239" t="s">
        <v>96</v>
      </c>
      <c r="K28" s="240" t="s">
        <v>97</v>
      </c>
    </row>
    <row r="29" customHeight="1" spans="1:11">
      <c r="A29" s="238" t="s">
        <v>99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21"/>
    </row>
    <row r="30" customHeigh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22"/>
    </row>
    <row r="31" customHeight="1" spans="1:11">
      <c r="A31" s="290" t="s">
        <v>201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 t="s">
        <v>202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7.25" customHeight="1" spans="1:11">
      <c r="A33" s="293" t="s">
        <v>203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4"/>
    </row>
    <row r="34" ht="17.25" customHeight="1" spans="1:11">
      <c r="A34" s="293" t="s">
        <v>204</v>
      </c>
      <c r="B34" s="294"/>
      <c r="C34" s="294"/>
      <c r="D34" s="294"/>
      <c r="E34" s="294"/>
      <c r="F34" s="294"/>
      <c r="G34" s="294"/>
      <c r="H34" s="294"/>
      <c r="I34" s="294"/>
      <c r="J34" s="294"/>
      <c r="K34" s="324"/>
    </row>
    <row r="35" ht="17.25" customHeight="1" spans="1:11">
      <c r="A35" s="293" t="s">
        <v>205</v>
      </c>
      <c r="B35" s="294"/>
      <c r="C35" s="294"/>
      <c r="D35" s="294"/>
      <c r="E35" s="294"/>
      <c r="F35" s="294"/>
      <c r="G35" s="294"/>
      <c r="H35" s="294"/>
      <c r="I35" s="294"/>
      <c r="J35" s="294"/>
      <c r="K35" s="324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324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324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324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324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24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24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324"/>
    </row>
    <row r="43" ht="17.25" customHeight="1" spans="1:11">
      <c r="A43" s="288" t="s">
        <v>131</v>
      </c>
      <c r="B43" s="289"/>
      <c r="C43" s="289"/>
      <c r="D43" s="289"/>
      <c r="E43" s="289"/>
      <c r="F43" s="289"/>
      <c r="G43" s="289"/>
      <c r="H43" s="289"/>
      <c r="I43" s="289"/>
      <c r="J43" s="289"/>
      <c r="K43" s="322"/>
    </row>
    <row r="44" customHeight="1" spans="1:11">
      <c r="A44" s="290" t="s">
        <v>206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5"/>
      <c r="B45" s="296"/>
      <c r="C45" s="296"/>
      <c r="D45" s="296"/>
      <c r="E45" s="296"/>
      <c r="F45" s="296"/>
      <c r="G45" s="296"/>
      <c r="H45" s="296"/>
      <c r="I45" s="296"/>
      <c r="J45" s="296"/>
      <c r="K45" s="325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32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0"/>
    </row>
    <row r="48" ht="21" customHeight="1" spans="1:11">
      <c r="A48" s="297" t="s">
        <v>139</v>
      </c>
      <c r="B48" s="298" t="s">
        <v>140</v>
      </c>
      <c r="C48" s="298"/>
      <c r="D48" s="299" t="s">
        <v>141</v>
      </c>
      <c r="E48" s="300" t="s">
        <v>142</v>
      </c>
      <c r="F48" s="299" t="s">
        <v>143</v>
      </c>
      <c r="G48" s="300">
        <v>45867</v>
      </c>
      <c r="H48" s="301" t="s">
        <v>144</v>
      </c>
      <c r="I48" s="301"/>
      <c r="J48" s="298" t="s">
        <v>145</v>
      </c>
      <c r="K48" s="326"/>
    </row>
    <row r="49" customHeight="1" spans="1:11">
      <c r="A49" s="302" t="s">
        <v>146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27"/>
    </row>
    <row r="50" customHeight="1" spans="1:11">
      <c r="A50" s="304" t="s">
        <v>207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28"/>
    </row>
    <row r="51" customHeight="1" spans="1:1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29"/>
    </row>
    <row r="52" ht="21" customHeight="1" spans="1:11">
      <c r="A52" s="297" t="s">
        <v>139</v>
      </c>
      <c r="B52" s="298"/>
      <c r="C52" s="298"/>
      <c r="D52" s="299" t="s">
        <v>141</v>
      </c>
      <c r="E52" s="299"/>
      <c r="F52" s="299" t="s">
        <v>143</v>
      </c>
      <c r="G52" s="299"/>
      <c r="H52" s="301" t="s">
        <v>144</v>
      </c>
      <c r="I52" s="301"/>
      <c r="J52" s="330"/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21"/>
  <sheetViews>
    <sheetView workbookViewId="0">
      <selection activeCell="O23" sqref="O23"/>
    </sheetView>
  </sheetViews>
  <sheetFormatPr defaultColWidth="9" defaultRowHeight="26" customHeight="1"/>
  <cols>
    <col min="1" max="1" width="17.1666666666667" style="80" customWidth="1"/>
    <col min="2" max="7" width="11.875" style="80" customWidth="1"/>
    <col min="8" max="8" width="1.33333333333333" style="80" customWidth="1"/>
    <col min="9" max="9" width="16.5" style="80" customWidth="1"/>
    <col min="10" max="10" width="17" style="80" customWidth="1"/>
    <col min="11" max="11" width="18.5" style="80" customWidth="1"/>
    <col min="12" max="12" width="16.6666666666667" style="80" customWidth="1"/>
    <col min="13" max="13" width="17.75" style="80" customWidth="1"/>
    <col min="14" max="14" width="18.375" style="80" customWidth="1"/>
    <col min="15" max="15" width="14.75" style="80" customWidth="1"/>
    <col min="16" max="16" width="14.625" style="80" customWidth="1"/>
    <col min="17" max="17" width="15.625" style="80" customWidth="1"/>
    <col min="18" max="18" width="16.125" style="80" customWidth="1"/>
    <col min="19" max="19" width="17" style="80" customWidth="1"/>
    <col min="20" max="20" width="17.125" style="80" customWidth="1"/>
    <col min="21" max="16384" width="9" style="80"/>
  </cols>
  <sheetData>
    <row r="1" ht="22.5" customHeight="1" spans="1:14">
      <c r="A1" s="211" t="s">
        <v>148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22.5" customHeight="1" spans="1:20">
      <c r="A2" s="86" t="s">
        <v>62</v>
      </c>
      <c r="B2" s="87" t="s">
        <v>63</v>
      </c>
      <c r="C2" s="87"/>
      <c r="D2" s="86" t="s">
        <v>68</v>
      </c>
      <c r="E2" s="87" t="s">
        <v>69</v>
      </c>
      <c r="F2" s="87"/>
      <c r="G2" s="87"/>
      <c r="H2" s="213"/>
      <c r="I2" s="220" t="s">
        <v>57</v>
      </c>
      <c r="J2" s="112" t="s">
        <v>58</v>
      </c>
      <c r="K2" s="112"/>
      <c r="L2" s="112"/>
      <c r="M2" s="112"/>
      <c r="N2" s="113"/>
      <c r="O2" s="111" t="s">
        <v>57</v>
      </c>
      <c r="P2" s="112" t="s">
        <v>58</v>
      </c>
      <c r="Q2" s="112"/>
      <c r="R2" s="112"/>
      <c r="S2" s="112"/>
      <c r="T2" s="113"/>
    </row>
    <row r="3" ht="22.5" customHeight="1" spans="1:20">
      <c r="A3" s="89" t="s">
        <v>149</v>
      </c>
      <c r="B3" s="90" t="s">
        <v>150</v>
      </c>
      <c r="C3" s="90"/>
      <c r="D3" s="90"/>
      <c r="E3" s="90"/>
      <c r="F3" s="90"/>
      <c r="G3" s="90"/>
      <c r="H3" s="98"/>
      <c r="I3" s="89" t="s">
        <v>151</v>
      </c>
      <c r="J3" s="89"/>
      <c r="K3" s="89"/>
      <c r="L3" s="89"/>
      <c r="M3" s="89"/>
      <c r="N3" s="114"/>
      <c r="O3" s="89" t="s">
        <v>151</v>
      </c>
      <c r="P3" s="89"/>
      <c r="Q3" s="89"/>
      <c r="R3" s="89"/>
      <c r="S3" s="89"/>
      <c r="T3" s="114"/>
    </row>
    <row r="4" ht="31" customHeight="1" spans="1:20">
      <c r="A4" s="89"/>
      <c r="B4" s="92" t="s">
        <v>111</v>
      </c>
      <c r="C4" s="92" t="s">
        <v>112</v>
      </c>
      <c r="D4" s="93" t="s">
        <v>113</v>
      </c>
      <c r="E4" s="92" t="s">
        <v>114</v>
      </c>
      <c r="F4" s="94" t="s">
        <v>115</v>
      </c>
      <c r="G4" s="92" t="s">
        <v>116</v>
      </c>
      <c r="H4" s="98"/>
      <c r="I4" s="92" t="s">
        <v>208</v>
      </c>
      <c r="J4" s="92" t="s">
        <v>209</v>
      </c>
      <c r="K4" s="93" t="s">
        <v>152</v>
      </c>
      <c r="L4" s="92" t="s">
        <v>210</v>
      </c>
      <c r="M4" s="94" t="s">
        <v>211</v>
      </c>
      <c r="N4" s="92" t="s">
        <v>212</v>
      </c>
      <c r="O4" s="92" t="s">
        <v>213</v>
      </c>
      <c r="P4" s="92" t="s">
        <v>214</v>
      </c>
      <c r="Q4" s="93" t="s">
        <v>153</v>
      </c>
      <c r="R4" s="92" t="s">
        <v>215</v>
      </c>
      <c r="S4" s="94" t="s">
        <v>216</v>
      </c>
      <c r="T4" s="92" t="s">
        <v>217</v>
      </c>
    </row>
    <row r="5" ht="22.5" customHeight="1" spans="1:20">
      <c r="A5" s="95" t="s">
        <v>154</v>
      </c>
      <c r="B5" s="96">
        <f t="shared" ref="B5:B8" si="0">C5-5</f>
        <v>71</v>
      </c>
      <c r="C5" s="96">
        <v>76</v>
      </c>
      <c r="D5" s="97">
        <f t="shared" ref="D5:G5" si="1">C5+6</f>
        <v>82</v>
      </c>
      <c r="E5" s="96">
        <f t="shared" si="1"/>
        <v>88</v>
      </c>
      <c r="F5" s="96">
        <f t="shared" si="1"/>
        <v>94</v>
      </c>
      <c r="G5" s="96">
        <f t="shared" si="1"/>
        <v>100</v>
      </c>
      <c r="H5" s="98"/>
      <c r="I5" s="221" t="s">
        <v>218</v>
      </c>
      <c r="J5" s="221" t="s">
        <v>156</v>
      </c>
      <c r="K5" s="221" t="s">
        <v>159</v>
      </c>
      <c r="L5" s="221" t="s">
        <v>157</v>
      </c>
      <c r="M5" s="221" t="s">
        <v>158</v>
      </c>
      <c r="N5" s="222" t="s">
        <v>159</v>
      </c>
      <c r="O5" s="221" t="s">
        <v>218</v>
      </c>
      <c r="P5" s="221" t="s">
        <v>156</v>
      </c>
      <c r="Q5" s="221" t="s">
        <v>159</v>
      </c>
      <c r="R5" s="221" t="s">
        <v>157</v>
      </c>
      <c r="S5" s="221" t="s">
        <v>158</v>
      </c>
      <c r="T5" s="222" t="s">
        <v>159</v>
      </c>
    </row>
    <row r="6" ht="22.5" customHeight="1" spans="1:20">
      <c r="A6" s="95" t="s">
        <v>160</v>
      </c>
      <c r="B6" s="96">
        <f>C6-3</f>
        <v>51</v>
      </c>
      <c r="C6" s="96">
        <v>54</v>
      </c>
      <c r="D6" s="97">
        <f>C6+3</f>
        <v>57</v>
      </c>
      <c r="E6" s="96">
        <f>D6+3</f>
        <v>60</v>
      </c>
      <c r="F6" s="96">
        <f>E6+4</f>
        <v>64</v>
      </c>
      <c r="G6" s="96">
        <f t="shared" ref="G6:G8" si="2">F6+4</f>
        <v>68</v>
      </c>
      <c r="H6" s="98"/>
      <c r="I6" s="221" t="s">
        <v>159</v>
      </c>
      <c r="J6" s="221" t="s">
        <v>157</v>
      </c>
      <c r="K6" s="223" t="s">
        <v>155</v>
      </c>
      <c r="L6" s="221" t="s">
        <v>155</v>
      </c>
      <c r="M6" s="221" t="s">
        <v>158</v>
      </c>
      <c r="N6" s="222" t="s">
        <v>159</v>
      </c>
      <c r="O6" s="221" t="s">
        <v>159</v>
      </c>
      <c r="P6" s="221" t="s">
        <v>157</v>
      </c>
      <c r="Q6" s="223" t="s">
        <v>155</v>
      </c>
      <c r="R6" s="221" t="s">
        <v>155</v>
      </c>
      <c r="S6" s="221" t="s">
        <v>158</v>
      </c>
      <c r="T6" s="222" t="s">
        <v>159</v>
      </c>
    </row>
    <row r="7" ht="22.5" customHeight="1" spans="1:20">
      <c r="A7" s="95" t="s">
        <v>161</v>
      </c>
      <c r="B7" s="99">
        <f t="shared" si="0"/>
        <v>69</v>
      </c>
      <c r="C7" s="96">
        <v>74</v>
      </c>
      <c r="D7" s="100">
        <f>C7+6</f>
        <v>80</v>
      </c>
      <c r="E7" s="99">
        <f>D7+6</f>
        <v>86</v>
      </c>
      <c r="F7" s="99">
        <f>E7+6</f>
        <v>92</v>
      </c>
      <c r="G7" s="96">
        <f t="shared" si="2"/>
        <v>96</v>
      </c>
      <c r="H7" s="98"/>
      <c r="I7" s="221" t="s">
        <v>155</v>
      </c>
      <c r="J7" s="221" t="s">
        <v>158</v>
      </c>
      <c r="K7" s="221" t="s">
        <v>158</v>
      </c>
      <c r="L7" s="117" t="s">
        <v>155</v>
      </c>
      <c r="M7" s="117" t="s">
        <v>156</v>
      </c>
      <c r="N7" s="222" t="s">
        <v>156</v>
      </c>
      <c r="O7" s="221" t="s">
        <v>155</v>
      </c>
      <c r="P7" s="221" t="s">
        <v>158</v>
      </c>
      <c r="Q7" s="221" t="s">
        <v>158</v>
      </c>
      <c r="R7" s="117" t="s">
        <v>155</v>
      </c>
      <c r="S7" s="117" t="s">
        <v>156</v>
      </c>
      <c r="T7" s="222" t="s">
        <v>156</v>
      </c>
    </row>
    <row r="8" ht="24" customHeight="1" spans="1:20">
      <c r="A8" s="95" t="s">
        <v>162</v>
      </c>
      <c r="B8" s="99">
        <f t="shared" si="0"/>
        <v>79</v>
      </c>
      <c r="C8" s="96">
        <v>84</v>
      </c>
      <c r="D8" s="100">
        <f>C8+6</f>
        <v>90</v>
      </c>
      <c r="E8" s="99">
        <f>D8+6</f>
        <v>96</v>
      </c>
      <c r="F8" s="99">
        <f>E8+6</f>
        <v>102</v>
      </c>
      <c r="G8" s="96">
        <f t="shared" si="2"/>
        <v>106</v>
      </c>
      <c r="H8" s="98"/>
      <c r="I8" s="221" t="s">
        <v>156</v>
      </c>
      <c r="J8" s="221" t="s">
        <v>155</v>
      </c>
      <c r="K8" s="223" t="s">
        <v>219</v>
      </c>
      <c r="L8" s="117" t="s">
        <v>163</v>
      </c>
      <c r="M8" s="222" t="s">
        <v>157</v>
      </c>
      <c r="N8" s="221" t="s">
        <v>155</v>
      </c>
      <c r="O8" s="221" t="s">
        <v>156</v>
      </c>
      <c r="P8" s="221" t="s">
        <v>155</v>
      </c>
      <c r="Q8" s="223" t="s">
        <v>219</v>
      </c>
      <c r="R8" s="117" t="s">
        <v>163</v>
      </c>
      <c r="S8" s="222" t="s">
        <v>157</v>
      </c>
      <c r="T8" s="221" t="s">
        <v>155</v>
      </c>
    </row>
    <row r="9" ht="24" customHeight="1" spans="1:20">
      <c r="A9" s="95" t="s">
        <v>164</v>
      </c>
      <c r="B9" s="101">
        <f>C9-1.6</f>
        <v>23.4</v>
      </c>
      <c r="C9" s="101">
        <v>25</v>
      </c>
      <c r="D9" s="102">
        <f>C9+1.9</f>
        <v>26.9</v>
      </c>
      <c r="E9" s="101">
        <f>C9+3.8</f>
        <v>28.8</v>
      </c>
      <c r="F9" s="101">
        <f>C9+5.7</f>
        <v>30.7</v>
      </c>
      <c r="G9" s="101">
        <f>C9+7</f>
        <v>32</v>
      </c>
      <c r="H9" s="98"/>
      <c r="I9" s="221" t="s">
        <v>220</v>
      </c>
      <c r="J9" s="221" t="s">
        <v>155</v>
      </c>
      <c r="K9" s="223" t="s">
        <v>155</v>
      </c>
      <c r="L9" s="117" t="s">
        <v>155</v>
      </c>
      <c r="M9" s="221" t="s">
        <v>158</v>
      </c>
      <c r="N9" s="222" t="s">
        <v>157</v>
      </c>
      <c r="O9" s="221" t="s">
        <v>220</v>
      </c>
      <c r="P9" s="221" t="s">
        <v>155</v>
      </c>
      <c r="Q9" s="223" t="s">
        <v>155</v>
      </c>
      <c r="R9" s="117" t="s">
        <v>155</v>
      </c>
      <c r="S9" s="221" t="s">
        <v>158</v>
      </c>
      <c r="T9" s="222" t="s">
        <v>157</v>
      </c>
    </row>
    <row r="10" ht="22.5" customHeight="1" spans="1:20">
      <c r="A10" s="95" t="s">
        <v>165</v>
      </c>
      <c r="B10" s="96">
        <f>C10-1</f>
        <v>19</v>
      </c>
      <c r="C10" s="96">
        <v>20</v>
      </c>
      <c r="D10" s="97">
        <f>C10+1.2</f>
        <v>21.2</v>
      </c>
      <c r="E10" s="96">
        <f>D10+1.2</f>
        <v>22.4</v>
      </c>
      <c r="F10" s="96">
        <f>E10+1.2</f>
        <v>23.6</v>
      </c>
      <c r="G10" s="96">
        <f>F10+0.7</f>
        <v>24.3</v>
      </c>
      <c r="H10" s="98"/>
      <c r="I10" s="221" t="s">
        <v>155</v>
      </c>
      <c r="J10" s="221" t="s">
        <v>155</v>
      </c>
      <c r="K10" s="223" t="s">
        <v>155</v>
      </c>
      <c r="L10" s="117" t="s">
        <v>155</v>
      </c>
      <c r="M10" s="117" t="s">
        <v>158</v>
      </c>
      <c r="N10" s="222" t="s">
        <v>155</v>
      </c>
      <c r="O10" s="221" t="s">
        <v>155</v>
      </c>
      <c r="P10" s="221" t="s">
        <v>155</v>
      </c>
      <c r="Q10" s="223" t="s">
        <v>155</v>
      </c>
      <c r="R10" s="117" t="s">
        <v>155</v>
      </c>
      <c r="S10" s="117" t="s">
        <v>158</v>
      </c>
      <c r="T10" s="222" t="s">
        <v>155</v>
      </c>
    </row>
    <row r="11" ht="24" customHeight="1" spans="1:20">
      <c r="A11" s="95" t="s">
        <v>166</v>
      </c>
      <c r="B11" s="96">
        <f>C11-0.5</f>
        <v>16.5</v>
      </c>
      <c r="C11" s="96">
        <v>17</v>
      </c>
      <c r="D11" s="97">
        <f t="shared" ref="D11:G11" si="3">C11+0.5</f>
        <v>17.5</v>
      </c>
      <c r="E11" s="96">
        <f t="shared" si="3"/>
        <v>18</v>
      </c>
      <c r="F11" s="96">
        <f t="shared" si="3"/>
        <v>18.5</v>
      </c>
      <c r="G11" s="96">
        <f t="shared" si="3"/>
        <v>19</v>
      </c>
      <c r="H11" s="98"/>
      <c r="I11" s="117" t="s">
        <v>158</v>
      </c>
      <c r="J11" s="117" t="s">
        <v>167</v>
      </c>
      <c r="K11" s="223" t="s">
        <v>157</v>
      </c>
      <c r="L11" s="117" t="s">
        <v>157</v>
      </c>
      <c r="M11" s="117" t="s">
        <v>167</v>
      </c>
      <c r="N11" s="222" t="s">
        <v>167</v>
      </c>
      <c r="O11" s="117" t="s">
        <v>158</v>
      </c>
      <c r="P11" s="117" t="s">
        <v>167</v>
      </c>
      <c r="Q11" s="223" t="s">
        <v>157</v>
      </c>
      <c r="R11" s="117" t="s">
        <v>157</v>
      </c>
      <c r="S11" s="117" t="s">
        <v>167</v>
      </c>
      <c r="T11" s="222" t="s">
        <v>167</v>
      </c>
    </row>
    <row r="12" ht="24" customHeight="1" spans="1:20">
      <c r="A12" s="103" t="s">
        <v>168</v>
      </c>
      <c r="B12" s="96">
        <f>C12-0.5</f>
        <v>11.5</v>
      </c>
      <c r="C12" s="96">
        <v>12</v>
      </c>
      <c r="D12" s="97">
        <f t="shared" ref="D12:G12" si="4">C12+0.5</f>
        <v>12.5</v>
      </c>
      <c r="E12" s="96">
        <f t="shared" si="4"/>
        <v>13</v>
      </c>
      <c r="F12" s="96">
        <f t="shared" si="4"/>
        <v>13.5</v>
      </c>
      <c r="G12" s="96">
        <f t="shared" si="4"/>
        <v>14</v>
      </c>
      <c r="H12" s="98"/>
      <c r="I12" s="221" t="s">
        <v>158</v>
      </c>
      <c r="J12" s="221" t="s">
        <v>169</v>
      </c>
      <c r="K12" s="223" t="s">
        <v>155</v>
      </c>
      <c r="L12" s="221" t="s">
        <v>157</v>
      </c>
      <c r="M12" s="221" t="s">
        <v>155</v>
      </c>
      <c r="N12" s="222" t="s">
        <v>157</v>
      </c>
      <c r="O12" s="221" t="s">
        <v>158</v>
      </c>
      <c r="P12" s="221" t="s">
        <v>169</v>
      </c>
      <c r="Q12" s="223" t="s">
        <v>155</v>
      </c>
      <c r="R12" s="221" t="s">
        <v>157</v>
      </c>
      <c r="S12" s="221" t="s">
        <v>155</v>
      </c>
      <c r="T12" s="222" t="s">
        <v>157</v>
      </c>
    </row>
    <row r="13" ht="24" customHeight="1" spans="1:20">
      <c r="A13" s="95" t="s">
        <v>170</v>
      </c>
      <c r="B13" s="96">
        <f>C13-1.5</f>
        <v>22.5</v>
      </c>
      <c r="C13" s="96">
        <v>24</v>
      </c>
      <c r="D13" s="97">
        <f>C13+1.7</f>
        <v>25.7</v>
      </c>
      <c r="E13" s="96">
        <f>D13+1.7</f>
        <v>27.4</v>
      </c>
      <c r="F13" s="96">
        <f>E13+1.7</f>
        <v>29.1</v>
      </c>
      <c r="G13" s="96">
        <f>F13+1.6</f>
        <v>30.7</v>
      </c>
      <c r="H13" s="98"/>
      <c r="I13" s="117" t="s">
        <v>158</v>
      </c>
      <c r="J13" s="117" t="s">
        <v>167</v>
      </c>
      <c r="K13" s="223" t="s">
        <v>169</v>
      </c>
      <c r="L13" s="117" t="s">
        <v>171</v>
      </c>
      <c r="M13" s="117" t="s">
        <v>167</v>
      </c>
      <c r="N13" s="222" t="s">
        <v>167</v>
      </c>
      <c r="O13" s="117" t="s">
        <v>158</v>
      </c>
      <c r="P13" s="117" t="s">
        <v>167</v>
      </c>
      <c r="Q13" s="223" t="s">
        <v>169</v>
      </c>
      <c r="R13" s="117" t="s">
        <v>171</v>
      </c>
      <c r="S13" s="117" t="s">
        <v>167</v>
      </c>
      <c r="T13" s="222" t="s">
        <v>167</v>
      </c>
    </row>
    <row r="14" ht="22.5" customHeight="1" spans="1:20">
      <c r="A14" s="95" t="s">
        <v>172</v>
      </c>
      <c r="B14" s="96">
        <f>C14-1.8</f>
        <v>32.2</v>
      </c>
      <c r="C14" s="96">
        <v>34</v>
      </c>
      <c r="D14" s="97">
        <f>C14+2.25</f>
        <v>36.25</v>
      </c>
      <c r="E14" s="96">
        <f>D14+2.25</f>
        <v>38.5</v>
      </c>
      <c r="F14" s="96">
        <f>E14+2.25</f>
        <v>40.75</v>
      </c>
      <c r="G14" s="96">
        <f>F14+2</f>
        <v>42.75</v>
      </c>
      <c r="H14" s="98"/>
      <c r="I14" s="117" t="s">
        <v>158</v>
      </c>
      <c r="J14" s="117" t="s">
        <v>155</v>
      </c>
      <c r="K14" s="223" t="s">
        <v>221</v>
      </c>
      <c r="L14" s="117" t="s">
        <v>173</v>
      </c>
      <c r="M14" s="117" t="s">
        <v>155</v>
      </c>
      <c r="N14" s="222" t="s">
        <v>157</v>
      </c>
      <c r="O14" s="117" t="s">
        <v>158</v>
      </c>
      <c r="P14" s="117" t="s">
        <v>155</v>
      </c>
      <c r="Q14" s="223" t="s">
        <v>221</v>
      </c>
      <c r="R14" s="117" t="s">
        <v>173</v>
      </c>
      <c r="S14" s="117" t="s">
        <v>155</v>
      </c>
      <c r="T14" s="222" t="s">
        <v>157</v>
      </c>
    </row>
    <row r="15" ht="22.5" customHeight="1" spans="1:20">
      <c r="A15" s="95" t="s">
        <v>174</v>
      </c>
      <c r="B15" s="104">
        <v>12.5</v>
      </c>
      <c r="C15" s="104"/>
      <c r="D15" s="105">
        <f>B15+1</f>
        <v>13.5</v>
      </c>
      <c r="E15" s="104">
        <v>13.5</v>
      </c>
      <c r="F15" s="104">
        <f>D15+1</f>
        <v>14.5</v>
      </c>
      <c r="G15" s="104">
        <v>14.5</v>
      </c>
      <c r="H15" s="98"/>
      <c r="I15" s="117" t="s">
        <v>155</v>
      </c>
      <c r="J15" s="117" t="s">
        <v>155</v>
      </c>
      <c r="K15" s="117" t="s">
        <v>155</v>
      </c>
      <c r="L15" s="117" t="s">
        <v>155</v>
      </c>
      <c r="M15" s="117" t="s">
        <v>175</v>
      </c>
      <c r="N15" s="222" t="s">
        <v>155</v>
      </c>
      <c r="O15" s="117" t="s">
        <v>155</v>
      </c>
      <c r="P15" s="117" t="s">
        <v>155</v>
      </c>
      <c r="Q15" s="117" t="s">
        <v>155</v>
      </c>
      <c r="R15" s="117" t="s">
        <v>155</v>
      </c>
      <c r="S15" s="117" t="s">
        <v>175</v>
      </c>
      <c r="T15" s="222" t="s">
        <v>155</v>
      </c>
    </row>
    <row r="16" ht="22.5" customHeight="1" spans="1:20">
      <c r="A16" s="95" t="s">
        <v>176</v>
      </c>
      <c r="B16" s="106">
        <v>3.5</v>
      </c>
      <c r="C16" s="96">
        <v>3.5</v>
      </c>
      <c r="D16" s="107">
        <v>3.5</v>
      </c>
      <c r="E16" s="106">
        <v>3.5</v>
      </c>
      <c r="F16" s="106">
        <v>3.5</v>
      </c>
      <c r="G16" s="106">
        <v>3.5</v>
      </c>
      <c r="H16" s="98"/>
      <c r="I16" s="117" t="s">
        <v>155</v>
      </c>
      <c r="J16" s="117" t="s">
        <v>155</v>
      </c>
      <c r="K16" s="223" t="s">
        <v>155</v>
      </c>
      <c r="L16" s="117" t="s">
        <v>155</v>
      </c>
      <c r="M16" s="117" t="s">
        <v>155</v>
      </c>
      <c r="N16" s="222" t="s">
        <v>155</v>
      </c>
      <c r="O16" s="117" t="s">
        <v>155</v>
      </c>
      <c r="P16" s="117" t="s">
        <v>155</v>
      </c>
      <c r="Q16" s="223" t="s">
        <v>155</v>
      </c>
      <c r="R16" s="117" t="s">
        <v>155</v>
      </c>
      <c r="S16" s="117" t="s">
        <v>155</v>
      </c>
      <c r="T16" s="222" t="s">
        <v>155</v>
      </c>
    </row>
    <row r="17" ht="22.5" customHeight="1" spans="1:20">
      <c r="A17" s="95" t="s">
        <v>177</v>
      </c>
      <c r="B17" s="106">
        <v>2</v>
      </c>
      <c r="C17" s="96">
        <v>2</v>
      </c>
      <c r="D17" s="107">
        <v>2</v>
      </c>
      <c r="E17" s="106">
        <v>2</v>
      </c>
      <c r="F17" s="106">
        <v>2</v>
      </c>
      <c r="G17" s="106">
        <v>2</v>
      </c>
      <c r="H17" s="98"/>
      <c r="I17" s="117" t="s">
        <v>155</v>
      </c>
      <c r="J17" s="117" t="s">
        <v>155</v>
      </c>
      <c r="K17" s="223" t="s">
        <v>155</v>
      </c>
      <c r="L17" s="117" t="s">
        <v>155</v>
      </c>
      <c r="M17" s="117" t="s">
        <v>155</v>
      </c>
      <c r="N17" s="222" t="s">
        <v>155</v>
      </c>
      <c r="O17" s="117" t="s">
        <v>155</v>
      </c>
      <c r="P17" s="117" t="s">
        <v>155</v>
      </c>
      <c r="Q17" s="223" t="s">
        <v>155</v>
      </c>
      <c r="R17" s="117" t="s">
        <v>155</v>
      </c>
      <c r="S17" s="117" t="s">
        <v>155</v>
      </c>
      <c r="T17" s="222" t="s">
        <v>155</v>
      </c>
    </row>
    <row r="18" ht="22.5" customHeight="1" spans="1:20">
      <c r="A18" s="214"/>
      <c r="B18" s="215"/>
      <c r="C18" s="216"/>
      <c r="D18" s="217"/>
      <c r="E18" s="216"/>
      <c r="F18" s="216"/>
      <c r="G18" s="216"/>
      <c r="H18" s="98"/>
      <c r="I18" s="117"/>
      <c r="J18" s="117"/>
      <c r="K18" s="117"/>
      <c r="L18" s="117"/>
      <c r="M18" s="117"/>
      <c r="N18" s="118"/>
      <c r="O18" s="117"/>
      <c r="P18" s="117"/>
      <c r="Q18" s="117"/>
      <c r="R18" s="117"/>
      <c r="S18" s="117"/>
      <c r="T18" s="118"/>
    </row>
    <row r="19" ht="15.75" spans="1:20">
      <c r="A19" s="218" t="s">
        <v>178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</row>
    <row r="20" ht="15.75" spans="1:20">
      <c r="A20" s="80" t="s">
        <v>222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</row>
    <row r="21" ht="15.75" spans="1:19">
      <c r="A21" s="219"/>
      <c r="B21" s="219"/>
      <c r="C21" s="219"/>
      <c r="D21" s="219"/>
      <c r="E21" s="219"/>
      <c r="F21" s="219"/>
      <c r="G21" s="219"/>
      <c r="H21" s="219"/>
      <c r="I21" s="218" t="s">
        <v>223</v>
      </c>
      <c r="J21" s="224"/>
      <c r="K21" s="218" t="s">
        <v>181</v>
      </c>
      <c r="L21" s="218"/>
      <c r="M21" s="218" t="s">
        <v>224</v>
      </c>
      <c r="O21" s="218" t="s">
        <v>225</v>
      </c>
      <c r="P21" s="224"/>
      <c r="Q21" s="218" t="s">
        <v>181</v>
      </c>
      <c r="R21" s="218"/>
      <c r="S21" s="218" t="s">
        <v>224</v>
      </c>
    </row>
  </sheetData>
  <mergeCells count="11">
    <mergeCell ref="A1:N1"/>
    <mergeCell ref="B2:C2"/>
    <mergeCell ref="E2:G2"/>
    <mergeCell ref="J2:N2"/>
    <mergeCell ref="P2:T2"/>
    <mergeCell ref="B3:G3"/>
    <mergeCell ref="I3:N3"/>
    <mergeCell ref="O3:T3"/>
    <mergeCell ref="B15:C15"/>
    <mergeCell ref="A3:A4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2"/>
  <sheetViews>
    <sheetView tabSelected="1" zoomScale="110" zoomScaleNormal="110" workbookViewId="0">
      <selection activeCell="M12" sqref="M12"/>
    </sheetView>
  </sheetViews>
  <sheetFormatPr defaultColWidth="9" defaultRowHeight="18" customHeight="1"/>
  <cols>
    <col min="1" max="1" width="9.66666666666667" style="123" customWidth="1"/>
    <col min="2" max="2" width="11.1666666666667" style="123" customWidth="1"/>
    <col min="3" max="3" width="9.16666666666667" style="123" customWidth="1"/>
    <col min="4" max="4" width="9.5" style="123" customWidth="1"/>
    <col min="5" max="5" width="12.625" style="123" customWidth="1"/>
    <col min="6" max="6" width="10.3333333333333" style="123" customWidth="1"/>
    <col min="7" max="7" width="9.5" style="123" customWidth="1"/>
    <col min="8" max="8" width="9.16666666666667" style="123" customWidth="1"/>
    <col min="9" max="9" width="8.16666666666667" style="123" customWidth="1"/>
    <col min="10" max="10" width="10.5" style="123" customWidth="1"/>
    <col min="11" max="11" width="12.1666666666667" style="123" customWidth="1"/>
    <col min="12" max="16384" width="9" style="124"/>
  </cols>
  <sheetData>
    <row r="1" ht="28" customHeight="1" spans="1:11">
      <c r="A1" s="125" t="s">
        <v>226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customHeight="1" spans="1:11">
      <c r="A2" s="126" t="s">
        <v>53</v>
      </c>
      <c r="B2" s="127" t="s">
        <v>54</v>
      </c>
      <c r="C2" s="127"/>
      <c r="D2" s="128" t="s">
        <v>62</v>
      </c>
      <c r="E2" s="129" t="s">
        <v>63</v>
      </c>
      <c r="F2" s="130" t="s">
        <v>227</v>
      </c>
      <c r="G2" s="127" t="s">
        <v>69</v>
      </c>
      <c r="H2" s="127"/>
      <c r="I2" s="190" t="s">
        <v>57</v>
      </c>
      <c r="J2" s="191" t="s">
        <v>58</v>
      </c>
      <c r="K2" s="192"/>
    </row>
    <row r="3" customHeight="1" spans="1:11">
      <c r="A3" s="131" t="s">
        <v>76</v>
      </c>
      <c r="B3" s="132">
        <v>10000</v>
      </c>
      <c r="C3" s="132"/>
      <c r="D3" s="133" t="s">
        <v>228</v>
      </c>
      <c r="E3" s="134">
        <v>45884</v>
      </c>
      <c r="F3" s="135"/>
      <c r="G3" s="135"/>
      <c r="H3" s="136" t="s">
        <v>229</v>
      </c>
      <c r="I3" s="136"/>
      <c r="J3" s="136"/>
      <c r="K3" s="193"/>
    </row>
    <row r="4" customHeight="1" spans="1:11">
      <c r="A4" s="137" t="s">
        <v>72</v>
      </c>
      <c r="B4" s="132">
        <v>2</v>
      </c>
      <c r="C4" s="132">
        <v>6</v>
      </c>
      <c r="D4" s="138" t="s">
        <v>230</v>
      </c>
      <c r="E4" s="135" t="s">
        <v>231</v>
      </c>
      <c r="F4" s="135"/>
      <c r="G4" s="135"/>
      <c r="H4" s="138" t="s">
        <v>232</v>
      </c>
      <c r="I4" s="138"/>
      <c r="J4" s="194" t="s">
        <v>66</v>
      </c>
      <c r="K4" s="195" t="s">
        <v>67</v>
      </c>
    </row>
    <row r="5" customHeight="1" spans="1:11">
      <c r="A5" s="137" t="s">
        <v>233</v>
      </c>
      <c r="B5" s="132">
        <v>1</v>
      </c>
      <c r="C5" s="132"/>
      <c r="D5" s="133" t="s">
        <v>231</v>
      </c>
      <c r="E5" s="136" t="s">
        <v>234</v>
      </c>
      <c r="F5" s="133"/>
      <c r="G5" s="133"/>
      <c r="H5" s="138" t="s">
        <v>235</v>
      </c>
      <c r="I5" s="138"/>
      <c r="J5" s="194" t="s">
        <v>66</v>
      </c>
      <c r="K5" s="195" t="s">
        <v>67</v>
      </c>
    </row>
    <row r="6" customHeight="1" spans="1:11">
      <c r="A6" s="139" t="s">
        <v>236</v>
      </c>
      <c r="B6" s="140">
        <v>125</v>
      </c>
      <c r="C6" s="140"/>
      <c r="D6" s="141" t="s">
        <v>237</v>
      </c>
      <c r="E6" s="142">
        <v>2100</v>
      </c>
      <c r="F6" s="143"/>
      <c r="G6" s="141"/>
      <c r="H6" s="144" t="s">
        <v>238</v>
      </c>
      <c r="I6" s="144"/>
      <c r="J6" s="143" t="s">
        <v>66</v>
      </c>
      <c r="K6" s="196" t="s">
        <v>67</v>
      </c>
    </row>
    <row r="7" customHeight="1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customHeight="1" spans="1:11">
      <c r="A8" s="148" t="s">
        <v>239</v>
      </c>
      <c r="B8" s="149" t="s">
        <v>240</v>
      </c>
      <c r="C8" s="149" t="s">
        <v>241</v>
      </c>
      <c r="D8" s="149" t="s">
        <v>242</v>
      </c>
      <c r="E8" s="149" t="s">
        <v>243</v>
      </c>
      <c r="F8" s="149" t="s">
        <v>244</v>
      </c>
      <c r="G8" s="150" t="s">
        <v>245</v>
      </c>
      <c r="H8" s="151"/>
      <c r="I8" s="151"/>
      <c r="J8" s="151"/>
      <c r="K8" s="197"/>
    </row>
    <row r="9" customHeight="1" spans="1:11">
      <c r="A9" s="152" t="s">
        <v>246</v>
      </c>
      <c r="B9" s="153"/>
      <c r="C9" s="154" t="s">
        <v>66</v>
      </c>
      <c r="D9" s="154" t="s">
        <v>67</v>
      </c>
      <c r="E9" s="155" t="s">
        <v>247</v>
      </c>
      <c r="F9" s="156" t="s">
        <v>248</v>
      </c>
      <c r="G9" s="157" t="s">
        <v>249</v>
      </c>
      <c r="H9" s="158"/>
      <c r="I9" s="158"/>
      <c r="J9" s="158"/>
      <c r="K9" s="198"/>
    </row>
    <row r="10" customHeight="1" spans="1:11">
      <c r="A10" s="152" t="s">
        <v>250</v>
      </c>
      <c r="B10" s="153"/>
      <c r="C10" s="154" t="s">
        <v>66</v>
      </c>
      <c r="D10" s="154" t="s">
        <v>67</v>
      </c>
      <c r="E10" s="155" t="s">
        <v>251</v>
      </c>
      <c r="F10" s="156" t="s">
        <v>249</v>
      </c>
      <c r="G10" s="157" t="s">
        <v>252</v>
      </c>
      <c r="H10" s="158"/>
      <c r="I10" s="158"/>
      <c r="J10" s="158"/>
      <c r="K10" s="198"/>
    </row>
    <row r="11" customHeight="1" spans="1:11">
      <c r="A11" s="159" t="s">
        <v>194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9"/>
    </row>
    <row r="12" customHeight="1" spans="1:11">
      <c r="A12" s="161" t="s">
        <v>90</v>
      </c>
      <c r="B12" s="154" t="s">
        <v>86</v>
      </c>
      <c r="C12" s="154" t="s">
        <v>87</v>
      </c>
      <c r="D12" s="156"/>
      <c r="E12" s="155" t="s">
        <v>88</v>
      </c>
      <c r="F12" s="154" t="s">
        <v>86</v>
      </c>
      <c r="G12" s="154" t="s">
        <v>87</v>
      </c>
      <c r="H12" s="154"/>
      <c r="I12" s="155" t="s">
        <v>253</v>
      </c>
      <c r="J12" s="154" t="s">
        <v>86</v>
      </c>
      <c r="K12" s="200" t="s">
        <v>87</v>
      </c>
    </row>
    <row r="13" customHeight="1" spans="1:11">
      <c r="A13" s="161" t="s">
        <v>93</v>
      </c>
      <c r="B13" s="154" t="s">
        <v>86</v>
      </c>
      <c r="C13" s="154" t="s">
        <v>87</v>
      </c>
      <c r="D13" s="156"/>
      <c r="E13" s="155" t="s">
        <v>98</v>
      </c>
      <c r="F13" s="154" t="s">
        <v>86</v>
      </c>
      <c r="G13" s="154" t="s">
        <v>87</v>
      </c>
      <c r="H13" s="154"/>
      <c r="I13" s="155" t="s">
        <v>254</v>
      </c>
      <c r="J13" s="154" t="s">
        <v>86</v>
      </c>
      <c r="K13" s="200" t="s">
        <v>87</v>
      </c>
    </row>
    <row r="14" customHeight="1" spans="1:11">
      <c r="A14" s="162" t="s">
        <v>255</v>
      </c>
      <c r="B14" s="163" t="s">
        <v>86</v>
      </c>
      <c r="C14" s="163" t="s">
        <v>87</v>
      </c>
      <c r="D14" s="164"/>
      <c r="E14" s="165" t="s">
        <v>256</v>
      </c>
      <c r="F14" s="163" t="s">
        <v>86</v>
      </c>
      <c r="G14" s="163" t="s">
        <v>87</v>
      </c>
      <c r="H14" s="163"/>
      <c r="I14" s="165" t="s">
        <v>257</v>
      </c>
      <c r="J14" s="163" t="s">
        <v>86</v>
      </c>
      <c r="K14" s="201" t="s">
        <v>87</v>
      </c>
    </row>
    <row r="15" customHeight="1" spans="1:11">
      <c r="A15" s="145" t="s">
        <v>178</v>
      </c>
      <c r="B15" s="166" t="s">
        <v>249</v>
      </c>
      <c r="C15" s="166"/>
      <c r="D15" s="146"/>
      <c r="E15" s="145"/>
      <c r="F15" s="166"/>
      <c r="G15" s="166"/>
      <c r="H15" s="166"/>
      <c r="I15" s="145"/>
      <c r="J15" s="166"/>
      <c r="K15" s="166"/>
    </row>
    <row r="16" customHeight="1" spans="1:11">
      <c r="A16" s="167" t="s">
        <v>258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02"/>
    </row>
    <row r="17" customHeight="1" spans="1:11">
      <c r="A17" s="152" t="s">
        <v>259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3"/>
    </row>
    <row r="18" customHeight="1" spans="1:11">
      <c r="A18" s="152" t="s">
        <v>260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3"/>
    </row>
    <row r="19" customHeight="1" spans="1:11">
      <c r="A19" s="169" t="s">
        <v>261</v>
      </c>
      <c r="B19" s="154"/>
      <c r="C19" s="154"/>
      <c r="D19" s="154"/>
      <c r="E19" s="154"/>
      <c r="F19" s="154"/>
      <c r="G19" s="154"/>
      <c r="H19" s="154"/>
      <c r="I19" s="154"/>
      <c r="J19" s="154"/>
      <c r="K19" s="200"/>
    </row>
    <row r="20" customHeight="1" spans="1:11">
      <c r="A20" s="170" t="s">
        <v>262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98"/>
    </row>
    <row r="21" customHeight="1" spans="1:11">
      <c r="A21" s="170"/>
      <c r="B21" s="158"/>
      <c r="C21" s="158"/>
      <c r="D21" s="158"/>
      <c r="E21" s="158"/>
      <c r="F21" s="158"/>
      <c r="G21" s="158"/>
      <c r="H21" s="158"/>
      <c r="I21" s="158"/>
      <c r="J21" s="158"/>
      <c r="K21" s="198"/>
    </row>
    <row r="22" customHeight="1" spans="1:11">
      <c r="A22" s="170"/>
      <c r="B22" s="158"/>
      <c r="C22" s="158"/>
      <c r="D22" s="158"/>
      <c r="E22" s="158"/>
      <c r="F22" s="158"/>
      <c r="G22" s="158"/>
      <c r="H22" s="158"/>
      <c r="I22" s="158"/>
      <c r="J22" s="158"/>
      <c r="K22" s="198"/>
    </row>
    <row r="23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4"/>
    </row>
    <row r="24" customHeight="1" spans="1:11">
      <c r="A24" s="152" t="s">
        <v>123</v>
      </c>
      <c r="B24" s="153"/>
      <c r="C24" s="154" t="s">
        <v>66</v>
      </c>
      <c r="D24" s="154" t="s">
        <v>67</v>
      </c>
      <c r="E24" s="173"/>
      <c r="F24" s="173"/>
      <c r="G24" s="173"/>
      <c r="H24" s="173"/>
      <c r="I24" s="173"/>
      <c r="J24" s="173"/>
      <c r="K24" s="205"/>
    </row>
    <row r="25" customHeight="1" spans="1:11">
      <c r="A25" s="174" t="s">
        <v>263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6"/>
    </row>
    <row r="26" customHeight="1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customHeight="1" spans="1:11">
      <c r="A27" s="177" t="s">
        <v>264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7"/>
    </row>
    <row r="28" customHeight="1" spans="1:11">
      <c r="A28" s="178" t="s">
        <v>265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7"/>
    </row>
    <row r="29" customHeight="1" spans="1:11">
      <c r="A29" s="178" t="s">
        <v>266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7"/>
    </row>
    <row r="30" customHeight="1" spans="1:11">
      <c r="A30" s="178" t="s">
        <v>267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7"/>
    </row>
    <row r="31" customHeight="1" spans="1:11">
      <c r="A31" s="178" t="s">
        <v>268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7"/>
    </row>
    <row r="32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07"/>
    </row>
    <row r="3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7"/>
    </row>
    <row r="34" customHeight="1" spans="1:11">
      <c r="A34" s="170"/>
      <c r="B34" s="158"/>
      <c r="C34" s="158"/>
      <c r="D34" s="158"/>
      <c r="E34" s="158"/>
      <c r="F34" s="158"/>
      <c r="G34" s="158"/>
      <c r="H34" s="158"/>
      <c r="I34" s="158"/>
      <c r="J34" s="158"/>
      <c r="K34" s="198"/>
    </row>
    <row r="35" customHeight="1" spans="1:11">
      <c r="A35" s="180"/>
      <c r="B35" s="158"/>
      <c r="C35" s="158"/>
      <c r="D35" s="158"/>
      <c r="E35" s="158"/>
      <c r="F35" s="158"/>
      <c r="G35" s="158"/>
      <c r="H35" s="158"/>
      <c r="I35" s="158"/>
      <c r="J35" s="158"/>
      <c r="K35" s="198"/>
    </row>
    <row r="36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08"/>
    </row>
    <row r="37" customHeight="1" spans="1:11">
      <c r="A37" s="183" t="s">
        <v>269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09"/>
    </row>
    <row r="38" customHeight="1" spans="1:11">
      <c r="A38" s="152" t="s">
        <v>270</v>
      </c>
      <c r="B38" s="153"/>
      <c r="C38" s="153"/>
      <c r="D38" s="173" t="s">
        <v>271</v>
      </c>
      <c r="E38" s="173"/>
      <c r="F38" s="185" t="s">
        <v>272</v>
      </c>
      <c r="G38" s="186"/>
      <c r="H38" s="153" t="s">
        <v>273</v>
      </c>
      <c r="I38" s="153"/>
      <c r="J38" s="153" t="s">
        <v>274</v>
      </c>
      <c r="K38" s="203"/>
    </row>
    <row r="39" customHeight="1" spans="1:11">
      <c r="A39" s="152" t="s">
        <v>178</v>
      </c>
      <c r="B39" s="153" t="s">
        <v>275</v>
      </c>
      <c r="C39" s="153"/>
      <c r="D39" s="153"/>
      <c r="E39" s="153"/>
      <c r="F39" s="153"/>
      <c r="G39" s="153"/>
      <c r="H39" s="153"/>
      <c r="I39" s="153"/>
      <c r="J39" s="153"/>
      <c r="K39" s="203"/>
    </row>
    <row r="40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03"/>
    </row>
    <row r="41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03"/>
    </row>
    <row r="42" customHeight="1" spans="1:11">
      <c r="A42" s="162" t="s">
        <v>139</v>
      </c>
      <c r="B42" s="187" t="s">
        <v>276</v>
      </c>
      <c r="C42" s="187"/>
      <c r="D42" s="165" t="s">
        <v>277</v>
      </c>
      <c r="E42" s="164" t="s">
        <v>142</v>
      </c>
      <c r="F42" s="165" t="s">
        <v>143</v>
      </c>
      <c r="G42" s="188">
        <v>45870</v>
      </c>
      <c r="H42" s="189" t="s">
        <v>144</v>
      </c>
      <c r="I42" s="189"/>
      <c r="J42" s="187" t="s">
        <v>145</v>
      </c>
      <c r="K42" s="21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0"/>
  <sheetViews>
    <sheetView workbookViewId="0">
      <selection activeCell="J21" sqref="J21"/>
    </sheetView>
  </sheetViews>
  <sheetFormatPr defaultColWidth="9" defaultRowHeight="26" customHeight="1"/>
  <cols>
    <col min="1" max="1" width="28" style="81" customWidth="1"/>
    <col min="2" max="7" width="9.75" style="82" customWidth="1"/>
    <col min="8" max="8" width="1.33333333333333" style="81" customWidth="1"/>
    <col min="9" max="9" width="14.25" style="83" customWidth="1"/>
    <col min="10" max="10" width="15.25" style="83" customWidth="1"/>
    <col min="11" max="11" width="15.5" style="83" customWidth="1"/>
    <col min="12" max="12" width="18.25" style="83" customWidth="1"/>
    <col min="13" max="13" width="17.125" style="83" customWidth="1"/>
    <col min="14" max="14" width="15.125" style="83" customWidth="1"/>
    <col min="15" max="16384" width="9" style="81"/>
  </cols>
  <sheetData>
    <row r="1" ht="22" customHeight="1" spans="1:14">
      <c r="A1" s="84" t="s">
        <v>148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22" customHeight="1" spans="1:14">
      <c r="A2" s="86" t="s">
        <v>62</v>
      </c>
      <c r="B2" s="87" t="s">
        <v>63</v>
      </c>
      <c r="C2" s="87"/>
      <c r="D2" s="86" t="s">
        <v>68</v>
      </c>
      <c r="E2" s="87" t="s">
        <v>69</v>
      </c>
      <c r="F2" s="87"/>
      <c r="G2" s="87"/>
      <c r="H2" s="88"/>
      <c r="I2" s="111" t="s">
        <v>57</v>
      </c>
      <c r="J2" s="112" t="s">
        <v>58</v>
      </c>
      <c r="K2" s="112"/>
      <c r="L2" s="112"/>
      <c r="M2" s="112"/>
      <c r="N2" s="113"/>
    </row>
    <row r="3" ht="22" customHeight="1" spans="1:14">
      <c r="A3" s="89" t="s">
        <v>149</v>
      </c>
      <c r="B3" s="90" t="s">
        <v>150</v>
      </c>
      <c r="C3" s="90"/>
      <c r="D3" s="90"/>
      <c r="E3" s="90"/>
      <c r="F3" s="90"/>
      <c r="G3" s="90"/>
      <c r="H3" s="91"/>
      <c r="I3" s="89" t="s">
        <v>151</v>
      </c>
      <c r="J3" s="89"/>
      <c r="K3" s="89"/>
      <c r="L3" s="89"/>
      <c r="M3" s="89"/>
      <c r="N3" s="114"/>
    </row>
    <row r="4" ht="33" customHeight="1" spans="1:14">
      <c r="A4" s="89"/>
      <c r="B4" s="92" t="s">
        <v>111</v>
      </c>
      <c r="C4" s="92" t="s">
        <v>112</v>
      </c>
      <c r="D4" s="93" t="s">
        <v>113</v>
      </c>
      <c r="E4" s="92" t="s">
        <v>114</v>
      </c>
      <c r="F4" s="94" t="s">
        <v>115</v>
      </c>
      <c r="G4" s="92" t="s">
        <v>116</v>
      </c>
      <c r="H4" s="91"/>
      <c r="I4" s="92" t="s">
        <v>278</v>
      </c>
      <c r="J4" s="92" t="s">
        <v>279</v>
      </c>
      <c r="K4" s="93" t="s">
        <v>280</v>
      </c>
      <c r="L4" s="92" t="s">
        <v>281</v>
      </c>
      <c r="M4" s="94" t="s">
        <v>282</v>
      </c>
      <c r="N4" s="92" t="s">
        <v>283</v>
      </c>
    </row>
    <row r="5" s="80" customFormat="1" ht="22" customHeight="1" spans="1:14">
      <c r="A5" s="95" t="s">
        <v>154</v>
      </c>
      <c r="B5" s="96">
        <f t="shared" ref="B5:B8" si="0">C5-5</f>
        <v>71</v>
      </c>
      <c r="C5" s="96">
        <v>76</v>
      </c>
      <c r="D5" s="97">
        <f t="shared" ref="D5:G5" si="1">C5+6</f>
        <v>82</v>
      </c>
      <c r="E5" s="96">
        <f t="shared" si="1"/>
        <v>88</v>
      </c>
      <c r="F5" s="96">
        <f t="shared" si="1"/>
        <v>94</v>
      </c>
      <c r="G5" s="96">
        <f t="shared" si="1"/>
        <v>100</v>
      </c>
      <c r="H5" s="98"/>
      <c r="I5" s="115" t="s">
        <v>284</v>
      </c>
      <c r="J5" s="116" t="s">
        <v>285</v>
      </c>
      <c r="K5" s="116" t="s">
        <v>286</v>
      </c>
      <c r="L5" s="116" t="s">
        <v>287</v>
      </c>
      <c r="M5" s="116" t="s">
        <v>284</v>
      </c>
      <c r="N5" s="116" t="s">
        <v>288</v>
      </c>
    </row>
    <row r="6" s="80" customFormat="1" ht="22" customHeight="1" spans="1:14">
      <c r="A6" s="95" t="s">
        <v>160</v>
      </c>
      <c r="B6" s="96">
        <f>C6-3</f>
        <v>51</v>
      </c>
      <c r="C6" s="96">
        <v>54</v>
      </c>
      <c r="D6" s="97">
        <f>C6+3</f>
        <v>57</v>
      </c>
      <c r="E6" s="96">
        <f>D6+3</f>
        <v>60</v>
      </c>
      <c r="F6" s="96">
        <f>E6+4</f>
        <v>64</v>
      </c>
      <c r="G6" s="96">
        <f t="shared" ref="G6:G8" si="2">F6+4</f>
        <v>68</v>
      </c>
      <c r="H6" s="98"/>
      <c r="I6" s="116" t="s">
        <v>289</v>
      </c>
      <c r="J6" s="116" t="s">
        <v>290</v>
      </c>
      <c r="K6" s="116" t="s">
        <v>291</v>
      </c>
      <c r="L6" s="116" t="s">
        <v>291</v>
      </c>
      <c r="M6" s="116" t="s">
        <v>285</v>
      </c>
      <c r="N6" s="116" t="s">
        <v>285</v>
      </c>
    </row>
    <row r="7" s="80" customFormat="1" ht="22" customHeight="1" spans="1:14">
      <c r="A7" s="95" t="s">
        <v>161</v>
      </c>
      <c r="B7" s="99">
        <f t="shared" si="0"/>
        <v>69</v>
      </c>
      <c r="C7" s="96">
        <v>74</v>
      </c>
      <c r="D7" s="100">
        <f>C7+6</f>
        <v>80</v>
      </c>
      <c r="E7" s="99">
        <f>D7+6</f>
        <v>86</v>
      </c>
      <c r="F7" s="99">
        <f>E7+6</f>
        <v>92</v>
      </c>
      <c r="G7" s="96">
        <f t="shared" si="2"/>
        <v>96</v>
      </c>
      <c r="H7" s="98"/>
      <c r="I7" s="116" t="s">
        <v>285</v>
      </c>
      <c r="J7" s="116" t="s">
        <v>285</v>
      </c>
      <c r="K7" s="116" t="s">
        <v>285</v>
      </c>
      <c r="L7" s="116" t="s">
        <v>292</v>
      </c>
      <c r="M7" s="116" t="s">
        <v>285</v>
      </c>
      <c r="N7" s="116" t="s">
        <v>285</v>
      </c>
    </row>
    <row r="8" s="80" customFormat="1" ht="22" customHeight="1" spans="1:14">
      <c r="A8" s="95" t="s">
        <v>162</v>
      </c>
      <c r="B8" s="99">
        <f t="shared" si="0"/>
        <v>79</v>
      </c>
      <c r="C8" s="96">
        <v>84</v>
      </c>
      <c r="D8" s="100">
        <f>C8+6</f>
        <v>90</v>
      </c>
      <c r="E8" s="99">
        <f>D8+6</f>
        <v>96</v>
      </c>
      <c r="F8" s="99">
        <f>E8+6</f>
        <v>102</v>
      </c>
      <c r="G8" s="96">
        <f t="shared" si="2"/>
        <v>106</v>
      </c>
      <c r="H8" s="98"/>
      <c r="I8" s="116" t="s">
        <v>292</v>
      </c>
      <c r="J8" s="116" t="s">
        <v>284</v>
      </c>
      <c r="K8" s="116" t="s">
        <v>285</v>
      </c>
      <c r="L8" s="116" t="s">
        <v>293</v>
      </c>
      <c r="M8" s="116" t="s">
        <v>294</v>
      </c>
      <c r="N8" s="116" t="s">
        <v>292</v>
      </c>
    </row>
    <row r="9" s="80" customFormat="1" ht="22" customHeight="1" spans="1:14">
      <c r="A9" s="95" t="s">
        <v>164</v>
      </c>
      <c r="B9" s="101">
        <f>C9-1.6</f>
        <v>23.4</v>
      </c>
      <c r="C9" s="101">
        <v>25</v>
      </c>
      <c r="D9" s="102">
        <f>C9+1.9</f>
        <v>26.9</v>
      </c>
      <c r="E9" s="101">
        <f>C9+3.8</f>
        <v>28.8</v>
      </c>
      <c r="F9" s="101">
        <f>C9+5.7</f>
        <v>30.7</v>
      </c>
      <c r="G9" s="101">
        <f>C9+7</f>
        <v>32</v>
      </c>
      <c r="H9" s="98"/>
      <c r="I9" s="116" t="s">
        <v>295</v>
      </c>
      <c r="J9" s="116" t="s">
        <v>286</v>
      </c>
      <c r="K9" s="116" t="s">
        <v>284</v>
      </c>
      <c r="L9" s="116" t="s">
        <v>292</v>
      </c>
      <c r="M9" s="116" t="s">
        <v>285</v>
      </c>
      <c r="N9" s="116" t="s">
        <v>284</v>
      </c>
    </row>
    <row r="10" s="80" customFormat="1" ht="22" customHeight="1" spans="1:14">
      <c r="A10" s="95" t="s">
        <v>165</v>
      </c>
      <c r="B10" s="96">
        <f>C10-1</f>
        <v>19</v>
      </c>
      <c r="C10" s="96">
        <v>20</v>
      </c>
      <c r="D10" s="97">
        <f>C10+1.2</f>
        <v>21.2</v>
      </c>
      <c r="E10" s="96">
        <f>D10+1.2</f>
        <v>22.4</v>
      </c>
      <c r="F10" s="96">
        <f>E10+1.2</f>
        <v>23.6</v>
      </c>
      <c r="G10" s="96">
        <f>F10+0.7</f>
        <v>24.3</v>
      </c>
      <c r="H10" s="98"/>
      <c r="I10" s="116" t="s">
        <v>285</v>
      </c>
      <c r="J10" s="116" t="s">
        <v>285</v>
      </c>
      <c r="K10" s="116" t="s">
        <v>296</v>
      </c>
      <c r="L10" s="116" t="s">
        <v>297</v>
      </c>
      <c r="M10" s="116" t="s">
        <v>298</v>
      </c>
      <c r="N10" s="116" t="s">
        <v>299</v>
      </c>
    </row>
    <row r="11" s="80" customFormat="1" ht="22" customHeight="1" spans="1:14">
      <c r="A11" s="95" t="s">
        <v>166</v>
      </c>
      <c r="B11" s="96">
        <f>C11-0.5</f>
        <v>16.5</v>
      </c>
      <c r="C11" s="96">
        <v>17</v>
      </c>
      <c r="D11" s="97">
        <f t="shared" ref="D11:G11" si="3">C11+0.5</f>
        <v>17.5</v>
      </c>
      <c r="E11" s="96">
        <f t="shared" si="3"/>
        <v>18</v>
      </c>
      <c r="F11" s="96">
        <f t="shared" si="3"/>
        <v>18.5</v>
      </c>
      <c r="G11" s="96">
        <f t="shared" si="3"/>
        <v>19</v>
      </c>
      <c r="H11" s="98"/>
      <c r="I11" s="116" t="s">
        <v>285</v>
      </c>
      <c r="J11" s="116" t="s">
        <v>285</v>
      </c>
      <c r="K11" s="116" t="s">
        <v>285</v>
      </c>
      <c r="L11" s="116" t="s">
        <v>285</v>
      </c>
      <c r="M11" s="116" t="s">
        <v>285</v>
      </c>
      <c r="N11" s="116" t="s">
        <v>285</v>
      </c>
    </row>
    <row r="12" s="80" customFormat="1" ht="36" customHeight="1" spans="1:14">
      <c r="A12" s="103" t="s">
        <v>168</v>
      </c>
      <c r="B12" s="96">
        <f>C12-0.5</f>
        <v>11.5</v>
      </c>
      <c r="C12" s="96">
        <v>12</v>
      </c>
      <c r="D12" s="97">
        <f t="shared" ref="D12:G12" si="4">C12+0.5</f>
        <v>12.5</v>
      </c>
      <c r="E12" s="96">
        <f t="shared" si="4"/>
        <v>13</v>
      </c>
      <c r="F12" s="96">
        <f t="shared" si="4"/>
        <v>13.5</v>
      </c>
      <c r="G12" s="96">
        <f t="shared" si="4"/>
        <v>14</v>
      </c>
      <c r="H12" s="98"/>
      <c r="I12" s="116" t="s">
        <v>300</v>
      </c>
      <c r="J12" s="116" t="s">
        <v>301</v>
      </c>
      <c r="K12" s="116" t="s">
        <v>285</v>
      </c>
      <c r="L12" s="116" t="s">
        <v>285</v>
      </c>
      <c r="M12" s="116" t="s">
        <v>302</v>
      </c>
      <c r="N12" s="116" t="s">
        <v>285</v>
      </c>
    </row>
    <row r="13" s="80" customFormat="1" ht="22" customHeight="1" spans="1:14">
      <c r="A13" s="95" t="s">
        <v>170</v>
      </c>
      <c r="B13" s="96">
        <f>C13-1.5</f>
        <v>22.5</v>
      </c>
      <c r="C13" s="96">
        <v>24</v>
      </c>
      <c r="D13" s="97">
        <f>C13+1.7</f>
        <v>25.7</v>
      </c>
      <c r="E13" s="96">
        <f>D13+1.7</f>
        <v>27.4</v>
      </c>
      <c r="F13" s="96">
        <f>E13+1.7</f>
        <v>29.1</v>
      </c>
      <c r="G13" s="96">
        <f>F13+1.6</f>
        <v>30.7</v>
      </c>
      <c r="H13" s="98"/>
      <c r="I13" s="116" t="s">
        <v>303</v>
      </c>
      <c r="J13" s="116" t="s">
        <v>303</v>
      </c>
      <c r="K13" s="116" t="s">
        <v>284</v>
      </c>
      <c r="L13" s="116" t="s">
        <v>304</v>
      </c>
      <c r="M13" s="116" t="s">
        <v>297</v>
      </c>
      <c r="N13" s="116" t="s">
        <v>287</v>
      </c>
    </row>
    <row r="14" s="80" customFormat="1" ht="22" customHeight="1" spans="1:14">
      <c r="A14" s="95" t="s">
        <v>172</v>
      </c>
      <c r="B14" s="96">
        <f>C14-1.8</f>
        <v>32.2</v>
      </c>
      <c r="C14" s="96">
        <v>34</v>
      </c>
      <c r="D14" s="97">
        <f>C14+2.25</f>
        <v>36.25</v>
      </c>
      <c r="E14" s="96">
        <f>D14+2.25</f>
        <v>38.5</v>
      </c>
      <c r="F14" s="96">
        <f>E14+2.25</f>
        <v>40.75</v>
      </c>
      <c r="G14" s="96">
        <f>F14+2</f>
        <v>42.75</v>
      </c>
      <c r="H14" s="98"/>
      <c r="I14" s="116" t="s">
        <v>305</v>
      </c>
      <c r="J14" s="116" t="s">
        <v>296</v>
      </c>
      <c r="K14" s="116" t="s">
        <v>284</v>
      </c>
      <c r="L14" s="116" t="s">
        <v>285</v>
      </c>
      <c r="M14" s="116" t="s">
        <v>285</v>
      </c>
      <c r="N14" s="116" t="s">
        <v>285</v>
      </c>
    </row>
    <row r="15" s="80" customFormat="1" ht="22" customHeight="1" spans="1:14">
      <c r="A15" s="95" t="s">
        <v>174</v>
      </c>
      <c r="B15" s="104">
        <v>12.5</v>
      </c>
      <c r="C15" s="104"/>
      <c r="D15" s="105">
        <f>B15+1</f>
        <v>13.5</v>
      </c>
      <c r="E15" s="104">
        <v>13.5</v>
      </c>
      <c r="F15" s="104">
        <f>D15+1</f>
        <v>14.5</v>
      </c>
      <c r="G15" s="104">
        <v>14.5</v>
      </c>
      <c r="H15" s="98"/>
      <c r="I15" s="116" t="s">
        <v>306</v>
      </c>
      <c r="J15" s="116" t="s">
        <v>289</v>
      </c>
      <c r="K15" s="116" t="s">
        <v>298</v>
      </c>
      <c r="L15" s="116" t="s">
        <v>285</v>
      </c>
      <c r="M15" s="116" t="s">
        <v>307</v>
      </c>
      <c r="N15" s="116" t="s">
        <v>296</v>
      </c>
    </row>
    <row r="16" s="80" customFormat="1" ht="22" customHeight="1" spans="1:14">
      <c r="A16" s="95" t="s">
        <v>176</v>
      </c>
      <c r="B16" s="106">
        <v>3.5</v>
      </c>
      <c r="C16" s="96">
        <v>3.5</v>
      </c>
      <c r="D16" s="107">
        <v>3.5</v>
      </c>
      <c r="E16" s="106">
        <v>3.5</v>
      </c>
      <c r="F16" s="106">
        <v>3.5</v>
      </c>
      <c r="G16" s="106">
        <v>3.5</v>
      </c>
      <c r="H16" s="98"/>
      <c r="I16" s="116" t="s">
        <v>308</v>
      </c>
      <c r="J16" s="116" t="s">
        <v>309</v>
      </c>
      <c r="K16" s="116" t="s">
        <v>285</v>
      </c>
      <c r="L16" s="116" t="s">
        <v>285</v>
      </c>
      <c r="M16" s="116" t="s">
        <v>285</v>
      </c>
      <c r="N16" s="116" t="s">
        <v>285</v>
      </c>
    </row>
    <row r="17" s="80" customFormat="1" ht="22" customHeight="1" spans="1:14">
      <c r="A17" s="95" t="s">
        <v>177</v>
      </c>
      <c r="B17" s="106">
        <v>2</v>
      </c>
      <c r="C17" s="96">
        <v>2</v>
      </c>
      <c r="D17" s="107">
        <v>2</v>
      </c>
      <c r="E17" s="106">
        <v>2</v>
      </c>
      <c r="F17" s="106">
        <v>2</v>
      </c>
      <c r="G17" s="106">
        <v>2</v>
      </c>
      <c r="H17" s="98"/>
      <c r="I17" s="116" t="s">
        <v>285</v>
      </c>
      <c r="J17" s="116" t="s">
        <v>285</v>
      </c>
      <c r="K17" s="116" t="s">
        <v>285</v>
      </c>
      <c r="L17" s="116" t="s">
        <v>285</v>
      </c>
      <c r="M17" s="116" t="s">
        <v>285</v>
      </c>
      <c r="N17" s="116" t="s">
        <v>285</v>
      </c>
    </row>
    <row r="18" ht="22" customHeight="1" spans="1:14">
      <c r="A18" s="108" t="s">
        <v>178</v>
      </c>
      <c r="D18" s="109"/>
      <c r="E18" s="109"/>
      <c r="F18" s="109"/>
      <c r="G18" s="109"/>
      <c r="H18" s="110"/>
      <c r="I18" s="117"/>
      <c r="J18" s="117"/>
      <c r="K18" s="117"/>
      <c r="L18" s="117"/>
      <c r="M18" s="117"/>
      <c r="N18" s="118"/>
    </row>
    <row r="19" ht="22" customHeight="1" spans="1:14">
      <c r="A19" s="81" t="s">
        <v>310</v>
      </c>
      <c r="D19" s="109"/>
      <c r="E19" s="109"/>
      <c r="F19" s="109"/>
      <c r="G19" s="109"/>
      <c r="H19" s="110"/>
      <c r="I19" s="119"/>
      <c r="J19" s="119"/>
      <c r="K19" s="119"/>
      <c r="L19" s="119"/>
      <c r="M19" s="119"/>
      <c r="N19" s="119"/>
    </row>
    <row r="20" ht="15.75" spans="1:14">
      <c r="A20" s="110"/>
      <c r="B20" s="109"/>
      <c r="C20" s="109"/>
      <c r="D20" s="109"/>
      <c r="E20" s="109"/>
      <c r="F20" s="109"/>
      <c r="G20" s="109"/>
      <c r="H20" s="110"/>
      <c r="I20" s="120" t="s">
        <v>311</v>
      </c>
      <c r="J20" s="121"/>
      <c r="K20" s="120" t="s">
        <v>181</v>
      </c>
      <c r="L20" s="120"/>
      <c r="M20" s="120" t="s">
        <v>224</v>
      </c>
      <c r="N20" s="122"/>
    </row>
  </sheetData>
  <mergeCells count="9">
    <mergeCell ref="A1:N1"/>
    <mergeCell ref="B2:C2"/>
    <mergeCell ref="E2:G2"/>
    <mergeCell ref="J2:N2"/>
    <mergeCell ref="B3:G3"/>
    <mergeCell ref="I3:N3"/>
    <mergeCell ref="B15:C15"/>
    <mergeCell ref="A3:A4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7"/>
  <sheetViews>
    <sheetView workbookViewId="0">
      <selection activeCell="A14" sqref="A14:O14"/>
    </sheetView>
  </sheetViews>
  <sheetFormatPr defaultColWidth="9" defaultRowHeight="15.7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1" customWidth="1"/>
    <col min="15" max="15" width="10.6666666666667" style="3" customWidth="1"/>
    <col min="16" max="16384" width="9" style="3"/>
  </cols>
  <sheetData>
    <row r="1" ht="27.75" spans="1:15">
      <c r="A1" s="4" t="s">
        <v>312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" spans="1:15">
      <c r="A2" s="5" t="s">
        <v>313</v>
      </c>
      <c r="B2" s="6" t="s">
        <v>314</v>
      </c>
      <c r="C2" s="6" t="s">
        <v>315</v>
      </c>
      <c r="D2" s="6" t="s">
        <v>316</v>
      </c>
      <c r="E2" s="6" t="s">
        <v>317</v>
      </c>
      <c r="F2" s="6" t="s">
        <v>318</v>
      </c>
      <c r="G2" s="6" t="s">
        <v>319</v>
      </c>
      <c r="H2" s="6" t="s">
        <v>320</v>
      </c>
      <c r="I2" s="5" t="s">
        <v>321</v>
      </c>
      <c r="J2" s="5" t="s">
        <v>322</v>
      </c>
      <c r="K2" s="5" t="s">
        <v>323</v>
      </c>
      <c r="L2" s="5" t="s">
        <v>324</v>
      </c>
      <c r="M2" s="5" t="s">
        <v>325</v>
      </c>
      <c r="N2" s="6" t="s">
        <v>326</v>
      </c>
      <c r="O2" s="6" t="s">
        <v>327</v>
      </c>
    </row>
    <row r="3" s="1" customFormat="1" ht="15" spans="1:15">
      <c r="A3" s="5"/>
      <c r="B3" s="44"/>
      <c r="C3" s="44"/>
      <c r="D3" s="44"/>
      <c r="E3" s="44"/>
      <c r="F3" s="44"/>
      <c r="G3" s="44"/>
      <c r="H3" s="44"/>
      <c r="I3" s="5" t="s">
        <v>328</v>
      </c>
      <c r="J3" s="5" t="s">
        <v>328</v>
      </c>
      <c r="K3" s="5" t="s">
        <v>328</v>
      </c>
      <c r="L3" s="5" t="s">
        <v>328</v>
      </c>
      <c r="M3" s="5" t="s">
        <v>328</v>
      </c>
      <c r="N3" s="44"/>
      <c r="O3" s="44"/>
    </row>
    <row r="4" s="20" customFormat="1" ht="21" customHeight="1" spans="1:15">
      <c r="A4" s="26">
        <v>1</v>
      </c>
      <c r="B4" s="61" t="s">
        <v>329</v>
      </c>
      <c r="C4" s="28" t="s">
        <v>330</v>
      </c>
      <c r="D4" s="28" t="s">
        <v>118</v>
      </c>
      <c r="E4" s="28" t="s">
        <v>331</v>
      </c>
      <c r="F4" s="27"/>
      <c r="G4" s="27" t="s">
        <v>66</v>
      </c>
      <c r="H4" s="27" t="s">
        <v>66</v>
      </c>
      <c r="I4" s="27">
        <v>6</v>
      </c>
      <c r="J4" s="27"/>
      <c r="K4" s="27">
        <v>5</v>
      </c>
      <c r="L4" s="27">
        <v>1</v>
      </c>
      <c r="M4" s="27">
        <v>1</v>
      </c>
      <c r="N4" s="27">
        <f t="shared" ref="N4:N10" si="0">SUM(I4:M4)</f>
        <v>13</v>
      </c>
      <c r="O4" s="27" t="s">
        <v>332</v>
      </c>
    </row>
    <row r="5" s="20" customFormat="1" ht="21" customHeight="1" spans="1:15">
      <c r="A5" s="26">
        <v>2</v>
      </c>
      <c r="B5" s="61" t="s">
        <v>333</v>
      </c>
      <c r="C5" s="28" t="s">
        <v>330</v>
      </c>
      <c r="D5" s="28" t="s">
        <v>118</v>
      </c>
      <c r="E5" s="28" t="s">
        <v>331</v>
      </c>
      <c r="F5" s="27"/>
      <c r="G5" s="27" t="s">
        <v>66</v>
      </c>
      <c r="H5" s="27" t="s">
        <v>66</v>
      </c>
      <c r="I5" s="27">
        <v>3</v>
      </c>
      <c r="J5" s="27">
        <v>1</v>
      </c>
      <c r="K5" s="27">
        <v>2</v>
      </c>
      <c r="L5" s="27">
        <v>1</v>
      </c>
      <c r="M5" s="27">
        <v>3</v>
      </c>
      <c r="N5" s="27">
        <f t="shared" si="0"/>
        <v>10</v>
      </c>
      <c r="O5" s="27" t="s">
        <v>332</v>
      </c>
    </row>
    <row r="6" s="20" customFormat="1" ht="21" customHeight="1" spans="1:15">
      <c r="A6" s="26">
        <v>3</v>
      </c>
      <c r="B6" s="61" t="s">
        <v>334</v>
      </c>
      <c r="C6" s="28" t="s">
        <v>330</v>
      </c>
      <c r="D6" s="28" t="s">
        <v>73</v>
      </c>
      <c r="E6" s="28" t="s">
        <v>331</v>
      </c>
      <c r="F6" s="27"/>
      <c r="G6" s="27" t="s">
        <v>66</v>
      </c>
      <c r="H6" s="27" t="s">
        <v>66</v>
      </c>
      <c r="I6" s="27">
        <v>1</v>
      </c>
      <c r="J6" s="27"/>
      <c r="K6" s="27">
        <v>2</v>
      </c>
      <c r="L6" s="27">
        <v>2</v>
      </c>
      <c r="M6" s="27"/>
      <c r="N6" s="27">
        <f t="shared" si="0"/>
        <v>5</v>
      </c>
      <c r="O6" s="27" t="s">
        <v>332</v>
      </c>
    </row>
    <row r="7" s="20" customFormat="1" ht="21" customHeight="1" spans="1:15">
      <c r="A7" s="72">
        <v>4</v>
      </c>
      <c r="B7" s="63" t="s">
        <v>335</v>
      </c>
      <c r="C7" s="28" t="s">
        <v>330</v>
      </c>
      <c r="D7" s="28" t="s">
        <v>73</v>
      </c>
      <c r="E7" s="28" t="s">
        <v>331</v>
      </c>
      <c r="F7" s="27"/>
      <c r="G7" s="27" t="s">
        <v>66</v>
      </c>
      <c r="H7" s="27" t="s">
        <v>66</v>
      </c>
      <c r="I7" s="27">
        <v>3</v>
      </c>
      <c r="J7" s="27">
        <v>1</v>
      </c>
      <c r="K7" s="27">
        <v>4</v>
      </c>
      <c r="L7" s="27">
        <v>1</v>
      </c>
      <c r="M7" s="27">
        <v>3</v>
      </c>
      <c r="N7" s="27">
        <f t="shared" si="0"/>
        <v>12</v>
      </c>
      <c r="O7" s="27" t="s">
        <v>332</v>
      </c>
    </row>
    <row r="8" s="20" customFormat="1" ht="21" customHeight="1" spans="1:15">
      <c r="A8" s="72">
        <v>5</v>
      </c>
      <c r="B8" s="63" t="s">
        <v>336</v>
      </c>
      <c r="C8" s="28" t="s">
        <v>330</v>
      </c>
      <c r="D8" s="28" t="s">
        <v>73</v>
      </c>
      <c r="E8" s="28" t="s">
        <v>331</v>
      </c>
      <c r="F8" s="27"/>
      <c r="G8" s="7" t="s">
        <v>66</v>
      </c>
      <c r="H8" s="7" t="s">
        <v>66</v>
      </c>
      <c r="I8" s="27">
        <v>2</v>
      </c>
      <c r="J8" s="27"/>
      <c r="K8" s="27">
        <v>2</v>
      </c>
      <c r="L8" s="27">
        <v>1</v>
      </c>
      <c r="M8" s="27">
        <v>2</v>
      </c>
      <c r="N8" s="27">
        <f t="shared" si="0"/>
        <v>7</v>
      </c>
      <c r="O8" s="27" t="s">
        <v>332</v>
      </c>
    </row>
    <row r="9" s="20" customFormat="1" ht="21" customHeight="1" spans="1:15">
      <c r="A9" s="72">
        <v>6</v>
      </c>
      <c r="B9" s="63" t="s">
        <v>337</v>
      </c>
      <c r="C9" s="28" t="s">
        <v>330</v>
      </c>
      <c r="D9" s="28" t="s">
        <v>73</v>
      </c>
      <c r="E9" s="28" t="s">
        <v>331</v>
      </c>
      <c r="F9" s="27"/>
      <c r="G9" s="7" t="s">
        <v>66</v>
      </c>
      <c r="H9" s="7" t="s">
        <v>66</v>
      </c>
      <c r="I9" s="27">
        <v>4</v>
      </c>
      <c r="J9" s="27"/>
      <c r="K9" s="27">
        <v>3</v>
      </c>
      <c r="L9" s="27">
        <v>2</v>
      </c>
      <c r="M9" s="27">
        <v>2</v>
      </c>
      <c r="N9" s="27">
        <f t="shared" si="0"/>
        <v>11</v>
      </c>
      <c r="O9" s="27" t="s">
        <v>332</v>
      </c>
    </row>
    <row r="10" s="20" customFormat="1" ht="21" customHeight="1" spans="1:15">
      <c r="A10" s="72">
        <v>7</v>
      </c>
      <c r="B10" s="61" t="s">
        <v>338</v>
      </c>
      <c r="C10" s="28" t="s">
        <v>330</v>
      </c>
      <c r="D10" s="28" t="s">
        <v>73</v>
      </c>
      <c r="E10" s="28" t="s">
        <v>331</v>
      </c>
      <c r="F10" s="27"/>
      <c r="G10" s="7" t="s">
        <v>66</v>
      </c>
      <c r="H10" s="7" t="s">
        <v>66</v>
      </c>
      <c r="I10" s="27">
        <v>3</v>
      </c>
      <c r="J10" s="27">
        <v>1</v>
      </c>
      <c r="K10" s="27">
        <v>4</v>
      </c>
      <c r="L10" s="27">
        <v>1</v>
      </c>
      <c r="M10" s="27">
        <v>3</v>
      </c>
      <c r="N10" s="27">
        <f t="shared" si="0"/>
        <v>12</v>
      </c>
      <c r="O10" s="27" t="s">
        <v>332</v>
      </c>
    </row>
    <row r="11" s="20" customFormat="1" ht="21" customHeight="1" spans="1:15">
      <c r="A11" s="72"/>
      <c r="B11" s="27"/>
      <c r="C11" s="65"/>
      <c r="D11" s="64"/>
      <c r="E11" s="64"/>
      <c r="F11" s="27"/>
      <c r="G11" s="7"/>
      <c r="H11" s="26"/>
      <c r="I11" s="27"/>
      <c r="J11" s="27"/>
      <c r="K11" s="27"/>
      <c r="L11" s="27"/>
      <c r="M11" s="27"/>
      <c r="N11" s="27"/>
      <c r="O11" s="27"/>
    </row>
    <row r="12" s="20" customFormat="1" ht="21" customHeight="1" spans="1:15">
      <c r="A12" s="72"/>
      <c r="B12" s="27"/>
      <c r="C12" s="65"/>
      <c r="D12" s="27"/>
      <c r="E12" s="64"/>
      <c r="F12" s="27"/>
      <c r="G12" s="7"/>
      <c r="H12" s="26"/>
      <c r="I12" s="27"/>
      <c r="J12" s="27"/>
      <c r="K12" s="27"/>
      <c r="L12" s="27"/>
      <c r="M12" s="27"/>
      <c r="N12" s="27"/>
      <c r="O12" s="27"/>
    </row>
    <row r="13" s="20" customFormat="1" ht="21" customHeight="1" spans="1:15">
      <c r="A13" s="11" t="s">
        <v>339</v>
      </c>
      <c r="B13" s="12"/>
      <c r="C13" s="12"/>
      <c r="D13" s="13"/>
      <c r="E13" s="14"/>
      <c r="F13" s="40"/>
      <c r="G13" s="40"/>
      <c r="H13" s="40"/>
      <c r="I13" s="15"/>
      <c r="J13" s="11" t="s">
        <v>340</v>
      </c>
      <c r="K13" s="12"/>
      <c r="L13" s="12"/>
      <c r="M13" s="13"/>
      <c r="N13" s="12"/>
      <c r="O13" s="18"/>
    </row>
    <row r="14" s="20" customFormat="1" ht="54" customHeight="1" spans="1:15">
      <c r="A14" s="73" t="s">
        <v>341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="20" customFormat="1" ht="21" customHeight="1" spans="1:15">
      <c r="A15" s="75"/>
      <c r="B15" s="76"/>
      <c r="C15" s="77"/>
      <c r="D15" s="77"/>
      <c r="E15" s="77"/>
      <c r="F15" s="76"/>
      <c r="G15" s="78"/>
      <c r="H15" s="75"/>
      <c r="I15" s="76"/>
      <c r="J15" s="76"/>
      <c r="K15" s="76"/>
      <c r="L15" s="76"/>
      <c r="M15" s="76"/>
      <c r="N15" s="76"/>
      <c r="O15" s="76"/>
    </row>
    <row r="16" s="3" customFormat="1" ht="21" customHeight="1" spans="1:15">
      <c r="A16" s="75"/>
      <c r="B16" s="76"/>
      <c r="C16" s="79"/>
      <c r="D16" s="77"/>
      <c r="E16" s="77"/>
      <c r="F16" s="76"/>
      <c r="G16" s="78"/>
      <c r="H16" s="75"/>
      <c r="I16" s="76"/>
      <c r="J16" s="76"/>
      <c r="K16" s="76"/>
      <c r="L16" s="76"/>
      <c r="M16" s="76"/>
      <c r="N16" s="76"/>
      <c r="O16" s="76"/>
    </row>
    <row r="17" ht="33" customHeight="1" spans="1:15">
      <c r="A17" s="75"/>
      <c r="B17" s="76"/>
      <c r="C17" s="79"/>
      <c r="D17" s="77"/>
      <c r="E17" s="77"/>
      <c r="F17" s="76"/>
      <c r="G17" s="78"/>
      <c r="H17" s="75"/>
      <c r="I17" s="76"/>
      <c r="J17" s="76"/>
      <c r="K17" s="76"/>
      <c r="L17" s="76"/>
      <c r="M17" s="76"/>
      <c r="N17" s="76"/>
      <c r="O17" s="76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2025-08-02T01:51:49Z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7D3B4B1B583441BEA88C8920A5125DC6_13</vt:lpwstr>
  </property>
</Properties>
</file>