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<sst xmlns="http://schemas.openxmlformats.org/spreadsheetml/2006/main" count="1175" uniqueCount="438">
  <si>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</si>
  <si>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</si>
  <si>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</si>
  <si>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</si>
  <si>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</si>
  <si>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</si>
  <si>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</si>
  <si>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</si>
  <si>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</si>
  <si>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</si>
  <si>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</si>
  <si>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</si>
  <si>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</si>
  <si>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</si>
  <si>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</si>
  <si>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</si>
  <si>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</si>
  <si>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</si>
  <si>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</si>
  <si>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</si>
  <si>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</si>
  <si>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</si>
  <si>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</si>
  <si>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</si>
  <si>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</si>
  <si>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</si>
  <si>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</si>
  <si>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</si>
  <si>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</si>
  <si>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</si>
  <si>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</si>
  <si>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</si>
  <si>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</si>
  <si>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</si>
  <si>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</si>
  <si>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</si>
  <si>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</si>
  <si>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</si>
  <si>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</si>
  <si>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</si>
  <si>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</si>
  <si>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</si>
  <si>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</si>
  <si>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</si>
  <si>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</si>
  <si>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</si>
  <si>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</si>
  <si>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</si>
  <si>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</si>
  <si>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</si>
  <si>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</si>
  <si>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</si>
  <si>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</si>
  <si>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</si>
  <si>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</si>
  <si>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</si>
  <si>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</si>
  <si>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</si>
  <si>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青岛锦瑞麟松尚分厂</t>
  </si>
  <si>
    <t>订单基础信息</t>
  </si>
  <si>
    <t>生产•出货进度</t>
  </si>
  <si>
    <t>指示•确认资料</t>
  </si>
  <si>
    <t>款号</t>
  </si>
  <si>
    <t>TAMMAN91045</t>
  </si>
  <si>
    <t>合同交期</t>
  </si>
  <si>
    <t xml:space="preserve">2025/7/29 7207件 2025/8/10  10510件 2025/7/29 尼泊尔 12件                       2025/8/28   3041件 2025/10/3    3059件                            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</si>
  <si>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</si>
  <si>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</si>
  <si>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</si>
  <si>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</si>
  <si>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</si>
  <si>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</si>
  <si>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</si>
  <si>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</si>
  <si>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</si>
  <si>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</si>
  <si>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</si>
  <si>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</si>
  <si>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</si>
  <si>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</si>
  <si>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CGDD25043000042/CGDD25043000043/CGDD25043000044/CGDD25043000045/CGDD25062500006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</si>
  <si>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</si>
  <si>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</si>
  <si>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</si>
  <si>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</si>
  <si>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</si>
  <si>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</si>
  <si>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</si>
  <si>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</si>
  <si>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</si>
  <si>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</si>
  <si>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</si>
  <si>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</si>
  <si>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</si>
  <si>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</si>
  <si>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</si>
  <si>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</si>
  <si>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</si>
  <si>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</si>
  <si>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</si>
  <si>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</si>
  <si>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</si>
  <si>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</si>
  <si>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</si>
  <si>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</si>
  <si>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</si>
  <si>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</si>
  <si>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</si>
  <si>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</si>
  <si>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</si>
  <si>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</si>
  <si>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</si>
  <si>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</si>
  <si>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</si>
  <si>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</si>
  <si>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</si>
  <si>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</si>
  <si>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黑色</t>
  </si>
  <si>
    <t>陆续裁剪中</t>
  </si>
  <si>
    <t>月岩灰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</si>
  <si>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</si>
  <si>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XL- 8件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</si>
  <si>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</si>
  <si>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</si>
  <si>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</si>
  <si>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</si>
  <si>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</si>
  <si>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</si>
  <si>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 xml:space="preserve">1. 腰里线缝头不均匀， 腰鼻要平齐腰口， 腰整体要平整。 </t>
  </si>
  <si>
    <t xml:space="preserve">2. 里襟码边线迹稀， 应为15-16针，门禁要盖住下层缝份。 </t>
  </si>
  <si>
    <t xml:space="preserve">3. 0.3明线不均匀。 </t>
  </si>
  <si>
    <t xml:space="preserve">4. 侧缝不能鼓包，橡根要热切进行。 </t>
  </si>
  <si>
    <t xml:space="preserve">5， 袋角不方正， 请改善。 </t>
  </si>
  <si>
    <t xml:space="preserve">6. 全身不能有针洞，脏污， 色差。 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</si>
  <si>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</si>
  <si>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</si>
  <si>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</si>
  <si>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</si>
  <si>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</si>
  <si>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</si>
  <si>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</si>
  <si>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</si>
  <si>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</si>
  <si>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品控部</t>
  </si>
  <si>
    <t>检验担当</t>
  </si>
  <si>
    <t>高现艳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</si>
  <si>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</si>
  <si>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</si>
  <si>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</si>
  <si>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</si>
  <si>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</si>
  <si>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</si>
  <si>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</si>
  <si>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</si>
  <si>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</si>
  <si>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</si>
  <si>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</si>
  <si>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</si>
  <si>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</si>
  <si>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</si>
  <si>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</si>
  <si>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</si>
  <si>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</si>
  <si>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</si>
  <si>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</si>
  <si>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</si>
  <si>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</si>
  <si>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</si>
  <si>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</si>
  <si>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195/104B</t>
  </si>
  <si>
    <t xml:space="preserve">黑色XL </t>
  </si>
  <si>
    <t>裤外侧长（参考值）</t>
  </si>
  <si>
    <t>+0.4</t>
  </si>
  <si>
    <t>0</t>
  </si>
  <si>
    <t>内裆长</t>
  </si>
  <si>
    <t>腰围 平量</t>
  </si>
  <si>
    <t>-0.6</t>
  </si>
  <si>
    <t>腰围 拉量</t>
  </si>
  <si>
    <t>88</t>
  </si>
  <si>
    <t>臀围</t>
  </si>
  <si>
    <t>108</t>
  </si>
  <si>
    <t>-0.2</t>
  </si>
  <si>
    <t>腿围/2</t>
  </si>
  <si>
    <t>+0.8</t>
  </si>
  <si>
    <t>+0.3</t>
  </si>
  <si>
    <t>膝围/2</t>
  </si>
  <si>
    <t>-0.4</t>
  </si>
  <si>
    <t>脚口/2</t>
  </si>
  <si>
    <t>前裆长 含腰</t>
  </si>
  <si>
    <t>后裆长 含腰</t>
  </si>
  <si>
    <t>-0.7</t>
  </si>
  <si>
    <t>前门襟长 不含腰</t>
  </si>
  <si>
    <t>前插袋（不含车库）</t>
  </si>
  <si>
    <t>腰头宽</t>
  </si>
  <si>
    <t>腰头高</t>
  </si>
  <si>
    <t>备注：</t>
  </si>
  <si>
    <t xml:space="preserve">     初期请洗测2-3件，有问题的另加测量数量。</t>
  </si>
  <si>
    <t>验货时间：7/14</t>
  </si>
  <si>
    <t>跟单QC:孙乐军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</si>
  <si>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</si>
  <si>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</si>
  <si>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</si>
  <si>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</si>
  <si>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</si>
  <si>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</si>
  <si>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</si>
  <si>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</si>
  <si>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</si>
  <si>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</si>
  <si>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</si>
  <si>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</si>
  <si>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S#5件 M#5件,L#5件,</t>
  </si>
  <si>
    <t>月岩灰 XL# 5件,XXL# 5件,XXXL5件</t>
  </si>
  <si>
    <t>【耐水洗测试】：耐洗水测试明细（要求齐色、齐号）</t>
  </si>
  <si>
    <t>黑色 ：S#1件 M#1件,L#1件,</t>
  </si>
  <si>
    <t>月岩灰 ：XL#1件,XXL#1件,XXXL1件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</si>
  <si>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</si>
  <si>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</si>
  <si>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</si>
  <si>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2.腰内贴不平服， 吃皱。 </t>
  </si>
  <si>
    <t xml:space="preserve">3. 侧缝不能鼓包，橡根要热切进行。 </t>
  </si>
  <si>
    <t xml:space="preserve">4. 全身不能有针洞，脏污， 色差。 </t>
  </si>
  <si>
    <t xml:space="preserve">5，侧袋上口开线， 要求回针牢固。 </t>
  </si>
  <si>
    <t xml:space="preserve">6，侧腰内松紧不能毛刺。 </t>
  </si>
  <si>
    <t>【整改的严重缺陷及整改复核时间】</t>
  </si>
  <si>
    <t>服装品控部</t>
  </si>
  <si>
    <t>姓名</t>
  </si>
  <si>
    <t>尾期复核品质情况</t>
  </si>
  <si>
    <t>S黑色</t>
  </si>
  <si>
    <t>M黑色</t>
  </si>
  <si>
    <t>L黑色</t>
  </si>
  <si>
    <t>XL月岩灰</t>
  </si>
  <si>
    <t>XXL月岩灰</t>
  </si>
  <si>
    <t>XXXL月岩灰</t>
  </si>
  <si>
    <t>洗前/洗后</t>
  </si>
  <si>
    <t>0/+0.5</t>
  </si>
  <si>
    <t>+1/+0.5</t>
  </si>
  <si>
    <t>+1/+1</t>
  </si>
  <si>
    <t>+0.5/+1</t>
  </si>
  <si>
    <t>0/0</t>
  </si>
  <si>
    <t>+2/+2</t>
  </si>
  <si>
    <t>+1/+2</t>
  </si>
  <si>
    <t>-0.5/0</t>
  </si>
  <si>
    <t>0/-0.5</t>
  </si>
  <si>
    <t>0/-0.3</t>
  </si>
  <si>
    <t>+0.5/0</t>
  </si>
  <si>
    <t>+0.7</t>
  </si>
  <si>
    <t>-0.6/-0.5</t>
  </si>
  <si>
    <t>-0.5</t>
  </si>
  <si>
    <t>-0.3</t>
  </si>
  <si>
    <t>QC出货报告书</t>
  </si>
  <si>
    <t>产品名称</t>
  </si>
  <si>
    <t>7219+10510</t>
  </si>
  <si>
    <t>合同日期</t>
  </si>
  <si>
    <t>7/29  8/10</t>
  </si>
  <si>
    <t>检验资料确认</t>
  </si>
  <si>
    <t>交货形式</t>
  </si>
  <si>
    <t>非直发  直发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</si>
  <si>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</si>
  <si>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</si>
  <si>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</si>
  <si>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</si>
  <si>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</si>
  <si>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</si>
  <si>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</si>
  <si>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</si>
  <si>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</si>
  <si>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</si>
  <si>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</si>
  <si>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</si>
  <si>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</si>
  <si>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</si>
  <si>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</si>
  <si>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</si>
  <si>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</si>
  <si>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CGDD25043000042  CGDD25043000043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</si>
  <si>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</si>
  <si>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</si>
  <si>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</si>
  <si>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</si>
  <si>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</si>
  <si>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</si>
  <si>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</si>
  <si>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</si>
  <si>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</si>
  <si>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</si>
  <si>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</si>
  <si>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</si>
  <si>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</si>
  <si>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</si>
  <si>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</si>
  <si>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S#50件 M#80件,L#100件,</t>
  </si>
  <si>
    <t>月岩灰 XL# 20件,XXL# 50件,XXXL 15件</t>
  </si>
  <si>
    <t>情况说明：</t>
  </si>
  <si>
    <t xml:space="preserve">【问题点描述】  </t>
  </si>
  <si>
    <t>1, 线头     3件</t>
  </si>
  <si>
    <t>2，脏污  2件</t>
  </si>
  <si>
    <t>3， 针洞  1件</t>
  </si>
  <si>
    <t>4， 卷脚口漏毛茬  2件</t>
  </si>
  <si>
    <t>5， 打结打到袋布    1件</t>
  </si>
  <si>
    <t>6， 腰内里不平服 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</si>
  <si>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</si>
  <si>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</si>
  <si>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</si>
  <si>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</si>
  <si>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</si>
  <si>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</si>
  <si>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尾期抽验315件，不良品11件，未超标，已经修改，允许出货</t>
  </si>
  <si>
    <t>服装QC部门</t>
  </si>
  <si>
    <t>检验人</t>
  </si>
  <si>
    <t>姓名 孙乐军</t>
  </si>
  <si>
    <t>姓名： 王淑玲</t>
  </si>
  <si>
    <t>0/+0.5+0</t>
  </si>
  <si>
    <t>+1/+0.5+1</t>
  </si>
  <si>
    <t>+1/+1+1.5</t>
  </si>
  <si>
    <t>+0.5/+1-0.5</t>
  </si>
  <si>
    <t>0/0+0</t>
  </si>
  <si>
    <t>0/0+1</t>
  </si>
  <si>
    <t>0/0-1</t>
  </si>
  <si>
    <t>0/-0.3+0</t>
  </si>
  <si>
    <t>+0.5/0+1.5</t>
  </si>
  <si>
    <t>+0.7+1+1</t>
  </si>
  <si>
    <t>0/0+1.5</t>
  </si>
  <si>
    <t>+0.7+0+0.6</t>
  </si>
  <si>
    <t>0/0-0.5</t>
  </si>
  <si>
    <t>-1+0/0</t>
  </si>
  <si>
    <t>0/0-0,7</t>
  </si>
  <si>
    <t>0/0-0.3</t>
  </si>
  <si>
    <t>0/0+0.5</t>
  </si>
  <si>
    <t>0/-0.5-0.5</t>
  </si>
  <si>
    <t>-0.6/-0.5+0</t>
  </si>
  <si>
    <t>-0.5-1-1</t>
  </si>
  <si>
    <t>-0.3-0.5-0.6</t>
  </si>
  <si>
    <t>0/0+0.4</t>
  </si>
  <si>
    <t>0/0+0.7</t>
  </si>
  <si>
    <t>0/0+0.6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</si>
  <si>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</si>
  <si>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</si>
  <si>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</si>
  <si>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</si>
  <si>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</si>
  <si>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</si>
  <si>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</si>
  <si>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</si>
  <si>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</si>
  <si>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</si>
  <si>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</si>
  <si>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</si>
  <si>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</si>
  <si>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</si>
  <si>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</si>
  <si>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</si>
  <si>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</si>
  <si>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6961</t>
  </si>
  <si>
    <t>50D涤纶四面弹</t>
  </si>
  <si>
    <t>TAMMAN91045/TAMMAN92046</t>
  </si>
  <si>
    <t>青岛锦瑞麟</t>
  </si>
  <si>
    <t>合格</t>
  </si>
  <si>
    <t>YES</t>
  </si>
  <si>
    <t>1340</t>
  </si>
  <si>
    <t>5228</t>
  </si>
  <si>
    <t>5225</t>
  </si>
  <si>
    <t>5039</t>
  </si>
  <si>
    <t>5231</t>
  </si>
  <si>
    <t>6975</t>
  </si>
  <si>
    <t>6965</t>
  </si>
  <si>
    <t>1338</t>
  </si>
  <si>
    <t>制表时间：3/25</t>
  </si>
  <si>
    <t>测试人签名：赵世云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</si>
  <si>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</si>
  <si>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</si>
  <si>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</si>
  <si>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</si>
  <si>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</si>
  <si>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</si>
  <si>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</si>
  <si>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</si>
  <si>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</si>
  <si>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</si>
  <si>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</si>
  <si>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径向：-4纬向：-2</t>
  </si>
  <si>
    <t>径向：-3 纬向：-1</t>
  </si>
  <si>
    <t>径向：-4 纬向：-1</t>
  </si>
  <si>
    <t>径向：-4纬向：-1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</si>
  <si>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</si>
  <si>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</si>
  <si>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</si>
  <si>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</si>
  <si>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</si>
  <si>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</si>
  <si>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</si>
  <si>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</si>
  <si>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</si>
  <si>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</si>
  <si>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</si>
  <si>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</si>
  <si>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</si>
  <si>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</si>
  <si>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</si>
  <si>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</si>
  <si>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</si>
  <si>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</si>
  <si>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测试人签名：韩玉娟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</si>
  <si>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</si>
  <si>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</si>
  <si>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</si>
  <si>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</si>
  <si>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</si>
  <si>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</si>
  <si>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</si>
  <si>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</si>
  <si>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</si>
  <si>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</si>
  <si>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</si>
  <si>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</si>
  <si>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</si>
  <si>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</si>
  <si>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</si>
  <si>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</si>
  <si>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</si>
  <si>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右后腿</t>
  </si>
  <si>
    <t>印花</t>
  </si>
  <si>
    <t>洗测2次</t>
  </si>
  <si>
    <t>洗测3次</t>
  </si>
  <si>
    <t>洗测4次</t>
  </si>
  <si>
    <t>洗测5次</t>
  </si>
  <si>
    <t xml:space="preserve">后中腰 </t>
  </si>
  <si>
    <t>转移主号标烫标</t>
  </si>
  <si>
    <t>左口袋</t>
  </si>
  <si>
    <t>硅胶标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</si>
  <si>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</si>
  <si>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</si>
  <si>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</si>
  <si>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</si>
  <si>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</si>
  <si>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无织带</t>
  </si>
  <si>
    <t>测试人签名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</si>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</sst>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8" borderId="8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51" fillId="0" borderId="86" applyNumberFormat="0" applyFill="0" applyAlignment="0" applyProtection="0">
      <alignment vertical="center"/>
    </xf>
    <xf numFmtId="0" fontId="52" fillId="0" borderId="8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88" applyNumberFormat="0" applyAlignment="0" applyProtection="0">
      <alignment vertical="center"/>
    </xf>
    <xf numFmtId="0" fontId="54" fillId="10" borderId="89" applyNumberFormat="0" applyAlignment="0" applyProtection="0">
      <alignment vertical="center"/>
    </xf>
    <xf numFmtId="0" fontId="55" fillId="10" borderId="88" applyNumberFormat="0" applyAlignment="0" applyProtection="0">
      <alignment vertical="center"/>
    </xf>
    <xf numFmtId="0" fontId="56" fillId="11" borderId="90" applyNumberFormat="0" applyAlignment="0" applyProtection="0">
      <alignment vertical="center"/>
    </xf>
    <xf numFmtId="0" fontId="57" fillId="0" borderId="91" applyNumberFormat="0" applyFill="0" applyAlignment="0" applyProtection="0">
      <alignment vertical="center"/>
    </xf>
    <xf numFmtId="0" fontId="58" fillId="0" borderId="92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44" fillId="0" borderId="0"/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6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0" fillId="0" borderId="2" xfId="0" applyNumberFormat="1" applyBorder="1"/>
    <xf numFmtId="49" fontId="7" fillId="0" borderId="7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/>
    </xf>
    <xf numFmtId="0" fontId="16" fillId="0" borderId="6" xfId="54" applyFont="1" applyFill="1" applyBorder="1" applyAlignment="1">
      <alignment horizontal="center"/>
    </xf>
    <xf numFmtId="0" fontId="16" fillId="0" borderId="16" xfId="54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177" fontId="17" fillId="0" borderId="2" xfId="54" applyNumberFormat="1" applyFont="1" applyFill="1" applyBorder="1" applyAlignment="1">
      <alignment horizontal="center"/>
    </xf>
    <xf numFmtId="0" fontId="12" fillId="3" borderId="8" xfId="49" applyFont="1" applyFill="1" applyBorder="1" applyAlignment="1">
      <alignment horizontal="center" vertical="center"/>
    </xf>
    <xf numFmtId="0" fontId="15" fillId="3" borderId="17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2" fillId="3" borderId="18" xfId="49" applyFont="1" applyFill="1" applyBorder="1" applyAlignment="1">
      <alignment horizontal="center" vertical="center"/>
    </xf>
    <xf numFmtId="0" fontId="15" fillId="3" borderId="8" xfId="50" applyFont="1" applyFill="1" applyBorder="1" applyAlignment="1">
      <alignment horizontal="center" vertical="center"/>
    </xf>
    <xf numFmtId="0" fontId="15" fillId="3" borderId="19" xfId="50" applyFont="1" applyFill="1" applyBorder="1" applyAlignment="1" applyProtection="1">
      <alignment horizontal="center" vertical="center"/>
    </xf>
    <xf numFmtId="0" fontId="16" fillId="0" borderId="8" xfId="54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77" fontId="17" fillId="0" borderId="8" xfId="54" applyNumberFormat="1" applyFont="1" applyFill="1" applyBorder="1" applyAlignment="1">
      <alignment horizontal="center"/>
    </xf>
    <xf numFmtId="49" fontId="15" fillId="3" borderId="20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12" fillId="0" borderId="0" xfId="49" applyFill="1" applyBorder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49" applyFill="1" applyAlignment="1">
      <alignment horizontal="left" vertical="center"/>
    </xf>
    <xf numFmtId="0" fontId="18" fillId="0" borderId="22" xfId="49" applyFont="1" applyFill="1" applyBorder="1" applyAlignment="1">
      <alignment horizontal="center" vertical="top"/>
    </xf>
    <xf numFmtId="0" fontId="19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20" fillId="0" borderId="31" xfId="49" applyFont="1" applyFill="1" applyBorder="1" applyAlignment="1">
      <alignment horizontal="right" vertical="center"/>
    </xf>
    <xf numFmtId="0" fontId="19" fillId="0" borderId="31" xfId="49" applyFont="1" applyFill="1" applyBorder="1" applyAlignment="1">
      <alignment vertical="center"/>
    </xf>
    <xf numFmtId="0" fontId="21" fillId="0" borderId="31" xfId="49" applyFont="1" applyFill="1" applyBorder="1" applyAlignment="1">
      <alignment vertical="center"/>
    </xf>
    <xf numFmtId="0" fontId="21" fillId="4" borderId="31" xfId="49" applyFont="1" applyFill="1" applyBorder="1" applyAlignment="1">
      <alignment horizontal="left" vertical="center"/>
    </xf>
    <xf numFmtId="0" fontId="19" fillId="4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 wrapText="1"/>
    </xf>
    <xf numFmtId="0" fontId="21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20" fillId="3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58" fontId="21" fillId="0" borderId="31" xfId="49" applyNumberFormat="1" applyFont="1" applyFill="1" applyBorder="1" applyAlignment="1">
      <alignment vertical="center"/>
    </xf>
    <xf numFmtId="0" fontId="19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44" xfId="49" applyFont="1" applyFill="1" applyBorder="1" applyAlignment="1">
      <alignment horizontal="center" vertical="center"/>
    </xf>
    <xf numFmtId="0" fontId="19" fillId="0" borderId="45" xfId="49" applyFont="1" applyFill="1" applyBorder="1" applyAlignment="1">
      <alignment horizontal="center" vertical="center"/>
    </xf>
    <xf numFmtId="0" fontId="21" fillId="0" borderId="45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 wrapText="1"/>
    </xf>
    <xf numFmtId="0" fontId="12" fillId="0" borderId="46" xfId="49" applyFont="1" applyFill="1" applyBorder="1" applyAlignment="1">
      <alignment horizontal="left" vertical="center"/>
    </xf>
    <xf numFmtId="0" fontId="20" fillId="3" borderId="49" xfId="49" applyFont="1" applyFill="1" applyBorder="1" applyAlignment="1">
      <alignment horizontal="left" vertical="center"/>
    </xf>
    <xf numFmtId="0" fontId="20" fillId="3" borderId="47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19" fillId="3" borderId="45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center" vertical="center"/>
    </xf>
    <xf numFmtId="0" fontId="12" fillId="0" borderId="0" xfId="49" applyFont="1" applyAlignment="1">
      <alignment horizontal="left" vertical="center"/>
    </xf>
    <xf numFmtId="0" fontId="23" fillId="0" borderId="22" xfId="49" applyFont="1" applyBorder="1" applyAlignment="1">
      <alignment horizontal="center" vertical="top"/>
    </xf>
    <xf numFmtId="0" fontId="15" fillId="0" borderId="51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22" fillId="0" borderId="28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 wrapText="1"/>
    </xf>
    <xf numFmtId="14" fontId="24" fillId="0" borderId="45" xfId="49" applyNumberFormat="1" applyFont="1" applyBorder="1" applyAlignment="1">
      <alignment horizontal="center" vertical="center" wrapText="1"/>
    </xf>
    <xf numFmtId="0" fontId="22" fillId="0" borderId="28" xfId="49" applyFont="1" applyBorder="1" applyAlignment="1">
      <alignment vertical="center"/>
    </xf>
    <xf numFmtId="9" fontId="20" fillId="0" borderId="29" xfId="49" applyNumberFormat="1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25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 wrapText="1"/>
    </xf>
    <xf numFmtId="0" fontId="24" fillId="0" borderId="46" xfId="49" applyFont="1" applyBorder="1" applyAlignment="1">
      <alignment horizontal="center" vertical="center" wrapText="1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14" fontId="20" fillId="0" borderId="31" xfId="49" applyNumberFormat="1" applyFont="1" applyBorder="1" applyAlignment="1">
      <alignment horizontal="center" vertical="center"/>
    </xf>
    <xf numFmtId="14" fontId="20" fillId="0" borderId="46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2" fillId="0" borderId="23" xfId="49" applyFont="1" applyBorder="1" applyAlignment="1">
      <alignment vertical="center"/>
    </xf>
    <xf numFmtId="0" fontId="12" fillId="0" borderId="25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12" fillId="0" borderId="25" xfId="49" applyFont="1" applyBorder="1" applyAlignment="1">
      <alignment vertical="center"/>
    </xf>
    <xf numFmtId="0" fontId="22" fillId="0" borderId="25" xfId="49" applyFont="1" applyBorder="1" applyAlignment="1">
      <alignment vertical="center"/>
    </xf>
    <xf numFmtId="0" fontId="12" fillId="0" borderId="29" xfId="49" applyFont="1" applyBorder="1" applyAlignment="1">
      <alignment horizontal="left" vertical="center"/>
    </xf>
    <xf numFmtId="0" fontId="12" fillId="0" borderId="29" xfId="49" applyFont="1" applyBorder="1" applyAlignment="1">
      <alignment vertical="center"/>
    </xf>
    <xf numFmtId="0" fontId="22" fillId="0" borderId="29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1" fillId="3" borderId="52" xfId="49" applyFont="1" applyFill="1" applyBorder="1" applyAlignment="1">
      <alignment horizontal="left" vertical="center"/>
    </xf>
    <xf numFmtId="0" fontId="21" fillId="3" borderId="53" xfId="49" applyFont="1" applyFill="1" applyBorder="1" applyAlignment="1">
      <alignment horizontal="left" vertical="center"/>
    </xf>
    <xf numFmtId="0" fontId="21" fillId="3" borderId="54" xfId="49" applyFont="1" applyFill="1" applyBorder="1" applyAlignment="1">
      <alignment horizontal="left" vertical="center"/>
    </xf>
    <xf numFmtId="0" fontId="21" fillId="3" borderId="55" xfId="49" applyFont="1" applyFill="1" applyBorder="1" applyAlignment="1">
      <alignment horizontal="left" vertical="center"/>
    </xf>
    <xf numFmtId="0" fontId="21" fillId="3" borderId="56" xfId="49" applyFont="1" applyFill="1" applyBorder="1" applyAlignment="1">
      <alignment horizontal="left" vertical="center"/>
    </xf>
    <xf numFmtId="0" fontId="21" fillId="3" borderId="57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1" fillId="3" borderId="23" xfId="49" applyFont="1" applyFill="1" applyBorder="1" applyAlignment="1">
      <alignment horizontal="left" vertical="center"/>
    </xf>
    <xf numFmtId="0" fontId="21" fillId="3" borderId="25" xfId="49" applyFont="1" applyFill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43" xfId="49" applyFont="1" applyFill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2" fillId="0" borderId="30" xfId="49" applyFont="1" applyBorder="1" applyAlignment="1">
      <alignment horizontal="center" vertical="center"/>
    </xf>
    <xf numFmtId="0" fontId="22" fillId="0" borderId="31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5" fillId="0" borderId="58" xfId="49" applyFont="1" applyBorder="1" applyAlignment="1">
      <alignment vertical="center"/>
    </xf>
    <xf numFmtId="0" fontId="20" fillId="0" borderId="59" xfId="49" applyFont="1" applyBorder="1" applyAlignment="1">
      <alignment horizontal="center" vertical="center"/>
    </xf>
    <xf numFmtId="0" fontId="15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58" fontId="12" fillId="0" borderId="59" xfId="49" applyNumberFormat="1" applyFont="1" applyBorder="1" applyAlignment="1">
      <alignment vertical="center"/>
    </xf>
    <xf numFmtId="0" fontId="15" fillId="0" borderId="59" xfId="49" applyFont="1" applyBorder="1" applyAlignment="1">
      <alignment horizontal="center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61" xfId="49" applyFont="1" applyFill="1" applyBorder="1" applyAlignment="1">
      <alignment horizontal="left" vertical="center"/>
    </xf>
    <xf numFmtId="0" fontId="15" fillId="0" borderId="6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center" vertical="center"/>
    </xf>
    <xf numFmtId="0" fontId="15" fillId="0" borderId="31" xfId="49" applyFont="1" applyFill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63" xfId="49" applyFont="1" applyBorder="1" applyAlignment="1">
      <alignment horizontal="center" vertical="center"/>
    </xf>
    <xf numFmtId="0" fontId="22" fillId="0" borderId="45" xfId="49" applyFont="1" applyBorder="1" applyAlignment="1">
      <alignment horizontal="center" vertical="center"/>
    </xf>
    <xf numFmtId="0" fontId="22" fillId="0" borderId="46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19" fillId="0" borderId="45" xfId="49" applyFont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0" fillId="0" borderId="64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15" fillId="0" borderId="66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center" vertical="center"/>
    </xf>
    <xf numFmtId="0" fontId="12" fillId="0" borderId="59" xfId="49" applyFont="1" applyBorder="1" applyAlignment="1">
      <alignment horizontal="center" vertical="center"/>
    </xf>
    <xf numFmtId="0" fontId="12" fillId="0" borderId="64" xfId="49" applyFont="1" applyBorder="1" applyAlignment="1">
      <alignment horizontal="center" vertical="center"/>
    </xf>
    <xf numFmtId="0" fontId="26" fillId="3" borderId="0" xfId="50" applyFont="1" applyFill="1"/>
    <xf numFmtId="49" fontId="26" fillId="3" borderId="0" xfId="50" applyNumberFormat="1" applyFont="1" applyFill="1"/>
    <xf numFmtId="0" fontId="27" fillId="3" borderId="0" xfId="50" applyFont="1" applyFill="1" applyBorder="1" applyAlignment="1">
      <alignment horizontal="center"/>
    </xf>
    <xf numFmtId="0" fontId="26" fillId="3" borderId="0" xfId="50" applyFont="1" applyFill="1" applyBorder="1" applyAlignment="1">
      <alignment horizontal="center"/>
    </xf>
    <xf numFmtId="0" fontId="28" fillId="0" borderId="2" xfId="54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57" applyFont="1" applyBorder="1" applyAlignment="1">
      <alignment horizontal="center" vertical="center"/>
    </xf>
    <xf numFmtId="177" fontId="29" fillId="0" borderId="2" xfId="57" applyNumberFormat="1" applyFont="1" applyBorder="1" applyAlignment="1">
      <alignment horizontal="center" vertical="center"/>
    </xf>
    <xf numFmtId="0" fontId="27" fillId="3" borderId="0" xfId="50" applyFont="1" applyFill="1"/>
    <xf numFmtId="0" fontId="0" fillId="3" borderId="0" xfId="51" applyFont="1" applyFill="1">
      <alignment vertical="center"/>
    </xf>
    <xf numFmtId="0" fontId="26" fillId="3" borderId="6" xfId="50" applyFont="1" applyFill="1" applyBorder="1" applyAlignment="1">
      <alignment horizontal="center"/>
    </xf>
    <xf numFmtId="49" fontId="27" fillId="3" borderId="2" xfId="49" applyNumberFormat="1" applyFont="1" applyFill="1" applyBorder="1" applyAlignment="1">
      <alignment horizontal="left" vertical="center"/>
    </xf>
    <xf numFmtId="0" fontId="27" fillId="3" borderId="2" xfId="50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30" fillId="3" borderId="2" xfId="50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 applyProtection="1">
      <alignment horizontal="center" vertical="center"/>
    </xf>
    <xf numFmtId="0" fontId="27" fillId="3" borderId="2" xfId="51" applyFont="1" applyFill="1" applyBorder="1" applyAlignment="1">
      <alignment horizontal="center" vertical="center"/>
    </xf>
    <xf numFmtId="49" fontId="31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7" fillId="3" borderId="0" xfId="50" applyNumberFormat="1" applyFont="1" applyFill="1"/>
    <xf numFmtId="0" fontId="12" fillId="0" borderId="0" xfId="49" applyFont="1" applyBorder="1" applyAlignment="1">
      <alignment horizontal="left" vertical="center"/>
    </xf>
    <xf numFmtId="0" fontId="32" fillId="0" borderId="22" xfId="49" applyFont="1" applyBorder="1" applyAlignment="1">
      <alignment horizontal="center" vertical="top"/>
    </xf>
    <xf numFmtId="14" fontId="33" fillId="0" borderId="29" xfId="49" applyNumberFormat="1" applyFont="1" applyBorder="1" applyAlignment="1">
      <alignment horizontal="left" vertical="center" wrapText="1"/>
    </xf>
    <xf numFmtId="14" fontId="33" fillId="0" borderId="45" xfId="49" applyNumberFormat="1" applyFont="1" applyBorder="1" applyAlignment="1">
      <alignment horizontal="left" vertical="center" wrapText="1"/>
    </xf>
    <xf numFmtId="14" fontId="20" fillId="0" borderId="29" xfId="49" applyNumberFormat="1" applyFont="1" applyBorder="1" applyAlignment="1">
      <alignment horizontal="center" vertical="center"/>
    </xf>
    <xf numFmtId="14" fontId="20" fillId="0" borderId="45" xfId="49" applyNumberFormat="1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22" fillId="0" borderId="61" xfId="49" applyFont="1" applyBorder="1" applyAlignment="1">
      <alignment vertical="center"/>
    </xf>
    <xf numFmtId="0" fontId="12" fillId="0" borderId="62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2" fillId="0" borderId="62" xfId="49" applyFont="1" applyBorder="1" applyAlignment="1">
      <alignment vertical="center"/>
    </xf>
    <xf numFmtId="0" fontId="22" fillId="0" borderId="62" xfId="49" applyFont="1" applyBorder="1" applyAlignment="1">
      <alignment vertical="center"/>
    </xf>
    <xf numFmtId="0" fontId="22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22" fillId="0" borderId="41" xfId="49" applyFont="1" applyBorder="1" applyAlignment="1">
      <alignment horizontal="left" vertical="center" wrapText="1"/>
    </xf>
    <xf numFmtId="0" fontId="22" fillId="0" borderId="42" xfId="49" applyFont="1" applyBorder="1" applyAlignment="1">
      <alignment horizontal="left" vertical="center" wrapText="1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/>
    </xf>
    <xf numFmtId="0" fontId="34" fillId="0" borderId="70" xfId="49" applyFont="1" applyBorder="1" applyAlignment="1">
      <alignment horizontal="left" vertical="center" wrapText="1"/>
    </xf>
    <xf numFmtId="0" fontId="35" fillId="0" borderId="29" xfId="53" applyNumberFormat="1" applyFont="1" applyBorder="1" applyAlignment="1">
      <alignment horizontal="center" vertical="center"/>
    </xf>
    <xf numFmtId="0" fontId="24" fillId="0" borderId="28" xfId="53" applyNumberFormat="1" applyFont="1" applyBorder="1">
      <alignment vertical="center"/>
    </xf>
    <xf numFmtId="9" fontId="20" fillId="0" borderId="31" xfId="49" applyNumberFormat="1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41" xfId="49" applyNumberFormat="1" applyFont="1" applyBorder="1" applyAlignment="1">
      <alignment horizontal="left" vertical="center"/>
    </xf>
    <xf numFmtId="9" fontId="20" fillId="0" borderId="42" xfId="49" applyNumberFormat="1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73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5" fillId="0" borderId="51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20" fillId="0" borderId="26" xfId="49" applyFont="1" applyBorder="1" applyAlignment="1">
      <alignment vertical="center"/>
    </xf>
    <xf numFmtId="0" fontId="15" fillId="0" borderId="26" xfId="49" applyFont="1" applyBorder="1" applyAlignment="1">
      <alignment vertical="center"/>
    </xf>
    <xf numFmtId="58" fontId="12" fillId="0" borderId="24" xfId="49" applyNumberFormat="1" applyFont="1" applyBorder="1" applyAlignment="1">
      <alignment vertical="center"/>
    </xf>
    <xf numFmtId="0" fontId="15" fillId="0" borderId="37" xfId="49" applyFont="1" applyBorder="1" applyAlignment="1">
      <alignment horizontal="center" vertical="center"/>
    </xf>
    <xf numFmtId="0" fontId="20" fillId="0" borderId="67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36" fillId="0" borderId="59" xfId="49" applyFont="1" applyBorder="1" applyAlignment="1">
      <alignment horizontal="center" vertical="center"/>
    </xf>
    <xf numFmtId="0" fontId="12" fillId="0" borderId="26" xfId="49" applyFont="1" applyBorder="1" applyAlignment="1">
      <alignment vertical="center"/>
    </xf>
    <xf numFmtId="0" fontId="22" fillId="0" borderId="74" xfId="49" applyFont="1" applyBorder="1" applyAlignment="1">
      <alignment horizontal="left" vertical="center"/>
    </xf>
    <xf numFmtId="0" fontId="15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50" xfId="49" applyFont="1" applyBorder="1" applyAlignment="1">
      <alignment horizontal="left" vertical="center" wrapText="1"/>
    </xf>
    <xf numFmtId="0" fontId="22" fillId="0" borderId="75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 wrapText="1"/>
    </xf>
    <xf numFmtId="0" fontId="37" fillId="0" borderId="45" xfId="49" applyFont="1" applyBorder="1" applyAlignment="1">
      <alignment horizontal="left" vertical="center" wrapText="1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9" fontId="20" fillId="0" borderId="44" xfId="49" applyNumberFormat="1" applyFont="1" applyBorder="1" applyAlignment="1">
      <alignment horizontal="left" vertical="center"/>
    </xf>
    <xf numFmtId="9" fontId="20" fillId="0" borderId="50" xfId="49" applyNumberFormat="1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15" fillId="0" borderId="27" xfId="49" applyFont="1" applyBorder="1" applyAlignment="1">
      <alignment horizontal="center" vertical="center"/>
    </xf>
    <xf numFmtId="0" fontId="38" fillId="0" borderId="26" xfId="49" applyFont="1" applyBorder="1" applyAlignment="1">
      <alignment horizontal="center" vertical="center"/>
    </xf>
    <xf numFmtId="0" fontId="38" fillId="0" borderId="74" xfId="49" applyFont="1" applyBorder="1" applyAlignment="1">
      <alignment horizontal="center" vertical="center"/>
    </xf>
    <xf numFmtId="0" fontId="20" fillId="0" borderId="74" xfId="49" applyFont="1" applyFill="1" applyBorder="1" applyAlignment="1">
      <alignment horizontal="left" vertical="center"/>
    </xf>
    <xf numFmtId="0" fontId="20" fillId="0" borderId="74" xfId="49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 wrapText="1"/>
    </xf>
    <xf numFmtId="0" fontId="39" fillId="0" borderId="78" xfId="0" applyFont="1" applyBorder="1" applyAlignment="1">
      <alignment horizontal="center" vertical="center" wrapText="1"/>
    </xf>
    <xf numFmtId="0" fontId="40" fillId="0" borderId="16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6" xfId="0" applyBorder="1"/>
    <xf numFmtId="0" fontId="0" fillId="5" borderId="2" xfId="0" applyFill="1" applyBorder="1"/>
    <xf numFmtId="0" fontId="0" fillId="0" borderId="79" xfId="0" applyBorder="1"/>
    <xf numFmtId="0" fontId="0" fillId="0" borderId="80" xfId="0" applyBorder="1"/>
    <xf numFmtId="0" fontId="0" fillId="5" borderId="80" xfId="0" applyFill="1" applyBorder="1"/>
    <xf numFmtId="0" fontId="0" fillId="6" borderId="0" xfId="0" applyFill="1"/>
    <xf numFmtId="0" fontId="39" fillId="0" borderId="81" xfId="0" applyFont="1" applyBorder="1" applyAlignment="1">
      <alignment horizontal="center" vertical="center" wrapText="1"/>
    </xf>
    <xf numFmtId="0" fontId="40" fillId="0" borderId="82" xfId="0" applyFont="1" applyBorder="1" applyAlignment="1">
      <alignment horizontal="center" vertical="center"/>
    </xf>
    <xf numFmtId="0" fontId="40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668765" y="10423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16550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194165" y="2540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18415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668765" y="1042352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41850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16550" y="2400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629150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495665" y="2413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181465" y="2336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508365" y="259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349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530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164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03750" y="3336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16550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16550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521065" y="3517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206865" y="3517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521065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206865" y="3336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559165" y="13303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559165" y="15113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559165" y="11493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91440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5464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5337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1814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78740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1941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206865" y="1149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206865" y="1330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206865" y="1511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418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16550" y="277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327265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027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671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490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67250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54550" y="9490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91150" y="9671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91150" y="9490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521065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206865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508365" y="9490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206865" y="94900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327265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327265" y="9490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35350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35350" y="94900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194165" y="2733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495665" y="2774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327265" y="259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327265" y="2413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327265" y="9671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251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54350" y="7251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5200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5200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228600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13347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71234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54600" y="2790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26257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393700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71234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8606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87850" y="26130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54600" y="25749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81500" y="28543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619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606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901940" y="26193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619490" y="25876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901940" y="28479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625840" y="27971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85114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64489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85749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63219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3117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692400" y="53117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94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61944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29100" y="63722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2910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9110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7840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76224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511540" y="64039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74954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51154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61924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61924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880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8800" y="6181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619240" y="6391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5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880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530860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880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530860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530860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54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8" name="直接连接符 7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165100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9525</xdr:colOff>
      <xdr:row>2</xdr:row>
      <xdr:rowOff>94615</xdr:rowOff>
    </xdr:from>
    <xdr:to>
      <xdr:col>0</xdr:col>
      <xdr:colOff>1261110</xdr:colOff>
      <xdr:row>4</xdr:row>
      <xdr:rowOff>189865</xdr:rowOff>
    </xdr:to>
    <xdr:sp>
      <xdr:nvSpPr>
        <xdr:cNvPr id="7" name="直接连接符 6"/>
        <xdr:cNvSpPr>
          <a:spLocks noChangeShapeType="1"/>
        </xdr:cNvSpPr>
      </xdr:nvSpPr>
      <xdr:spPr>
        <a:xfrm>
          <a:off x="9525" y="1250315"/>
          <a:ext cx="1251585" cy="882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06" customWidth="1"/>
    <col min="3" max="3" width="10.1666666666667" customWidth="1"/>
  </cols>
  <sheetData>
    <row r="1" ht="21" customHeight="1" spans="1:2">
      <c r="A1" s="407"/>
      <c r="B1" s="408" t="s">
        <v>0</v>
      </c>
    </row>
    <row r="2" spans="1:2">
      <c r="A2" s="14">
        <v>1</v>
      </c>
      <c r="B2" s="409" t="s">
        <v>1</v>
      </c>
    </row>
    <row r="3" spans="1:2">
      <c r="A3" s="14">
        <v>2</v>
      </c>
      <c r="B3" s="409" t="s">
        <v>2</v>
      </c>
    </row>
    <row r="4" spans="1:2">
      <c r="A4" s="14">
        <v>3</v>
      </c>
      <c r="B4" s="409" t="s">
        <v>3</v>
      </c>
    </row>
    <row r="5" spans="1:2">
      <c r="A5" s="14">
        <v>4</v>
      </c>
      <c r="B5" s="409" t="s">
        <v>4</v>
      </c>
    </row>
    <row r="6" spans="1:2">
      <c r="A6" s="14">
        <v>5</v>
      </c>
      <c r="B6" s="409" t="s">
        <v>5</v>
      </c>
    </row>
    <row r="7" spans="1:2">
      <c r="A7" s="14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9" customHeight="1" spans="1:2">
      <c r="A9" s="407"/>
      <c r="B9" s="412" t="s">
        <v>8</v>
      </c>
    </row>
    <row r="10" ht="16" customHeight="1" spans="1:2">
      <c r="A10" s="14">
        <v>1</v>
      </c>
      <c r="B10" s="413" t="s">
        <v>9</v>
      </c>
    </row>
    <row r="11" spans="1:2">
      <c r="A11" s="14">
        <v>2</v>
      </c>
      <c r="B11" s="409" t="s">
        <v>10</v>
      </c>
    </row>
    <row r="12" spans="1:2">
      <c r="A12" s="14">
        <v>3</v>
      </c>
      <c r="B12" s="411" t="s">
        <v>11</v>
      </c>
    </row>
    <row r="13" spans="1:2">
      <c r="A13" s="14">
        <v>4</v>
      </c>
      <c r="B13" s="409" t="s">
        <v>12</v>
      </c>
    </row>
    <row r="14" spans="1:2">
      <c r="A14" s="14">
        <v>5</v>
      </c>
      <c r="B14" s="409" t="s">
        <v>13</v>
      </c>
    </row>
    <row r="15" spans="1:2">
      <c r="A15" s="14">
        <v>6</v>
      </c>
      <c r="B15" s="409" t="s">
        <v>14</v>
      </c>
    </row>
    <row r="16" spans="1:2">
      <c r="A16" s="14">
        <v>7</v>
      </c>
      <c r="B16" s="409" t="s">
        <v>15</v>
      </c>
    </row>
    <row r="17" spans="1:2">
      <c r="A17" s="14">
        <v>8</v>
      </c>
      <c r="B17" s="409" t="s">
        <v>16</v>
      </c>
    </row>
    <row r="18" spans="1:2">
      <c r="A18" s="14">
        <v>9</v>
      </c>
      <c r="B18" s="409" t="s">
        <v>17</v>
      </c>
    </row>
    <row r="19" spans="1:2">
      <c r="A19" s="14"/>
      <c r="B19" s="409"/>
    </row>
    <row r="20" ht="20.25" spans="1:2">
      <c r="A20" s="407"/>
      <c r="B20" s="408" t="s">
        <v>18</v>
      </c>
    </row>
    <row r="21" spans="1:2">
      <c r="A21" s="14">
        <v>1</v>
      </c>
      <c r="B21" s="414" t="s">
        <v>19</v>
      </c>
    </row>
    <row r="22" spans="1:2">
      <c r="A22" s="14">
        <v>2</v>
      </c>
      <c r="B22" s="409" t="s">
        <v>20</v>
      </c>
    </row>
    <row r="23" spans="1:2">
      <c r="A23" s="14">
        <v>3</v>
      </c>
      <c r="B23" s="409" t="s">
        <v>21</v>
      </c>
    </row>
    <row r="24" spans="1:2">
      <c r="A24" s="14">
        <v>4</v>
      </c>
      <c r="B24" s="409" t="s">
        <v>22</v>
      </c>
    </row>
    <row r="25" spans="1:2">
      <c r="A25" s="14">
        <v>5</v>
      </c>
      <c r="B25" s="409" t="s">
        <v>23</v>
      </c>
    </row>
    <row r="26" spans="1:2">
      <c r="A26" s="14">
        <v>6</v>
      </c>
      <c r="B26" s="409" t="s">
        <v>24</v>
      </c>
    </row>
    <row r="27" spans="1:2">
      <c r="A27" s="14">
        <v>7</v>
      </c>
      <c r="B27" s="409" t="s">
        <v>25</v>
      </c>
    </row>
    <row r="28" spans="1:2">
      <c r="A28" s="14"/>
      <c r="B28" s="409"/>
    </row>
    <row r="29" ht="20.25" spans="1:2">
      <c r="A29" s="407"/>
      <c r="B29" s="408" t="s">
        <v>26</v>
      </c>
    </row>
    <row r="30" spans="1:2">
      <c r="A30" s="14">
        <v>1</v>
      </c>
      <c r="B30" s="414" t="s">
        <v>27</v>
      </c>
    </row>
    <row r="31" spans="1:2">
      <c r="A31" s="14">
        <v>2</v>
      </c>
      <c r="B31" s="409" t="s">
        <v>28</v>
      </c>
    </row>
    <row r="32" spans="1:2">
      <c r="A32" s="14">
        <v>3</v>
      </c>
      <c r="B32" s="409" t="s">
        <v>29</v>
      </c>
    </row>
    <row r="33" ht="28.5" spans="1:2">
      <c r="A33" s="14">
        <v>4</v>
      </c>
      <c r="B33" s="409" t="s">
        <v>30</v>
      </c>
    </row>
    <row r="34" spans="1:2">
      <c r="A34" s="14">
        <v>5</v>
      </c>
      <c r="B34" s="409" t="s">
        <v>31</v>
      </c>
    </row>
    <row r="35" spans="1:2">
      <c r="A35" s="14">
        <v>6</v>
      </c>
      <c r="B35" s="409" t="s">
        <v>32</v>
      </c>
    </row>
    <row r="36" spans="1:2">
      <c r="A36" s="14">
        <v>7</v>
      </c>
      <c r="B36" s="409" t="s">
        <v>33</v>
      </c>
    </row>
    <row r="37" spans="1:2">
      <c r="A37" s="14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6"/>
  <sheetViews>
    <sheetView workbookViewId="0">
      <selection activeCell="D4" sqref="D4:F9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337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4" t="s">
        <v>371</v>
      </c>
      <c r="H2" s="4"/>
      <c r="I2" s="4" t="s">
        <v>372</v>
      </c>
      <c r="J2" s="4"/>
      <c r="K2" s="6" t="s">
        <v>373</v>
      </c>
      <c r="L2" s="56" t="s">
        <v>374</v>
      </c>
      <c r="M2" s="24" t="s">
        <v>375</v>
      </c>
    </row>
    <row r="3" s="1" customFormat="1" ht="16.5" spans="1:13">
      <c r="A3" s="4"/>
      <c r="B3" s="7"/>
      <c r="C3" s="7"/>
      <c r="D3" s="7"/>
      <c r="E3" s="7"/>
      <c r="F3" s="7"/>
      <c r="G3" s="4" t="s">
        <v>376</v>
      </c>
      <c r="H3" s="4" t="s">
        <v>377</v>
      </c>
      <c r="I3" s="4" t="s">
        <v>376</v>
      </c>
      <c r="J3" s="4" t="s">
        <v>377</v>
      </c>
      <c r="K3" s="8"/>
      <c r="L3" s="57"/>
      <c r="M3" s="25"/>
    </row>
    <row r="4" spans="1:13">
      <c r="A4" s="9">
        <v>1</v>
      </c>
      <c r="B4" s="11" t="s">
        <v>356</v>
      </c>
      <c r="C4" s="27" t="s">
        <v>353</v>
      </c>
      <c r="D4" s="11" t="s">
        <v>354</v>
      </c>
      <c r="E4" s="11" t="s">
        <v>117</v>
      </c>
      <c r="F4" s="28" t="s">
        <v>355</v>
      </c>
      <c r="G4" s="55">
        <v>-2</v>
      </c>
      <c r="H4" s="55">
        <v>0</v>
      </c>
      <c r="I4" s="55">
        <v>-3</v>
      </c>
      <c r="J4" s="55">
        <v>-2</v>
      </c>
      <c r="K4" s="9" t="s">
        <v>378</v>
      </c>
      <c r="L4" s="9" t="s">
        <v>358</v>
      </c>
      <c r="M4" s="9" t="s">
        <v>358</v>
      </c>
    </row>
    <row r="5" spans="1:13">
      <c r="A5" s="9">
        <v>2</v>
      </c>
      <c r="B5" s="11" t="s">
        <v>356</v>
      </c>
      <c r="C5" s="27" t="s">
        <v>359</v>
      </c>
      <c r="D5" s="11" t="s">
        <v>354</v>
      </c>
      <c r="E5" s="11" t="s">
        <v>117</v>
      </c>
      <c r="F5" s="28" t="s">
        <v>355</v>
      </c>
      <c r="G5" s="55">
        <v>-2</v>
      </c>
      <c r="H5" s="55">
        <v>0</v>
      </c>
      <c r="I5" s="55">
        <v>-4</v>
      </c>
      <c r="J5" s="55">
        <v>-2</v>
      </c>
      <c r="K5" s="9" t="s">
        <v>379</v>
      </c>
      <c r="L5" s="9" t="s">
        <v>358</v>
      </c>
      <c r="M5" s="9" t="s">
        <v>358</v>
      </c>
    </row>
    <row r="6" spans="1:13">
      <c r="A6" s="9">
        <v>3</v>
      </c>
      <c r="B6" s="11" t="s">
        <v>356</v>
      </c>
      <c r="C6" s="27" t="s">
        <v>360</v>
      </c>
      <c r="D6" s="11" t="s">
        <v>354</v>
      </c>
      <c r="E6" s="11" t="s">
        <v>117</v>
      </c>
      <c r="F6" s="28" t="s">
        <v>355</v>
      </c>
      <c r="G6" s="55">
        <v>-1</v>
      </c>
      <c r="H6" s="55">
        <v>0</v>
      </c>
      <c r="I6" s="55">
        <v>-4</v>
      </c>
      <c r="J6" s="55">
        <v>-2</v>
      </c>
      <c r="K6" s="9" t="s">
        <v>378</v>
      </c>
      <c r="L6" s="9" t="s">
        <v>358</v>
      </c>
      <c r="M6" s="9" t="s">
        <v>358</v>
      </c>
    </row>
    <row r="7" spans="1:13">
      <c r="A7" s="9">
        <v>4</v>
      </c>
      <c r="B7" s="11" t="s">
        <v>356</v>
      </c>
      <c r="C7" s="27" t="s">
        <v>361</v>
      </c>
      <c r="D7" s="11" t="s">
        <v>354</v>
      </c>
      <c r="E7" s="11" t="s">
        <v>117</v>
      </c>
      <c r="F7" s="28" t="s">
        <v>355</v>
      </c>
      <c r="G7" s="55">
        <v>-1</v>
      </c>
      <c r="H7" s="55">
        <v>0</v>
      </c>
      <c r="I7" s="55">
        <v>-4</v>
      </c>
      <c r="J7" s="55">
        <v>-2</v>
      </c>
      <c r="K7" s="9" t="s">
        <v>378</v>
      </c>
      <c r="L7" s="9" t="s">
        <v>358</v>
      </c>
      <c r="M7" s="9" t="s">
        <v>358</v>
      </c>
    </row>
    <row r="8" spans="1:13">
      <c r="A8" s="9">
        <v>5</v>
      </c>
      <c r="B8" s="11" t="s">
        <v>356</v>
      </c>
      <c r="C8" s="27" t="s">
        <v>362</v>
      </c>
      <c r="D8" s="11" t="s">
        <v>354</v>
      </c>
      <c r="E8" s="11" t="s">
        <v>117</v>
      </c>
      <c r="F8" s="28" t="s">
        <v>355</v>
      </c>
      <c r="G8" s="55">
        <v>-2</v>
      </c>
      <c r="H8" s="55">
        <v>0</v>
      </c>
      <c r="I8" s="55">
        <v>-3</v>
      </c>
      <c r="J8" s="55">
        <v>-1</v>
      </c>
      <c r="K8" s="9" t="s">
        <v>378</v>
      </c>
      <c r="L8" s="9" t="s">
        <v>358</v>
      </c>
      <c r="M8" s="9" t="s">
        <v>358</v>
      </c>
    </row>
    <row r="9" spans="1:13">
      <c r="A9" s="9">
        <v>6</v>
      </c>
      <c r="B9" s="11" t="s">
        <v>356</v>
      </c>
      <c r="C9" s="27" t="s">
        <v>363</v>
      </c>
      <c r="D9" s="11" t="s">
        <v>354</v>
      </c>
      <c r="E9" s="11" t="s">
        <v>117</v>
      </c>
      <c r="F9" s="28" t="s">
        <v>355</v>
      </c>
      <c r="G9" s="55">
        <v>-1</v>
      </c>
      <c r="H9" s="55">
        <v>0</v>
      </c>
      <c r="I9" s="55">
        <v>-3</v>
      </c>
      <c r="J9" s="55">
        <v>-2</v>
      </c>
      <c r="K9" s="9" t="s">
        <v>380</v>
      </c>
      <c r="L9" s="9" t="s">
        <v>358</v>
      </c>
      <c r="M9" s="9" t="s">
        <v>358</v>
      </c>
    </row>
    <row r="10" spans="1:13">
      <c r="A10" s="9">
        <v>7</v>
      </c>
      <c r="B10" s="11" t="s">
        <v>356</v>
      </c>
      <c r="C10" s="27" t="s">
        <v>364</v>
      </c>
      <c r="D10" s="11" t="s">
        <v>354</v>
      </c>
      <c r="E10" s="11" t="s">
        <v>117</v>
      </c>
      <c r="F10" s="28" t="s">
        <v>355</v>
      </c>
      <c r="G10" s="55">
        <v>-1</v>
      </c>
      <c r="H10" s="55">
        <v>0</v>
      </c>
      <c r="I10" s="55">
        <v>-2</v>
      </c>
      <c r="J10" s="55">
        <v>-1</v>
      </c>
      <c r="K10" s="9" t="s">
        <v>381</v>
      </c>
      <c r="L10" s="9" t="s">
        <v>358</v>
      </c>
      <c r="M10" s="9" t="s">
        <v>358</v>
      </c>
    </row>
    <row r="11" spans="1:13">
      <c r="A11" s="9">
        <v>8</v>
      </c>
      <c r="B11" s="11" t="s">
        <v>356</v>
      </c>
      <c r="C11" s="27" t="s">
        <v>365</v>
      </c>
      <c r="D11" s="11" t="s">
        <v>354</v>
      </c>
      <c r="E11" s="11" t="s">
        <v>117</v>
      </c>
      <c r="F11" s="28" t="s">
        <v>355</v>
      </c>
      <c r="G11" s="55">
        <v>-2</v>
      </c>
      <c r="H11" s="55">
        <v>0</v>
      </c>
      <c r="I11" s="55">
        <v>-2</v>
      </c>
      <c r="J11" s="55">
        <v>-1</v>
      </c>
      <c r="K11" s="9" t="s">
        <v>382</v>
      </c>
      <c r="L11" s="9" t="s">
        <v>358</v>
      </c>
      <c r="M11" s="9" t="s">
        <v>358</v>
      </c>
    </row>
    <row r="12" spans="1:13">
      <c r="A12" s="9">
        <v>9</v>
      </c>
      <c r="B12" s="11" t="s">
        <v>356</v>
      </c>
      <c r="C12" s="27" t="s">
        <v>366</v>
      </c>
      <c r="D12" s="11" t="s">
        <v>354</v>
      </c>
      <c r="E12" s="11" t="s">
        <v>117</v>
      </c>
      <c r="F12" s="28" t="s">
        <v>355</v>
      </c>
      <c r="G12" s="55">
        <v>-2</v>
      </c>
      <c r="H12" s="55">
        <v>0</v>
      </c>
      <c r="I12" s="55">
        <v>-2</v>
      </c>
      <c r="J12" s="55">
        <v>-1</v>
      </c>
      <c r="K12" s="9" t="s">
        <v>383</v>
      </c>
      <c r="L12" s="9" t="s">
        <v>358</v>
      </c>
      <c r="M12" s="9" t="s">
        <v>358</v>
      </c>
    </row>
    <row r="13" spans="1:13">
      <c r="A13" s="9">
        <v>10</v>
      </c>
      <c r="B13" s="11" t="s">
        <v>356</v>
      </c>
      <c r="C13" s="10">
        <v>5233</v>
      </c>
      <c r="D13" s="11" t="s">
        <v>354</v>
      </c>
      <c r="E13" s="11" t="s">
        <v>117</v>
      </c>
      <c r="F13" s="28" t="s">
        <v>355</v>
      </c>
      <c r="G13" s="55">
        <v>-1</v>
      </c>
      <c r="H13" s="55">
        <v>0</v>
      </c>
      <c r="I13" s="55">
        <v>-4</v>
      </c>
      <c r="J13" s="55">
        <v>-2</v>
      </c>
      <c r="K13" s="9" t="s">
        <v>378</v>
      </c>
      <c r="L13" s="9" t="s">
        <v>358</v>
      </c>
      <c r="M13" s="9" t="s">
        <v>358</v>
      </c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="2" customFormat="1" ht="18.75" spans="1:13">
      <c r="A15" s="15" t="s">
        <v>384</v>
      </c>
      <c r="B15" s="16"/>
      <c r="C15" s="16"/>
      <c r="D15" s="16"/>
      <c r="E15" s="17"/>
      <c r="F15" s="18"/>
      <c r="G15" s="29"/>
      <c r="H15" s="15" t="s">
        <v>368</v>
      </c>
      <c r="I15" s="16"/>
      <c r="J15" s="16"/>
      <c r="K15" s="17"/>
      <c r="L15" s="58"/>
      <c r="M15" s="26"/>
    </row>
    <row r="16" ht="32" customHeight="1" spans="1:13">
      <c r="A16" s="22" t="s">
        <v>385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4:M1048576 L4:M13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O23" sqref="O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387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36" t="s">
        <v>388</v>
      </c>
      <c r="H2" s="37"/>
      <c r="I2" s="53"/>
      <c r="J2" s="36" t="s">
        <v>389</v>
      </c>
      <c r="K2" s="37"/>
      <c r="L2" s="53"/>
      <c r="M2" s="36" t="s">
        <v>390</v>
      </c>
      <c r="N2" s="37"/>
      <c r="O2" s="53"/>
      <c r="P2" s="36" t="s">
        <v>391</v>
      </c>
      <c r="Q2" s="37"/>
      <c r="R2" s="53"/>
      <c r="S2" s="37" t="s">
        <v>392</v>
      </c>
      <c r="T2" s="37"/>
      <c r="U2" s="53"/>
      <c r="V2" s="31" t="s">
        <v>393</v>
      </c>
      <c r="W2" s="31" t="s">
        <v>351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394</v>
      </c>
      <c r="H3" s="4" t="s">
        <v>69</v>
      </c>
      <c r="I3" s="4" t="s">
        <v>342</v>
      </c>
      <c r="J3" s="4" t="s">
        <v>394</v>
      </c>
      <c r="K3" s="4" t="s">
        <v>69</v>
      </c>
      <c r="L3" s="4" t="s">
        <v>342</v>
      </c>
      <c r="M3" s="4" t="s">
        <v>394</v>
      </c>
      <c r="N3" s="4" t="s">
        <v>69</v>
      </c>
      <c r="O3" s="4" t="s">
        <v>342</v>
      </c>
      <c r="P3" s="4" t="s">
        <v>394</v>
      </c>
      <c r="Q3" s="4" t="s">
        <v>69</v>
      </c>
      <c r="R3" s="4" t="s">
        <v>342</v>
      </c>
      <c r="S3" s="4" t="s">
        <v>394</v>
      </c>
      <c r="T3" s="4" t="s">
        <v>69</v>
      </c>
      <c r="U3" s="4" t="s">
        <v>342</v>
      </c>
      <c r="V3" s="54"/>
      <c r="W3" s="54"/>
    </row>
    <row r="4" spans="1:23">
      <c r="A4" s="39" t="s">
        <v>395</v>
      </c>
      <c r="B4" s="40" t="s">
        <v>396</v>
      </c>
      <c r="C4" s="41"/>
      <c r="D4" s="41"/>
      <c r="E4" s="41"/>
      <c r="F4" s="4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3"/>
      <c r="B5" s="44"/>
      <c r="C5" s="45"/>
      <c r="D5" s="45"/>
      <c r="E5" s="45"/>
      <c r="F5" s="46"/>
      <c r="G5" s="36" t="s">
        <v>397</v>
      </c>
      <c r="H5" s="37"/>
      <c r="I5" s="53"/>
      <c r="J5" s="36" t="s">
        <v>398</v>
      </c>
      <c r="K5" s="37"/>
      <c r="L5" s="53"/>
      <c r="M5" s="36" t="s">
        <v>399</v>
      </c>
      <c r="N5" s="37"/>
      <c r="O5" s="53"/>
      <c r="P5" s="36" t="s">
        <v>400</v>
      </c>
      <c r="Q5" s="37"/>
      <c r="R5" s="53"/>
      <c r="S5" s="37" t="s">
        <v>401</v>
      </c>
      <c r="T5" s="37"/>
      <c r="U5" s="53"/>
      <c r="V5" s="10"/>
      <c r="W5" s="10"/>
    </row>
    <row r="6" ht="16.5" spans="1:23">
      <c r="A6" s="43"/>
      <c r="B6" s="44"/>
      <c r="C6" s="45"/>
      <c r="D6" s="45"/>
      <c r="E6" s="45"/>
      <c r="F6" s="46"/>
      <c r="G6" s="4" t="s">
        <v>394</v>
      </c>
      <c r="H6" s="4" t="s">
        <v>69</v>
      </c>
      <c r="I6" s="4" t="s">
        <v>342</v>
      </c>
      <c r="J6" s="4" t="s">
        <v>394</v>
      </c>
      <c r="K6" s="4" t="s">
        <v>69</v>
      </c>
      <c r="L6" s="4" t="s">
        <v>342</v>
      </c>
      <c r="M6" s="4" t="s">
        <v>394</v>
      </c>
      <c r="N6" s="4" t="s">
        <v>69</v>
      </c>
      <c r="O6" s="4" t="s">
        <v>342</v>
      </c>
      <c r="P6" s="4" t="s">
        <v>394</v>
      </c>
      <c r="Q6" s="4" t="s">
        <v>69</v>
      </c>
      <c r="R6" s="4" t="s">
        <v>342</v>
      </c>
      <c r="S6" s="4" t="s">
        <v>394</v>
      </c>
      <c r="T6" s="4" t="s">
        <v>69</v>
      </c>
      <c r="U6" s="4" t="s">
        <v>342</v>
      </c>
      <c r="V6" s="10"/>
      <c r="W6" s="10"/>
    </row>
    <row r="7" spans="1:23">
      <c r="A7" s="47"/>
      <c r="B7" s="48"/>
      <c r="C7" s="49"/>
      <c r="D7" s="49"/>
      <c r="E7" s="49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1"/>
      <c r="B8" s="51"/>
      <c r="C8" s="51"/>
      <c r="D8" s="51"/>
      <c r="E8" s="51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2"/>
      <c r="B9" s="52"/>
      <c r="C9" s="52"/>
      <c r="D9" s="52"/>
      <c r="E9" s="52"/>
      <c r="F9" s="5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384</v>
      </c>
      <c r="B11" s="16"/>
      <c r="C11" s="16"/>
      <c r="D11" s="16"/>
      <c r="E11" s="17"/>
      <c r="F11" s="18"/>
      <c r="G11" s="29"/>
      <c r="H11" s="35"/>
      <c r="I11" s="35"/>
      <c r="J11" s="15" t="s">
        <v>402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6"/>
    </row>
    <row r="12" ht="52" customHeight="1" spans="1:23">
      <c r="A12" s="22" t="s">
        <v>403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405</v>
      </c>
      <c r="B2" s="31" t="s">
        <v>338</v>
      </c>
      <c r="C2" s="31" t="s">
        <v>339</v>
      </c>
      <c r="D2" s="31" t="s">
        <v>340</v>
      </c>
      <c r="E2" s="31" t="s">
        <v>341</v>
      </c>
      <c r="F2" s="31" t="s">
        <v>342</v>
      </c>
      <c r="G2" s="30" t="s">
        <v>406</v>
      </c>
      <c r="H2" s="30" t="s">
        <v>407</v>
      </c>
      <c r="I2" s="30" t="s">
        <v>408</v>
      </c>
      <c r="J2" s="30" t="s">
        <v>407</v>
      </c>
      <c r="K2" s="30" t="s">
        <v>409</v>
      </c>
      <c r="L2" s="30" t="s">
        <v>407</v>
      </c>
      <c r="M2" s="31" t="s">
        <v>393</v>
      </c>
      <c r="N2" s="31" t="s">
        <v>351</v>
      </c>
    </row>
    <row r="3" spans="1:14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2" t="s">
        <v>405</v>
      </c>
      <c r="B4" s="33" t="s">
        <v>410</v>
      </c>
      <c r="C4" s="33" t="s">
        <v>394</v>
      </c>
      <c r="D4" s="33" t="s">
        <v>340</v>
      </c>
      <c r="E4" s="31" t="s">
        <v>341</v>
      </c>
      <c r="F4" s="31" t="s">
        <v>342</v>
      </c>
      <c r="G4" s="30" t="s">
        <v>406</v>
      </c>
      <c r="H4" s="30" t="s">
        <v>407</v>
      </c>
      <c r="I4" s="30" t="s">
        <v>408</v>
      </c>
      <c r="J4" s="30" t="s">
        <v>407</v>
      </c>
      <c r="K4" s="30" t="s">
        <v>409</v>
      </c>
      <c r="L4" s="30" t="s">
        <v>407</v>
      </c>
      <c r="M4" s="31" t="s">
        <v>393</v>
      </c>
      <c r="N4" s="31" t="s">
        <v>351</v>
      </c>
    </row>
    <row r="5" spans="1:14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4"/>
      <c r="B6" s="10"/>
      <c r="C6" s="34" t="s">
        <v>411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412</v>
      </c>
      <c r="B11" s="16"/>
      <c r="C11" s="16"/>
      <c r="D11" s="17"/>
      <c r="E11" s="18"/>
      <c r="F11" s="35"/>
      <c r="G11" s="29"/>
      <c r="H11" s="35"/>
      <c r="I11" s="15" t="s">
        <v>413</v>
      </c>
      <c r="J11" s="16"/>
      <c r="K11" s="16"/>
      <c r="L11" s="16"/>
      <c r="M11" s="16"/>
      <c r="N11" s="26"/>
    </row>
    <row r="12" ht="48" customHeight="1" spans="1:14">
      <c r="A12" s="22" t="s">
        <v>414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20"/>
  <sheetViews>
    <sheetView workbookViewId="0">
      <selection activeCell="I26" sqref="I26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387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393</v>
      </c>
      <c r="L2" s="5" t="s">
        <v>351</v>
      </c>
    </row>
    <row r="3" spans="1:12">
      <c r="A3" s="9" t="s">
        <v>395</v>
      </c>
      <c r="B3" s="11" t="s">
        <v>356</v>
      </c>
      <c r="C3" s="27" t="s">
        <v>353</v>
      </c>
      <c r="D3" s="11" t="s">
        <v>354</v>
      </c>
      <c r="E3" s="11" t="s">
        <v>117</v>
      </c>
      <c r="F3" s="28" t="s">
        <v>355</v>
      </c>
      <c r="G3" s="9" t="s">
        <v>420</v>
      </c>
      <c r="H3" s="9" t="s">
        <v>421</v>
      </c>
      <c r="I3" s="10"/>
      <c r="J3" s="10"/>
      <c r="K3" s="9" t="s">
        <v>357</v>
      </c>
      <c r="L3" s="9" t="s">
        <v>358</v>
      </c>
    </row>
    <row r="4" spans="1:12">
      <c r="A4" s="9" t="s">
        <v>422</v>
      </c>
      <c r="B4" s="11" t="s">
        <v>356</v>
      </c>
      <c r="C4" s="27" t="s">
        <v>359</v>
      </c>
      <c r="D4" s="11" t="s">
        <v>354</v>
      </c>
      <c r="E4" s="11" t="s">
        <v>117</v>
      </c>
      <c r="F4" s="28" t="s">
        <v>355</v>
      </c>
      <c r="G4" s="9" t="s">
        <v>420</v>
      </c>
      <c r="H4" s="9" t="s">
        <v>421</v>
      </c>
      <c r="I4" s="10"/>
      <c r="J4" s="10"/>
      <c r="K4" s="9" t="s">
        <v>357</v>
      </c>
      <c r="L4" s="9" t="s">
        <v>358</v>
      </c>
    </row>
    <row r="5" spans="1:12">
      <c r="A5" s="9" t="s">
        <v>423</v>
      </c>
      <c r="B5" s="11" t="s">
        <v>356</v>
      </c>
      <c r="C5" s="27" t="s">
        <v>360</v>
      </c>
      <c r="D5" s="11" t="s">
        <v>354</v>
      </c>
      <c r="E5" s="11" t="s">
        <v>117</v>
      </c>
      <c r="F5" s="28" t="s">
        <v>355</v>
      </c>
      <c r="G5" s="9" t="s">
        <v>420</v>
      </c>
      <c r="H5" s="9" t="s">
        <v>421</v>
      </c>
      <c r="I5" s="10"/>
      <c r="J5" s="10"/>
      <c r="K5" s="9" t="s">
        <v>357</v>
      </c>
      <c r="L5" s="9" t="s">
        <v>358</v>
      </c>
    </row>
    <row r="6" spans="1:12">
      <c r="A6" s="9" t="s">
        <v>424</v>
      </c>
      <c r="B6" s="11" t="s">
        <v>356</v>
      </c>
      <c r="C6" s="27" t="s">
        <v>361</v>
      </c>
      <c r="D6" s="11" t="s">
        <v>354</v>
      </c>
      <c r="E6" s="11" t="s">
        <v>117</v>
      </c>
      <c r="F6" s="28" t="s">
        <v>355</v>
      </c>
      <c r="G6" s="9" t="s">
        <v>420</v>
      </c>
      <c r="H6" s="9" t="s">
        <v>421</v>
      </c>
      <c r="I6" s="10"/>
      <c r="J6" s="10"/>
      <c r="K6" s="9" t="s">
        <v>357</v>
      </c>
      <c r="L6" s="9" t="s">
        <v>358</v>
      </c>
    </row>
    <row r="7" spans="1:12">
      <c r="A7" s="9" t="s">
        <v>425</v>
      </c>
      <c r="B7" s="11" t="s">
        <v>356</v>
      </c>
      <c r="C7" s="27" t="s">
        <v>362</v>
      </c>
      <c r="D7" s="11" t="s">
        <v>354</v>
      </c>
      <c r="E7" s="11" t="s">
        <v>117</v>
      </c>
      <c r="F7" s="28" t="s">
        <v>355</v>
      </c>
      <c r="G7" s="9" t="s">
        <v>420</v>
      </c>
      <c r="H7" s="9" t="s">
        <v>421</v>
      </c>
      <c r="I7" s="10"/>
      <c r="J7" s="10"/>
      <c r="K7" s="9" t="s">
        <v>357</v>
      </c>
      <c r="L7" s="9" t="s">
        <v>358</v>
      </c>
    </row>
    <row r="8" spans="1:12">
      <c r="A8" s="9" t="s">
        <v>395</v>
      </c>
      <c r="B8" s="11" t="s">
        <v>356</v>
      </c>
      <c r="C8" s="27" t="s">
        <v>353</v>
      </c>
      <c r="D8" s="11" t="s">
        <v>354</v>
      </c>
      <c r="E8" s="11" t="s">
        <v>117</v>
      </c>
      <c r="F8" s="28" t="s">
        <v>355</v>
      </c>
      <c r="G8" s="9" t="s">
        <v>426</v>
      </c>
      <c r="H8" s="9" t="s">
        <v>427</v>
      </c>
      <c r="I8" s="10"/>
      <c r="J8" s="10"/>
      <c r="K8" s="9" t="s">
        <v>357</v>
      </c>
      <c r="L8" s="9" t="s">
        <v>358</v>
      </c>
    </row>
    <row r="9" spans="1:12">
      <c r="A9" s="9" t="s">
        <v>422</v>
      </c>
      <c r="B9" s="11" t="s">
        <v>356</v>
      </c>
      <c r="C9" s="27" t="s">
        <v>359</v>
      </c>
      <c r="D9" s="11" t="s">
        <v>354</v>
      </c>
      <c r="E9" s="11" t="s">
        <v>117</v>
      </c>
      <c r="F9" s="28" t="s">
        <v>355</v>
      </c>
      <c r="G9" s="9" t="s">
        <v>426</v>
      </c>
      <c r="H9" s="9" t="s">
        <v>427</v>
      </c>
      <c r="I9" s="10"/>
      <c r="J9" s="10"/>
      <c r="K9" s="9" t="s">
        <v>357</v>
      </c>
      <c r="L9" s="9" t="s">
        <v>358</v>
      </c>
    </row>
    <row r="10" spans="1:12">
      <c r="A10" s="9" t="s">
        <v>423</v>
      </c>
      <c r="B10" s="11" t="s">
        <v>356</v>
      </c>
      <c r="C10" s="27" t="s">
        <v>360</v>
      </c>
      <c r="D10" s="11" t="s">
        <v>354</v>
      </c>
      <c r="E10" s="11" t="s">
        <v>117</v>
      </c>
      <c r="F10" s="28" t="s">
        <v>355</v>
      </c>
      <c r="G10" s="9" t="s">
        <v>426</v>
      </c>
      <c r="H10" s="9" t="s">
        <v>427</v>
      </c>
      <c r="I10" s="10"/>
      <c r="J10" s="10"/>
      <c r="K10" s="9" t="s">
        <v>357</v>
      </c>
      <c r="L10" s="9" t="s">
        <v>358</v>
      </c>
    </row>
    <row r="11" spans="1:12">
      <c r="A11" s="9" t="s">
        <v>424</v>
      </c>
      <c r="B11" s="11" t="s">
        <v>356</v>
      </c>
      <c r="C11" s="27" t="s">
        <v>361</v>
      </c>
      <c r="D11" s="11" t="s">
        <v>354</v>
      </c>
      <c r="E11" s="11" t="s">
        <v>117</v>
      </c>
      <c r="F11" s="28" t="s">
        <v>355</v>
      </c>
      <c r="G11" s="9" t="s">
        <v>426</v>
      </c>
      <c r="H11" s="9" t="s">
        <v>427</v>
      </c>
      <c r="I11" s="10"/>
      <c r="J11" s="10"/>
      <c r="K11" s="9" t="s">
        <v>357</v>
      </c>
      <c r="L11" s="9" t="s">
        <v>358</v>
      </c>
    </row>
    <row r="12" spans="1:12">
      <c r="A12" s="9" t="s">
        <v>425</v>
      </c>
      <c r="B12" s="11" t="s">
        <v>356</v>
      </c>
      <c r="C12" s="27" t="s">
        <v>362</v>
      </c>
      <c r="D12" s="11" t="s">
        <v>354</v>
      </c>
      <c r="E12" s="11" t="s">
        <v>117</v>
      </c>
      <c r="F12" s="28" t="s">
        <v>355</v>
      </c>
      <c r="G12" s="9" t="s">
        <v>426</v>
      </c>
      <c r="H12" s="9" t="s">
        <v>427</v>
      </c>
      <c r="I12" s="10"/>
      <c r="J12" s="10"/>
      <c r="K12" s="9" t="s">
        <v>357</v>
      </c>
      <c r="L12" s="9" t="s">
        <v>358</v>
      </c>
    </row>
    <row r="13" spans="1:12">
      <c r="A13" s="9" t="s">
        <v>395</v>
      </c>
      <c r="B13" s="11" t="s">
        <v>356</v>
      </c>
      <c r="C13" s="27" t="s">
        <v>353</v>
      </c>
      <c r="D13" s="11" t="s">
        <v>354</v>
      </c>
      <c r="E13" s="11" t="s">
        <v>117</v>
      </c>
      <c r="F13" s="28" t="s">
        <v>355</v>
      </c>
      <c r="G13" s="9" t="s">
        <v>428</v>
      </c>
      <c r="H13" s="9" t="s">
        <v>429</v>
      </c>
      <c r="I13" s="10"/>
      <c r="J13" s="10"/>
      <c r="K13" s="9" t="s">
        <v>357</v>
      </c>
      <c r="L13" s="9" t="s">
        <v>358</v>
      </c>
    </row>
    <row r="14" spans="1:12">
      <c r="A14" s="9" t="s">
        <v>422</v>
      </c>
      <c r="B14" s="11" t="s">
        <v>356</v>
      </c>
      <c r="C14" s="27" t="s">
        <v>359</v>
      </c>
      <c r="D14" s="11" t="s">
        <v>354</v>
      </c>
      <c r="E14" s="11" t="s">
        <v>117</v>
      </c>
      <c r="F14" s="28" t="s">
        <v>355</v>
      </c>
      <c r="G14" s="9"/>
      <c r="H14" s="9" t="s">
        <v>429</v>
      </c>
      <c r="I14" s="10"/>
      <c r="J14" s="10"/>
      <c r="K14" s="9" t="s">
        <v>357</v>
      </c>
      <c r="L14" s="9" t="s">
        <v>358</v>
      </c>
    </row>
    <row r="15" spans="1:12">
      <c r="A15" s="9" t="s">
        <v>423</v>
      </c>
      <c r="B15" s="11" t="s">
        <v>356</v>
      </c>
      <c r="C15" s="27" t="s">
        <v>360</v>
      </c>
      <c r="D15" s="11" t="s">
        <v>354</v>
      </c>
      <c r="E15" s="11" t="s">
        <v>117</v>
      </c>
      <c r="F15" s="28" t="s">
        <v>355</v>
      </c>
      <c r="G15" s="9"/>
      <c r="H15" s="9" t="s">
        <v>429</v>
      </c>
      <c r="I15" s="10"/>
      <c r="J15" s="10"/>
      <c r="K15" s="9" t="s">
        <v>357</v>
      </c>
      <c r="L15" s="9" t="s">
        <v>358</v>
      </c>
    </row>
    <row r="16" spans="1:12">
      <c r="A16" s="9" t="s">
        <v>424</v>
      </c>
      <c r="B16" s="11" t="s">
        <v>356</v>
      </c>
      <c r="C16" s="27" t="s">
        <v>361</v>
      </c>
      <c r="D16" s="11" t="s">
        <v>354</v>
      </c>
      <c r="E16" s="11" t="s">
        <v>117</v>
      </c>
      <c r="F16" s="28" t="s">
        <v>355</v>
      </c>
      <c r="G16" s="9"/>
      <c r="H16" s="9" t="s">
        <v>429</v>
      </c>
      <c r="I16" s="10"/>
      <c r="J16" s="10"/>
      <c r="K16" s="9" t="s">
        <v>357</v>
      </c>
      <c r="L16" s="9" t="s">
        <v>358</v>
      </c>
    </row>
    <row r="17" spans="1:12">
      <c r="A17" s="9" t="s">
        <v>425</v>
      </c>
      <c r="B17" s="11" t="s">
        <v>356</v>
      </c>
      <c r="C17" s="27" t="s">
        <v>362</v>
      </c>
      <c r="D17" s="11" t="s">
        <v>354</v>
      </c>
      <c r="E17" s="11" t="s">
        <v>117</v>
      </c>
      <c r="F17" s="28" t="s">
        <v>355</v>
      </c>
      <c r="G17" s="9"/>
      <c r="H17" s="9" t="s">
        <v>429</v>
      </c>
      <c r="I17" s="10"/>
      <c r="J17" s="10"/>
      <c r="K17" s="9" t="s">
        <v>357</v>
      </c>
      <c r="L17" s="9" t="s">
        <v>358</v>
      </c>
    </row>
    <row r="18" spans="1:12">
      <c r="A18" s="10"/>
      <c r="B18" s="10"/>
      <c r="C18" s="10"/>
      <c r="D18" s="11"/>
      <c r="E18" s="11"/>
      <c r="F18" s="28"/>
      <c r="G18" s="10"/>
      <c r="H18" s="10"/>
      <c r="I18" s="10"/>
      <c r="J18" s="10"/>
      <c r="K18" s="10"/>
      <c r="L18" s="10"/>
    </row>
    <row r="19" s="2" customFormat="1" ht="18.75" spans="1:12">
      <c r="A19" s="15" t="s">
        <v>430</v>
      </c>
      <c r="B19" s="16"/>
      <c r="C19" s="16"/>
      <c r="D19" s="16"/>
      <c r="E19" s="17"/>
      <c r="F19" s="18"/>
      <c r="G19" s="29"/>
      <c r="H19" s="15" t="s">
        <v>402</v>
      </c>
      <c r="I19" s="16"/>
      <c r="J19" s="16"/>
      <c r="K19" s="16"/>
      <c r="L19" s="26"/>
    </row>
    <row r="20" ht="67" customHeight="1" spans="1:12">
      <c r="A20" s="22" t="s">
        <v>431</v>
      </c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I33" sqref="I33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337</v>
      </c>
      <c r="B2" s="5" t="s">
        <v>342</v>
      </c>
      <c r="C2" s="5" t="s">
        <v>394</v>
      </c>
      <c r="D2" s="5" t="s">
        <v>340</v>
      </c>
      <c r="E2" s="5" t="s">
        <v>341</v>
      </c>
      <c r="F2" s="4" t="s">
        <v>433</v>
      </c>
      <c r="G2" s="4" t="s">
        <v>372</v>
      </c>
      <c r="H2" s="6" t="s">
        <v>373</v>
      </c>
      <c r="I2" s="24" t="s">
        <v>375</v>
      </c>
    </row>
    <row r="3" s="1" customFormat="1" ht="16.5" spans="1:9">
      <c r="A3" s="4"/>
      <c r="B3" s="7"/>
      <c r="C3" s="7"/>
      <c r="D3" s="7"/>
      <c r="E3" s="7"/>
      <c r="F3" s="4" t="s">
        <v>434</v>
      </c>
      <c r="G3" s="4" t="s">
        <v>376</v>
      </c>
      <c r="H3" s="8"/>
      <c r="I3" s="25"/>
    </row>
    <row r="4" spans="1:9">
      <c r="A4" s="9"/>
      <c r="B4" s="10"/>
      <c r="C4" s="10"/>
      <c r="D4" s="10"/>
      <c r="E4" s="11"/>
      <c r="F4" s="10"/>
      <c r="G4" s="10"/>
      <c r="H4" s="10"/>
      <c r="I4" s="9"/>
    </row>
    <row r="5" spans="1:9">
      <c r="A5" s="9"/>
      <c r="B5" s="12" t="s">
        <v>435</v>
      </c>
      <c r="C5" s="13"/>
      <c r="D5" s="10"/>
      <c r="E5" s="11"/>
      <c r="F5" s="10"/>
      <c r="G5" s="10"/>
      <c r="H5" s="10"/>
      <c r="I5" s="9"/>
    </row>
    <row r="6" spans="1:9">
      <c r="A6" s="9"/>
      <c r="B6" s="10"/>
      <c r="C6" s="10"/>
      <c r="D6" s="10"/>
      <c r="E6" s="11"/>
      <c r="F6" s="10"/>
      <c r="G6" s="10"/>
      <c r="H6" s="10"/>
      <c r="I6" s="9"/>
    </row>
    <row r="7" spans="1:9">
      <c r="A7" s="9"/>
      <c r="B7" s="10"/>
      <c r="C7" s="10"/>
      <c r="D7" s="10"/>
      <c r="E7" s="11"/>
      <c r="F7" s="10"/>
      <c r="G7" s="10"/>
      <c r="H7" s="10"/>
      <c r="I7" s="9"/>
    </row>
    <row r="8" spans="1:9">
      <c r="A8" s="9"/>
      <c r="B8" s="10"/>
      <c r="C8" s="10"/>
      <c r="D8" s="10"/>
      <c r="E8" s="11"/>
      <c r="F8" s="10"/>
      <c r="G8" s="10"/>
      <c r="H8" s="10"/>
      <c r="I8" s="9"/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="2" customFormat="1" ht="18.75" spans="1:9">
      <c r="A11" s="15" t="s">
        <v>384</v>
      </c>
      <c r="B11" s="16"/>
      <c r="C11" s="16"/>
      <c r="D11" s="17"/>
      <c r="E11" s="18"/>
      <c r="F11" s="19" t="s">
        <v>436</v>
      </c>
      <c r="G11" s="20"/>
      <c r="H11" s="21"/>
      <c r="I11" s="26"/>
    </row>
    <row r="12" ht="37" customHeight="1" spans="1:9">
      <c r="A12" s="22" t="s">
        <v>437</v>
      </c>
      <c r="B12" s="22"/>
      <c r="C12" s="23"/>
      <c r="D12" s="23"/>
      <c r="E12" s="23"/>
      <c r="F12" s="23"/>
      <c r="G12" s="23"/>
      <c r="H12" s="23"/>
      <c r="I12" s="23"/>
    </row>
  </sheetData>
  <mergeCells count="12">
    <mergeCell ref="A1:I1"/>
    <mergeCell ref="B5:C5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C17" sqref="C1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8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8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8" customHeight="1" spans="2:9">
      <c r="B5" s="394" t="s">
        <v>43</v>
      </c>
      <c r="C5" s="14">
        <v>13</v>
      </c>
      <c r="D5" s="14">
        <v>0</v>
      </c>
      <c r="E5" s="14">
        <v>1</v>
      </c>
      <c r="F5" s="395">
        <v>0</v>
      </c>
      <c r="G5" s="395">
        <v>1</v>
      </c>
      <c r="H5" s="14">
        <v>1</v>
      </c>
      <c r="I5" s="403">
        <v>2</v>
      </c>
    </row>
    <row r="6" ht="28" customHeight="1" spans="2:9">
      <c r="B6" s="394" t="s">
        <v>44</v>
      </c>
      <c r="C6" s="14">
        <v>20</v>
      </c>
      <c r="D6" s="14">
        <v>0</v>
      </c>
      <c r="E6" s="14">
        <v>1</v>
      </c>
      <c r="F6" s="395">
        <v>1</v>
      </c>
      <c r="G6" s="395">
        <v>2</v>
      </c>
      <c r="H6" s="14">
        <v>2</v>
      </c>
      <c r="I6" s="403">
        <v>3</v>
      </c>
    </row>
    <row r="7" ht="28" customHeight="1" spans="2:9">
      <c r="B7" s="394" t="s">
        <v>45</v>
      </c>
      <c r="C7" s="14">
        <v>32</v>
      </c>
      <c r="D7" s="14">
        <v>0</v>
      </c>
      <c r="E7" s="14">
        <v>1</v>
      </c>
      <c r="F7" s="395">
        <v>2</v>
      </c>
      <c r="G7" s="395">
        <v>3</v>
      </c>
      <c r="H7" s="14">
        <v>3</v>
      </c>
      <c r="I7" s="403">
        <v>4</v>
      </c>
    </row>
    <row r="8" ht="28" customHeight="1" spans="2:9">
      <c r="B8" s="394" t="s">
        <v>46</v>
      </c>
      <c r="C8" s="14">
        <v>50</v>
      </c>
      <c r="D8" s="14">
        <v>1</v>
      </c>
      <c r="E8" s="14">
        <v>2</v>
      </c>
      <c r="F8" s="395">
        <v>3</v>
      </c>
      <c r="G8" s="395">
        <v>4</v>
      </c>
      <c r="H8" s="14">
        <v>5</v>
      </c>
      <c r="I8" s="403">
        <v>6</v>
      </c>
    </row>
    <row r="9" ht="28" customHeight="1" spans="2:9">
      <c r="B9" s="394" t="s">
        <v>47</v>
      </c>
      <c r="C9" s="14">
        <v>80</v>
      </c>
      <c r="D9" s="14">
        <v>2</v>
      </c>
      <c r="E9" s="14">
        <v>3</v>
      </c>
      <c r="F9" s="395">
        <v>5</v>
      </c>
      <c r="G9" s="395">
        <v>6</v>
      </c>
      <c r="H9" s="14">
        <v>7</v>
      </c>
      <c r="I9" s="403">
        <v>8</v>
      </c>
    </row>
    <row r="10" ht="28" customHeight="1" spans="2:9">
      <c r="B10" s="394" t="s">
        <v>48</v>
      </c>
      <c r="C10" s="14">
        <v>125</v>
      </c>
      <c r="D10" s="14">
        <v>3</v>
      </c>
      <c r="E10" s="14">
        <v>4</v>
      </c>
      <c r="F10" s="395">
        <v>7</v>
      </c>
      <c r="G10" s="395">
        <v>8</v>
      </c>
      <c r="H10" s="14">
        <v>10</v>
      </c>
      <c r="I10" s="403">
        <v>11</v>
      </c>
    </row>
    <row r="11" ht="28" customHeight="1" spans="2:9">
      <c r="B11" s="394" t="s">
        <v>49</v>
      </c>
      <c r="C11" s="14">
        <v>200</v>
      </c>
      <c r="D11" s="14">
        <v>5</v>
      </c>
      <c r="E11" s="14">
        <v>6</v>
      </c>
      <c r="F11" s="395">
        <v>10</v>
      </c>
      <c r="G11" s="395">
        <v>11</v>
      </c>
      <c r="H11" s="14">
        <v>14</v>
      </c>
      <c r="I11" s="403">
        <v>15</v>
      </c>
    </row>
    <row r="12" ht="28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0833333333333" style="179" customWidth="1"/>
    <col min="2" max="2" width="10.3333333333333" style="179"/>
    <col min="3" max="3" width="16" style="179" customWidth="1"/>
    <col min="4" max="6" width="10.3333333333333" style="179"/>
    <col min="7" max="7" width="20.075" style="179" customWidth="1"/>
    <col min="8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181" t="s">
        <v>53</v>
      </c>
      <c r="B2" s="101" t="s">
        <v>54</v>
      </c>
      <c r="C2" s="101"/>
      <c r="D2" s="182" t="s">
        <v>55</v>
      </c>
      <c r="E2" s="182"/>
      <c r="F2" s="101" t="s">
        <v>56</v>
      </c>
      <c r="G2" s="101"/>
      <c r="H2" s="183" t="s">
        <v>57</v>
      </c>
      <c r="I2" s="266" t="s">
        <v>58</v>
      </c>
      <c r="J2" s="266"/>
      <c r="K2" s="267"/>
    </row>
    <row r="3" ht="14.2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26" customHeight="1" spans="1:11">
      <c r="A4" s="190" t="s">
        <v>62</v>
      </c>
      <c r="B4" s="199" t="s">
        <v>63</v>
      </c>
      <c r="C4" s="198"/>
      <c r="D4" s="190" t="s">
        <v>64</v>
      </c>
      <c r="E4" s="193"/>
      <c r="F4" s="312" t="s">
        <v>65</v>
      </c>
      <c r="G4" s="313"/>
      <c r="H4" s="190" t="s">
        <v>66</v>
      </c>
      <c r="I4" s="193"/>
      <c r="J4" s="191" t="s">
        <v>67</v>
      </c>
      <c r="K4" s="192" t="s">
        <v>68</v>
      </c>
    </row>
    <row r="5" ht="14.25" spans="1:11">
      <c r="A5" s="196" t="s">
        <v>69</v>
      </c>
      <c r="B5" s="199" t="s">
        <v>70</v>
      </c>
      <c r="C5" s="198"/>
      <c r="D5" s="190" t="s">
        <v>71</v>
      </c>
      <c r="E5" s="193"/>
      <c r="F5" s="314">
        <v>45771</v>
      </c>
      <c r="G5" s="315"/>
      <c r="H5" s="190" t="s">
        <v>72</v>
      </c>
      <c r="I5" s="193"/>
      <c r="J5" s="191" t="s">
        <v>67</v>
      </c>
      <c r="K5" s="192" t="s">
        <v>68</v>
      </c>
    </row>
    <row r="6" ht="14.25" spans="1:11">
      <c r="A6" s="190" t="s">
        <v>73</v>
      </c>
      <c r="B6" s="199">
        <v>2</v>
      </c>
      <c r="C6" s="198">
        <v>6</v>
      </c>
      <c r="D6" s="196" t="s">
        <v>74</v>
      </c>
      <c r="E6" s="219"/>
      <c r="F6" s="314">
        <v>45868</v>
      </c>
      <c r="G6" s="315"/>
      <c r="H6" s="190" t="s">
        <v>75</v>
      </c>
      <c r="I6" s="193"/>
      <c r="J6" s="191" t="s">
        <v>67</v>
      </c>
      <c r="K6" s="192" t="s">
        <v>68</v>
      </c>
    </row>
    <row r="7" ht="14.25" spans="1:11">
      <c r="A7" s="190" t="s">
        <v>76</v>
      </c>
      <c r="B7" s="201">
        <v>23829</v>
      </c>
      <c r="C7" s="202"/>
      <c r="D7" s="196" t="s">
        <v>77</v>
      </c>
      <c r="E7" s="218"/>
      <c r="F7" s="314">
        <v>45879</v>
      </c>
      <c r="G7" s="315"/>
      <c r="H7" s="190" t="s">
        <v>78</v>
      </c>
      <c r="I7" s="193"/>
      <c r="J7" s="191" t="s">
        <v>67</v>
      </c>
      <c r="K7" s="192" t="s">
        <v>68</v>
      </c>
    </row>
    <row r="8" ht="41" customHeight="1" spans="1:11">
      <c r="A8" s="204" t="s">
        <v>79</v>
      </c>
      <c r="B8" s="205" t="s">
        <v>80</v>
      </c>
      <c r="C8" s="206"/>
      <c r="D8" s="207" t="s">
        <v>81</v>
      </c>
      <c r="E8" s="208"/>
      <c r="F8" s="209">
        <v>45863</v>
      </c>
      <c r="G8" s="210"/>
      <c r="H8" s="207" t="s">
        <v>82</v>
      </c>
      <c r="I8" s="208"/>
      <c r="J8" s="228" t="s">
        <v>67</v>
      </c>
      <c r="K8" s="276" t="s">
        <v>68</v>
      </c>
    </row>
    <row r="9" ht="15" spans="1:11">
      <c r="A9" s="316" t="s">
        <v>83</v>
      </c>
      <c r="B9" s="317"/>
      <c r="C9" s="317"/>
      <c r="D9" s="317"/>
      <c r="E9" s="317"/>
      <c r="F9" s="317"/>
      <c r="G9" s="317"/>
      <c r="H9" s="317"/>
      <c r="I9" s="317"/>
      <c r="J9" s="317"/>
      <c r="K9" s="363"/>
    </row>
    <row r="10" ht="15" spans="1:11">
      <c r="A10" s="318" t="s">
        <v>84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4"/>
    </row>
    <row r="11" ht="14.25" spans="1:11">
      <c r="A11" s="320" t="s">
        <v>85</v>
      </c>
      <c r="B11" s="321" t="s">
        <v>86</v>
      </c>
      <c r="C11" s="322" t="s">
        <v>87</v>
      </c>
      <c r="D11" s="323"/>
      <c r="E11" s="324" t="s">
        <v>88</v>
      </c>
      <c r="F11" s="321" t="s">
        <v>86</v>
      </c>
      <c r="G11" s="322" t="s">
        <v>87</v>
      </c>
      <c r="H11" s="322" t="s">
        <v>89</v>
      </c>
      <c r="I11" s="324" t="s">
        <v>90</v>
      </c>
      <c r="J11" s="321" t="s">
        <v>86</v>
      </c>
      <c r="K11" s="365" t="s">
        <v>87</v>
      </c>
    </row>
    <row r="12" ht="14.25" spans="1:11">
      <c r="A12" s="196" t="s">
        <v>91</v>
      </c>
      <c r="B12" s="217" t="s">
        <v>86</v>
      </c>
      <c r="C12" s="191" t="s">
        <v>87</v>
      </c>
      <c r="D12" s="218"/>
      <c r="E12" s="219" t="s">
        <v>92</v>
      </c>
      <c r="F12" s="217" t="s">
        <v>86</v>
      </c>
      <c r="G12" s="191" t="s">
        <v>87</v>
      </c>
      <c r="H12" s="191" t="s">
        <v>89</v>
      </c>
      <c r="I12" s="219" t="s">
        <v>93</v>
      </c>
      <c r="J12" s="217" t="s">
        <v>86</v>
      </c>
      <c r="K12" s="192" t="s">
        <v>87</v>
      </c>
    </row>
    <row r="13" ht="14.25" spans="1:11">
      <c r="A13" s="196" t="s">
        <v>94</v>
      </c>
      <c r="B13" s="217" t="s">
        <v>86</v>
      </c>
      <c r="C13" s="191" t="s">
        <v>87</v>
      </c>
      <c r="D13" s="218"/>
      <c r="E13" s="219" t="s">
        <v>95</v>
      </c>
      <c r="F13" s="191" t="s">
        <v>96</v>
      </c>
      <c r="G13" s="191" t="s">
        <v>97</v>
      </c>
      <c r="H13" s="191" t="s">
        <v>89</v>
      </c>
      <c r="I13" s="219" t="s">
        <v>98</v>
      </c>
      <c r="J13" s="217" t="s">
        <v>86</v>
      </c>
      <c r="K13" s="192" t="s">
        <v>87</v>
      </c>
    </row>
    <row r="14" ht="15" spans="1:11">
      <c r="A14" s="207" t="s">
        <v>99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9"/>
    </row>
    <row r="15" ht="15" spans="1:11">
      <c r="A15" s="318" t="s">
        <v>100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4"/>
    </row>
    <row r="16" ht="14.25" spans="1:11">
      <c r="A16" s="325" t="s">
        <v>101</v>
      </c>
      <c r="B16" s="322" t="s">
        <v>96</v>
      </c>
      <c r="C16" s="322" t="s">
        <v>97</v>
      </c>
      <c r="D16" s="326"/>
      <c r="E16" s="327" t="s">
        <v>102</v>
      </c>
      <c r="F16" s="322" t="s">
        <v>96</v>
      </c>
      <c r="G16" s="322" t="s">
        <v>97</v>
      </c>
      <c r="H16" s="328"/>
      <c r="I16" s="327" t="s">
        <v>103</v>
      </c>
      <c r="J16" s="322" t="s">
        <v>96</v>
      </c>
      <c r="K16" s="365" t="s">
        <v>97</v>
      </c>
    </row>
    <row r="17" customHeight="1" spans="1:22">
      <c r="A17" s="200" t="s">
        <v>104</v>
      </c>
      <c r="B17" s="191" t="s">
        <v>96</v>
      </c>
      <c r="C17" s="191" t="s">
        <v>97</v>
      </c>
      <c r="D17" s="199"/>
      <c r="E17" s="243" t="s">
        <v>105</v>
      </c>
      <c r="F17" s="191" t="s">
        <v>96</v>
      </c>
      <c r="G17" s="191" t="s">
        <v>97</v>
      </c>
      <c r="H17" s="329"/>
      <c r="I17" s="243" t="s">
        <v>106</v>
      </c>
      <c r="J17" s="191" t="s">
        <v>96</v>
      </c>
      <c r="K17" s="192" t="s">
        <v>97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11">
      <c r="A18" s="330" t="s">
        <v>107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7"/>
    </row>
    <row r="19" s="310" customFormat="1" ht="18" customHeight="1" spans="1:11">
      <c r="A19" s="318" t="s">
        <v>108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4"/>
    </row>
    <row r="20" customHeight="1" spans="1:11">
      <c r="A20" s="332" t="s">
        <v>109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8"/>
    </row>
    <row r="21" ht="21.75" customHeight="1" spans="1:11">
      <c r="A21" s="334" t="s">
        <v>110</v>
      </c>
      <c r="B21" s="335" t="s">
        <v>111</v>
      </c>
      <c r="C21" s="335" t="s">
        <v>112</v>
      </c>
      <c r="D21" s="335" t="s">
        <v>113</v>
      </c>
      <c r="E21" s="335" t="s">
        <v>114</v>
      </c>
      <c r="F21" s="335" t="s">
        <v>115</v>
      </c>
      <c r="G21" s="335"/>
      <c r="H21" s="243"/>
      <c r="I21" s="243"/>
      <c r="J21" s="243"/>
      <c r="K21" s="279" t="s">
        <v>116</v>
      </c>
    </row>
    <row r="22" customHeight="1" spans="1:12">
      <c r="A22" s="336" t="s">
        <v>117</v>
      </c>
      <c r="B22" s="197">
        <v>0.3</v>
      </c>
      <c r="C22" s="197">
        <v>0.3</v>
      </c>
      <c r="D22" s="197">
        <v>0.3</v>
      </c>
      <c r="E22" s="197">
        <v>0.3</v>
      </c>
      <c r="F22" s="197">
        <v>0.3</v>
      </c>
      <c r="G22" s="197"/>
      <c r="H22" s="197"/>
      <c r="I22" s="197"/>
      <c r="J22" s="197"/>
      <c r="K22" s="369" t="s">
        <v>118</v>
      </c>
      <c r="L22" s="310"/>
    </row>
    <row r="23" customHeight="1" spans="1:11">
      <c r="A23" s="336" t="s">
        <v>119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/>
      <c r="H23" s="197"/>
      <c r="I23" s="197"/>
      <c r="J23" s="197"/>
      <c r="K23" s="369" t="s">
        <v>118</v>
      </c>
    </row>
    <row r="24" customHeight="1" spans="1:11">
      <c r="A24" s="336"/>
      <c r="B24" s="197"/>
      <c r="C24" s="197"/>
      <c r="D24" s="197"/>
      <c r="E24" s="197"/>
      <c r="F24" s="197"/>
      <c r="G24" s="197"/>
      <c r="H24" s="197"/>
      <c r="I24" s="197"/>
      <c r="J24" s="197"/>
      <c r="K24" s="370"/>
    </row>
    <row r="25" customHeight="1" spans="1:11">
      <c r="A25" s="336"/>
      <c r="B25" s="197"/>
      <c r="C25" s="197"/>
      <c r="D25" s="197"/>
      <c r="E25" s="197"/>
      <c r="F25" s="197"/>
      <c r="G25" s="197"/>
      <c r="H25" s="197"/>
      <c r="I25" s="197"/>
      <c r="J25" s="197"/>
      <c r="K25" s="370"/>
    </row>
    <row r="26" customHeight="1" spans="1:11">
      <c r="A26" s="203"/>
      <c r="B26" s="197"/>
      <c r="C26" s="197"/>
      <c r="D26" s="197"/>
      <c r="E26" s="197"/>
      <c r="F26" s="197"/>
      <c r="G26" s="197"/>
      <c r="H26" s="197"/>
      <c r="I26" s="197"/>
      <c r="J26" s="197"/>
      <c r="K26" s="371"/>
    </row>
    <row r="27" customHeight="1" spans="1:11">
      <c r="A27" s="203"/>
      <c r="B27" s="197"/>
      <c r="C27" s="197"/>
      <c r="D27" s="197"/>
      <c r="E27" s="197"/>
      <c r="F27" s="197"/>
      <c r="G27" s="197"/>
      <c r="H27" s="197"/>
      <c r="I27" s="197"/>
      <c r="J27" s="197"/>
      <c r="K27" s="371"/>
    </row>
    <row r="28" customHeight="1" spans="1:11">
      <c r="A28" s="227"/>
      <c r="B28" s="337"/>
      <c r="C28" s="337"/>
      <c r="D28" s="337"/>
      <c r="E28" s="337"/>
      <c r="F28" s="337"/>
      <c r="G28" s="337"/>
      <c r="H28" s="337"/>
      <c r="I28" s="337"/>
      <c r="J28" s="337"/>
      <c r="K28" s="372"/>
    </row>
    <row r="29" ht="18" customHeight="1" spans="1:11">
      <c r="A29" s="338" t="s">
        <v>120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3"/>
    </row>
    <row r="30" ht="18.75" customHeight="1" spans="1:11">
      <c r="A30" s="340" t="s">
        <v>121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74"/>
    </row>
    <row r="31" ht="18.75" customHeight="1" spans="1:11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75"/>
    </row>
    <row r="32" ht="18" customHeight="1" spans="1:11">
      <c r="A32" s="344" t="s">
        <v>122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76"/>
    </row>
    <row r="33" ht="14.25" spans="1:11">
      <c r="A33" s="346" t="s">
        <v>123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7"/>
    </row>
    <row r="34" ht="15" spans="1:11">
      <c r="A34" s="113" t="s">
        <v>124</v>
      </c>
      <c r="B34" s="115"/>
      <c r="C34" s="191" t="s">
        <v>67</v>
      </c>
      <c r="D34" s="191" t="s">
        <v>68</v>
      </c>
      <c r="E34" s="348" t="s">
        <v>125</v>
      </c>
      <c r="F34" s="349"/>
      <c r="G34" s="349"/>
      <c r="H34" s="349"/>
      <c r="I34" s="349"/>
      <c r="J34" s="349"/>
      <c r="K34" s="378"/>
    </row>
    <row r="35" ht="15" spans="1:11">
      <c r="A35" s="350" t="s">
        <v>126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7" customHeight="1" spans="1:11">
      <c r="A36" s="351" t="s">
        <v>127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79"/>
    </row>
    <row r="37" ht="17" customHeight="1" spans="1:11">
      <c r="A37" s="351" t="s">
        <v>128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79"/>
    </row>
    <row r="38" ht="17" customHeight="1" spans="1:11">
      <c r="A38" s="351" t="s">
        <v>129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79"/>
    </row>
    <row r="39" ht="17" customHeight="1" spans="1:11">
      <c r="A39" s="351" t="s">
        <v>130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79"/>
    </row>
    <row r="40" ht="17" customHeight="1" spans="1:11">
      <c r="A40" s="351" t="s">
        <v>131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79"/>
    </row>
    <row r="41" ht="17" customHeight="1" spans="1:11">
      <c r="A41" s="351" t="s">
        <v>132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79"/>
    </row>
    <row r="42" ht="14.25" spans="1:11">
      <c r="A42" s="250" t="s">
        <v>133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ht="15" spans="1:11">
      <c r="A43" s="245" t="s">
        <v>134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ht="15" spans="1:11">
      <c r="A44" s="318" t="s">
        <v>135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64"/>
    </row>
    <row r="45" ht="14.25" spans="1:11">
      <c r="A45" s="325" t="s">
        <v>136</v>
      </c>
      <c r="B45" s="322" t="s">
        <v>96</v>
      </c>
      <c r="C45" s="322" t="s">
        <v>97</v>
      </c>
      <c r="D45" s="322" t="s">
        <v>89</v>
      </c>
      <c r="E45" s="327" t="s">
        <v>137</v>
      </c>
      <c r="F45" s="322" t="s">
        <v>96</v>
      </c>
      <c r="G45" s="322" t="s">
        <v>97</v>
      </c>
      <c r="H45" s="322" t="s">
        <v>89</v>
      </c>
      <c r="I45" s="327" t="s">
        <v>138</v>
      </c>
      <c r="J45" s="322" t="s">
        <v>96</v>
      </c>
      <c r="K45" s="365" t="s">
        <v>97</v>
      </c>
    </row>
    <row r="46" ht="14.25" spans="1:11">
      <c r="A46" s="200" t="s">
        <v>88</v>
      </c>
      <c r="B46" s="191" t="s">
        <v>96</v>
      </c>
      <c r="C46" s="191" t="s">
        <v>97</v>
      </c>
      <c r="D46" s="191" t="s">
        <v>89</v>
      </c>
      <c r="E46" s="243" t="s">
        <v>95</v>
      </c>
      <c r="F46" s="191" t="s">
        <v>96</v>
      </c>
      <c r="G46" s="191" t="s">
        <v>97</v>
      </c>
      <c r="H46" s="191" t="s">
        <v>89</v>
      </c>
      <c r="I46" s="243" t="s">
        <v>106</v>
      </c>
      <c r="J46" s="191" t="s">
        <v>96</v>
      </c>
      <c r="K46" s="192" t="s">
        <v>97</v>
      </c>
    </row>
    <row r="47" ht="15" spans="1:11">
      <c r="A47" s="207" t="s">
        <v>139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9"/>
    </row>
    <row r="48" ht="15" spans="1:11">
      <c r="A48" s="350" t="s">
        <v>140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 t="s">
        <v>141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79"/>
    </row>
    <row r="50" ht="15" spans="1:11">
      <c r="A50" s="353" t="s">
        <v>142</v>
      </c>
      <c r="B50" s="255" t="s">
        <v>143</v>
      </c>
      <c r="C50" s="255"/>
      <c r="D50" s="354" t="s">
        <v>144</v>
      </c>
      <c r="E50" s="355" t="s">
        <v>145</v>
      </c>
      <c r="F50" s="356" t="s">
        <v>146</v>
      </c>
      <c r="G50" s="357">
        <v>45775</v>
      </c>
      <c r="H50" s="358" t="s">
        <v>147</v>
      </c>
      <c r="I50" s="380"/>
      <c r="J50" s="381"/>
      <c r="K50" s="382"/>
    </row>
    <row r="51" ht="15" spans="1:11">
      <c r="A51" s="350" t="s">
        <v>148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83"/>
    </row>
    <row r="53" ht="15" spans="1:11">
      <c r="A53" s="353" t="s">
        <v>142</v>
      </c>
      <c r="B53" s="361"/>
      <c r="C53" s="361"/>
      <c r="D53" s="354" t="s">
        <v>144</v>
      </c>
      <c r="E53" s="362"/>
      <c r="F53" s="356" t="s">
        <v>149</v>
      </c>
      <c r="G53" s="357"/>
      <c r="H53" s="358" t="s">
        <v>147</v>
      </c>
      <c r="I53" s="380"/>
      <c r="J53" s="105"/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78740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"/>
  <sheetViews>
    <sheetView workbookViewId="0">
      <selection activeCell="A2" sqref="A2:H19"/>
    </sheetView>
  </sheetViews>
  <sheetFormatPr defaultColWidth="9" defaultRowHeight="26" customHeight="1"/>
  <cols>
    <col min="1" max="1" width="14.875" style="290" customWidth="1"/>
    <col min="2" max="8" width="12" style="290" customWidth="1"/>
    <col min="9" max="9" width="1.33333333333333" style="290" customWidth="1"/>
    <col min="10" max="10" width="17.8" style="291" customWidth="1"/>
    <col min="11" max="11" width="17" style="291" customWidth="1"/>
    <col min="12" max="12" width="18.5" style="290" customWidth="1"/>
    <col min="13" max="13" width="16.6666666666667" style="290" customWidth="1"/>
    <col min="14" max="14" width="14.1666666666667" style="290" customWidth="1"/>
    <col min="15" max="15" width="16.3333333333333" style="290" customWidth="1"/>
    <col min="16" max="16384" width="9" style="290"/>
  </cols>
  <sheetData>
    <row r="1" ht="19.5" customHeight="1" spans="1:15">
      <c r="A1" s="292" t="s">
        <v>150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ht="19.5" customHeight="1" spans="1:15">
      <c r="A2" s="71" t="s">
        <v>62</v>
      </c>
      <c r="B2" s="72" t="str">
        <f>首期!B4</f>
        <v>TAMMAN91045</v>
      </c>
      <c r="C2" s="72"/>
      <c r="D2" s="73" t="s">
        <v>69</v>
      </c>
      <c r="E2" s="72" t="str">
        <f>首期!B5</f>
        <v>男式软壳裤</v>
      </c>
      <c r="F2" s="72"/>
      <c r="G2" s="72"/>
      <c r="H2" s="72"/>
      <c r="I2" s="300"/>
      <c r="J2" s="301" t="s">
        <v>57</v>
      </c>
      <c r="K2" s="72" t="str">
        <f>首期!I2</f>
        <v>青岛锦瑞麟松尚分厂</v>
      </c>
      <c r="L2" s="72"/>
      <c r="M2" s="72"/>
      <c r="N2" s="72"/>
      <c r="O2" s="72"/>
    </row>
    <row r="3" ht="19.5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300"/>
      <c r="J3" s="302" t="s">
        <v>153</v>
      </c>
      <c r="K3" s="302"/>
      <c r="L3" s="302"/>
      <c r="M3" s="302"/>
      <c r="N3" s="302"/>
      <c r="O3" s="302"/>
    </row>
    <row r="4" ht="19.5" customHeight="1" spans="1:15">
      <c r="A4" s="74"/>
      <c r="B4" s="76" t="s">
        <v>154</v>
      </c>
      <c r="C4" s="77" t="s">
        <v>155</v>
      </c>
      <c r="D4" s="294" t="s">
        <v>156</v>
      </c>
      <c r="E4" s="78" t="s">
        <v>157</v>
      </c>
      <c r="F4" s="78" t="s">
        <v>158</v>
      </c>
      <c r="G4" s="78" t="s">
        <v>159</v>
      </c>
      <c r="H4" s="78" t="s">
        <v>160</v>
      </c>
      <c r="I4" s="300"/>
      <c r="J4" s="303" t="s">
        <v>161</v>
      </c>
      <c r="K4" s="303" t="s">
        <v>162</v>
      </c>
      <c r="L4" s="304"/>
      <c r="M4" s="305"/>
      <c r="N4" s="305"/>
      <c r="O4" s="305"/>
    </row>
    <row r="5" ht="19.5" customHeight="1" spans="1:15">
      <c r="A5" s="74"/>
      <c r="B5" s="79" t="s">
        <v>163</v>
      </c>
      <c r="C5" s="78" t="s">
        <v>164</v>
      </c>
      <c r="D5" s="294" t="s">
        <v>165</v>
      </c>
      <c r="E5" s="78" t="s">
        <v>166</v>
      </c>
      <c r="F5" s="78" t="s">
        <v>167</v>
      </c>
      <c r="G5" s="78" t="s">
        <v>168</v>
      </c>
      <c r="H5" s="78" t="s">
        <v>169</v>
      </c>
      <c r="I5" s="300"/>
      <c r="J5" s="91" t="s">
        <v>170</v>
      </c>
      <c r="K5" s="91"/>
      <c r="L5" s="306"/>
      <c r="M5" s="306"/>
      <c r="N5" s="306"/>
      <c r="O5" s="306"/>
    </row>
    <row r="6" ht="19.5" customHeight="1" spans="1:15">
      <c r="A6" s="80" t="s">
        <v>171</v>
      </c>
      <c r="B6" s="79">
        <v>98.8</v>
      </c>
      <c r="C6" s="78">
        <v>100.9</v>
      </c>
      <c r="D6" s="295">
        <v>103</v>
      </c>
      <c r="E6" s="82">
        <f t="shared" ref="E6:H6" si="0">D6+2.1</f>
        <v>105.1</v>
      </c>
      <c r="F6" s="82">
        <f t="shared" si="0"/>
        <v>107.2</v>
      </c>
      <c r="G6" s="82">
        <f t="shared" si="0"/>
        <v>109.3</v>
      </c>
      <c r="H6" s="82">
        <f t="shared" si="0"/>
        <v>111.4</v>
      </c>
      <c r="I6" s="300"/>
      <c r="J6" s="94" t="s">
        <v>172</v>
      </c>
      <c r="K6" s="91" t="s">
        <v>173</v>
      </c>
      <c r="L6" s="306"/>
      <c r="M6" s="306"/>
      <c r="N6" s="306"/>
      <c r="O6" s="306"/>
    </row>
    <row r="7" ht="19.5" customHeight="1" spans="1:15">
      <c r="A7" s="80" t="s">
        <v>174</v>
      </c>
      <c r="B7" s="82">
        <v>72</v>
      </c>
      <c r="C7" s="82">
        <v>73.5</v>
      </c>
      <c r="D7" s="295">
        <v>75</v>
      </c>
      <c r="E7" s="82">
        <f t="shared" ref="E7:H7" si="1">D7+1.5</f>
        <v>76.5</v>
      </c>
      <c r="F7" s="82">
        <f t="shared" si="1"/>
        <v>78</v>
      </c>
      <c r="G7" s="82">
        <f t="shared" si="1"/>
        <v>79.5</v>
      </c>
      <c r="H7" s="82">
        <f t="shared" si="1"/>
        <v>81</v>
      </c>
      <c r="I7" s="300"/>
      <c r="J7" s="94"/>
      <c r="K7" s="91"/>
      <c r="L7" s="306"/>
      <c r="M7" s="306"/>
      <c r="N7" s="306"/>
      <c r="O7" s="306"/>
    </row>
    <row r="8" ht="19.5" customHeight="1" spans="1:15">
      <c r="A8" s="80" t="s">
        <v>175</v>
      </c>
      <c r="B8" s="82">
        <v>77</v>
      </c>
      <c r="C8" s="82">
        <v>81</v>
      </c>
      <c r="D8" s="295">
        <v>85</v>
      </c>
      <c r="E8" s="82">
        <f t="shared" ref="E8:E10" si="2">D8+4</f>
        <v>89</v>
      </c>
      <c r="F8" s="82">
        <f>E8+5</f>
        <v>94</v>
      </c>
      <c r="G8" s="82">
        <f>F8+6</f>
        <v>100</v>
      </c>
      <c r="H8" s="82">
        <f>G8+6</f>
        <v>106</v>
      </c>
      <c r="I8" s="300"/>
      <c r="J8" s="94" t="s">
        <v>173</v>
      </c>
      <c r="K8" s="91" t="s">
        <v>176</v>
      </c>
      <c r="L8" s="306"/>
      <c r="M8" s="306"/>
      <c r="N8" s="306"/>
      <c r="O8" s="306"/>
    </row>
    <row r="9" ht="19.5" customHeight="1" spans="1:15">
      <c r="A9" s="80" t="s">
        <v>177</v>
      </c>
      <c r="B9" s="82">
        <v>80</v>
      </c>
      <c r="C9" s="82">
        <v>84</v>
      </c>
      <c r="D9" s="295" t="s">
        <v>178</v>
      </c>
      <c r="E9" s="82">
        <f t="shared" si="2"/>
        <v>92</v>
      </c>
      <c r="F9" s="82">
        <f>E9+5</f>
        <v>97</v>
      </c>
      <c r="G9" s="82">
        <f>F9+6</f>
        <v>103</v>
      </c>
      <c r="H9" s="82">
        <f>G9+6</f>
        <v>109</v>
      </c>
      <c r="I9" s="300"/>
      <c r="J9" s="94" t="s">
        <v>173</v>
      </c>
      <c r="K9" s="91" t="s">
        <v>173</v>
      </c>
      <c r="L9" s="306"/>
      <c r="M9" s="306"/>
      <c r="N9" s="306"/>
      <c r="O9" s="306"/>
    </row>
    <row r="10" ht="19.5" customHeight="1" spans="1:15">
      <c r="A10" s="80" t="s">
        <v>179</v>
      </c>
      <c r="B10" s="82">
        <v>100.8</v>
      </c>
      <c r="C10" s="82">
        <v>104.4</v>
      </c>
      <c r="D10" s="295" t="s">
        <v>180</v>
      </c>
      <c r="E10" s="82">
        <f t="shared" si="2"/>
        <v>112</v>
      </c>
      <c r="F10" s="82">
        <f t="shared" ref="F10:H10" si="3">E10+4</f>
        <v>116</v>
      </c>
      <c r="G10" s="82">
        <f t="shared" si="3"/>
        <v>120</v>
      </c>
      <c r="H10" s="82">
        <f t="shared" si="3"/>
        <v>124</v>
      </c>
      <c r="I10" s="300"/>
      <c r="J10" s="94" t="s">
        <v>181</v>
      </c>
      <c r="K10" s="91" t="s">
        <v>176</v>
      </c>
      <c r="L10" s="306"/>
      <c r="M10" s="306"/>
      <c r="N10" s="306"/>
      <c r="O10" s="306"/>
    </row>
    <row r="11" ht="19.5" customHeight="1" spans="1:15">
      <c r="A11" s="80" t="s">
        <v>182</v>
      </c>
      <c r="B11" s="82">
        <v>30.7</v>
      </c>
      <c r="C11" s="82">
        <v>31.9</v>
      </c>
      <c r="D11" s="295">
        <v>33</v>
      </c>
      <c r="E11" s="82">
        <f t="shared" ref="E11:H11" si="4">D11+2.6/2</f>
        <v>34.3</v>
      </c>
      <c r="F11" s="82">
        <f t="shared" si="4"/>
        <v>35.6</v>
      </c>
      <c r="G11" s="82">
        <f t="shared" si="4"/>
        <v>36.9</v>
      </c>
      <c r="H11" s="82">
        <f t="shared" si="4"/>
        <v>38.2</v>
      </c>
      <c r="I11" s="300"/>
      <c r="J11" s="94" t="s">
        <v>183</v>
      </c>
      <c r="K11" s="91" t="s">
        <v>184</v>
      </c>
      <c r="L11" s="306"/>
      <c r="M11" s="306"/>
      <c r="N11" s="306"/>
      <c r="O11" s="306"/>
    </row>
    <row r="12" ht="19.5" customHeight="1" spans="1:15">
      <c r="A12" s="80" t="s">
        <v>185</v>
      </c>
      <c r="B12" s="82">
        <v>22.6</v>
      </c>
      <c r="C12" s="82">
        <v>23.3</v>
      </c>
      <c r="D12" s="295">
        <v>24</v>
      </c>
      <c r="E12" s="82">
        <f>D12+0.7</f>
        <v>24.7</v>
      </c>
      <c r="F12" s="82">
        <f>E12+0.7</f>
        <v>25.4</v>
      </c>
      <c r="G12" s="82">
        <f>F12+0.9</f>
        <v>26.3</v>
      </c>
      <c r="H12" s="82">
        <f>G12+0.9</f>
        <v>27.2</v>
      </c>
      <c r="I12" s="300"/>
      <c r="J12" s="94" t="s">
        <v>181</v>
      </c>
      <c r="K12" s="91" t="s">
        <v>186</v>
      </c>
      <c r="L12" s="306"/>
      <c r="M12" s="306"/>
      <c r="N12" s="306"/>
      <c r="O12" s="306"/>
    </row>
    <row r="13" ht="19.5" customHeight="1" spans="1:15">
      <c r="A13" s="80" t="s">
        <v>187</v>
      </c>
      <c r="B13" s="82">
        <v>18.5</v>
      </c>
      <c r="C13" s="82">
        <v>19</v>
      </c>
      <c r="D13" s="295">
        <v>19.5</v>
      </c>
      <c r="E13" s="82">
        <f>D13+0.5</f>
        <v>20</v>
      </c>
      <c r="F13" s="82">
        <f>E13+0.5</f>
        <v>20.5</v>
      </c>
      <c r="G13" s="82">
        <f>F13+0.7</f>
        <v>21.2</v>
      </c>
      <c r="H13" s="82">
        <f>G13+0.7</f>
        <v>21.9</v>
      </c>
      <c r="I13" s="300"/>
      <c r="J13" s="94" t="s">
        <v>173</v>
      </c>
      <c r="K13" s="91" t="s">
        <v>181</v>
      </c>
      <c r="L13" s="306"/>
      <c r="M13" s="306"/>
      <c r="N13" s="306"/>
      <c r="O13" s="306"/>
    </row>
    <row r="14" ht="19.5" customHeight="1" spans="1:15">
      <c r="A14" s="80" t="s">
        <v>188</v>
      </c>
      <c r="B14" s="82">
        <v>24.9</v>
      </c>
      <c r="C14" s="82">
        <v>25.6</v>
      </c>
      <c r="D14" s="295">
        <v>26.2</v>
      </c>
      <c r="E14" s="82">
        <f>D14+0.6</f>
        <v>26.8</v>
      </c>
      <c r="F14" s="82">
        <f>E14+0.7</f>
        <v>27.5</v>
      </c>
      <c r="G14" s="82">
        <f>F14+0.6</f>
        <v>28.1</v>
      </c>
      <c r="H14" s="82">
        <f>G14+0.7</f>
        <v>28.8</v>
      </c>
      <c r="I14" s="300"/>
      <c r="J14" s="94" t="s">
        <v>172</v>
      </c>
      <c r="K14" s="91" t="s">
        <v>184</v>
      </c>
      <c r="L14" s="306"/>
      <c r="M14" s="306"/>
      <c r="N14" s="306"/>
      <c r="O14" s="306"/>
    </row>
    <row r="15" ht="19.5" customHeight="1" spans="1:15">
      <c r="A15" s="80" t="s">
        <v>189</v>
      </c>
      <c r="B15" s="82">
        <v>43.8</v>
      </c>
      <c r="C15" s="82">
        <v>44.7</v>
      </c>
      <c r="D15" s="295">
        <v>45.6</v>
      </c>
      <c r="E15" s="82">
        <f t="shared" ref="E15:H15" si="5">D15+1.1</f>
        <v>46.7</v>
      </c>
      <c r="F15" s="82">
        <f t="shared" si="5"/>
        <v>47.8</v>
      </c>
      <c r="G15" s="82">
        <f t="shared" si="5"/>
        <v>48.9</v>
      </c>
      <c r="H15" s="82">
        <f t="shared" si="5"/>
        <v>50</v>
      </c>
      <c r="I15" s="300"/>
      <c r="J15" s="94" t="s">
        <v>186</v>
      </c>
      <c r="K15" s="91" t="s">
        <v>190</v>
      </c>
      <c r="L15" s="306"/>
      <c r="M15" s="306"/>
      <c r="N15" s="306"/>
      <c r="O15" s="306"/>
    </row>
    <row r="16" ht="19.5" customHeight="1" spans="1:15">
      <c r="A16" s="80" t="s">
        <v>191</v>
      </c>
      <c r="B16" s="82">
        <v>14.5</v>
      </c>
      <c r="C16" s="82">
        <v>14.5</v>
      </c>
      <c r="D16" s="295">
        <v>15</v>
      </c>
      <c r="E16" s="82">
        <f t="shared" ref="E16:H16" si="6">D16</f>
        <v>15</v>
      </c>
      <c r="F16" s="82">
        <f t="shared" ref="F16:F18" si="7">D16+1.5</f>
        <v>16.5</v>
      </c>
      <c r="G16" s="82">
        <f t="shared" si="6"/>
        <v>16.5</v>
      </c>
      <c r="H16" s="82">
        <f t="shared" si="6"/>
        <v>16.5</v>
      </c>
      <c r="I16" s="300"/>
      <c r="J16" s="94" t="s">
        <v>176</v>
      </c>
      <c r="K16" s="91" t="s">
        <v>190</v>
      </c>
      <c r="L16" s="306"/>
      <c r="M16" s="306"/>
      <c r="N16" s="306"/>
      <c r="O16" s="306"/>
    </row>
    <row r="17" ht="19.5" customHeight="1" spans="1:15">
      <c r="A17" s="80" t="s">
        <v>192</v>
      </c>
      <c r="B17" s="82">
        <v>16.5</v>
      </c>
      <c r="C17" s="82">
        <v>16.5</v>
      </c>
      <c r="D17" s="295">
        <v>17</v>
      </c>
      <c r="E17" s="82">
        <f t="shared" ref="E17:H17" si="8">D17</f>
        <v>17</v>
      </c>
      <c r="F17" s="82">
        <f t="shared" si="7"/>
        <v>18.5</v>
      </c>
      <c r="G17" s="82">
        <f t="shared" si="8"/>
        <v>18.5</v>
      </c>
      <c r="H17" s="82">
        <f t="shared" si="8"/>
        <v>18.5</v>
      </c>
      <c r="I17" s="300"/>
      <c r="J17" s="94" t="s">
        <v>181</v>
      </c>
      <c r="K17" s="91" t="s">
        <v>181</v>
      </c>
      <c r="L17" s="306"/>
      <c r="M17" s="306"/>
      <c r="N17" s="306"/>
      <c r="O17" s="306"/>
    </row>
    <row r="18" ht="19.5" customHeight="1" spans="1:15">
      <c r="A18" s="80" t="s">
        <v>193</v>
      </c>
      <c r="B18" s="82">
        <v>4</v>
      </c>
      <c r="C18" s="82">
        <v>4</v>
      </c>
      <c r="D18" s="295">
        <v>4</v>
      </c>
      <c r="E18" s="82">
        <f t="shared" ref="E18:H18" si="9">D18</f>
        <v>4</v>
      </c>
      <c r="F18" s="82">
        <f t="shared" si="7"/>
        <v>5.5</v>
      </c>
      <c r="G18" s="82">
        <f t="shared" si="9"/>
        <v>5.5</v>
      </c>
      <c r="H18" s="82">
        <f t="shared" si="9"/>
        <v>5.5</v>
      </c>
      <c r="I18" s="300"/>
      <c r="J18" s="94" t="s">
        <v>173</v>
      </c>
      <c r="K18" s="91" t="s">
        <v>173</v>
      </c>
      <c r="L18" s="306"/>
      <c r="M18" s="306"/>
      <c r="N18" s="306"/>
      <c r="O18" s="306"/>
    </row>
    <row r="19" ht="19.5" customHeight="1" spans="1:15">
      <c r="A19" s="80" t="s">
        <v>194</v>
      </c>
      <c r="B19" s="82">
        <v>4</v>
      </c>
      <c r="C19" s="82">
        <v>4</v>
      </c>
      <c r="D19" s="295">
        <v>4</v>
      </c>
      <c r="E19" s="82">
        <f t="shared" ref="E19:H19" si="10">D19</f>
        <v>4</v>
      </c>
      <c r="F19" s="82">
        <f t="shared" si="10"/>
        <v>4</v>
      </c>
      <c r="G19" s="82">
        <f t="shared" si="10"/>
        <v>4</v>
      </c>
      <c r="H19" s="82">
        <f t="shared" si="10"/>
        <v>4</v>
      </c>
      <c r="I19" s="300"/>
      <c r="J19" s="94" t="s">
        <v>173</v>
      </c>
      <c r="K19" s="91" t="s">
        <v>173</v>
      </c>
      <c r="L19" s="306"/>
      <c r="M19" s="306"/>
      <c r="N19" s="306"/>
      <c r="O19" s="306"/>
    </row>
    <row r="20" ht="19.5" customHeight="1" spans="1:15">
      <c r="A20" s="296"/>
      <c r="B20" s="82"/>
      <c r="C20" s="82"/>
      <c r="D20" s="297"/>
      <c r="E20" s="82"/>
      <c r="F20" s="82"/>
      <c r="G20" s="82"/>
      <c r="H20" s="82"/>
      <c r="I20" s="300"/>
      <c r="J20" s="94"/>
      <c r="K20" s="307"/>
      <c r="L20" s="306"/>
      <c r="M20" s="306"/>
      <c r="N20" s="306"/>
      <c r="O20" s="306"/>
    </row>
    <row r="21" ht="19.5" customHeight="1" spans="1:15">
      <c r="A21" s="296"/>
      <c r="B21" s="82"/>
      <c r="C21" s="82"/>
      <c r="D21" s="297"/>
      <c r="E21" s="297"/>
      <c r="F21" s="297"/>
      <c r="G21" s="297"/>
      <c r="H21" s="297"/>
      <c r="I21" s="300"/>
      <c r="J21" s="94"/>
      <c r="K21" s="307"/>
      <c r="L21" s="306"/>
      <c r="M21" s="306"/>
      <c r="N21" s="306"/>
      <c r="O21" s="306"/>
    </row>
    <row r="22" ht="14.25" spans="1:15">
      <c r="A22" s="298" t="s">
        <v>195</v>
      </c>
      <c r="D22" s="299"/>
      <c r="E22" s="299"/>
      <c r="F22" s="299"/>
      <c r="G22" s="299"/>
      <c r="H22" s="299"/>
      <c r="I22" s="299"/>
      <c r="J22" s="308"/>
      <c r="K22" s="308"/>
      <c r="L22" s="299"/>
      <c r="M22" s="299"/>
      <c r="N22" s="299"/>
      <c r="O22" s="299"/>
    </row>
    <row r="23" ht="14.25" spans="1:15">
      <c r="A23" s="290" t="s">
        <v>196</v>
      </c>
      <c r="D23" s="299"/>
      <c r="E23" s="299"/>
      <c r="F23" s="299"/>
      <c r="G23" s="299"/>
      <c r="H23" s="299"/>
      <c r="I23" s="299"/>
      <c r="J23" s="308"/>
      <c r="K23" s="308"/>
      <c r="L23" s="299"/>
      <c r="M23" s="299"/>
      <c r="N23" s="299"/>
      <c r="O23" s="299"/>
    </row>
    <row r="24" ht="14.25" spans="1:14">
      <c r="A24" s="299"/>
      <c r="B24" s="299"/>
      <c r="C24" s="299"/>
      <c r="D24" s="299"/>
      <c r="E24" s="299"/>
      <c r="F24" s="299"/>
      <c r="G24" s="299"/>
      <c r="H24" s="299"/>
      <c r="I24" s="299"/>
      <c r="J24" s="309" t="s">
        <v>197</v>
      </c>
      <c r="K24" s="309"/>
      <c r="L24" s="298" t="s">
        <v>198</v>
      </c>
      <c r="M24" s="298"/>
      <c r="N24" s="298" t="s">
        <v>199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0"/>
  <sheetViews>
    <sheetView zoomScale="125" zoomScaleNormal="125" topLeftCell="A4" workbookViewId="0">
      <selection activeCell="A9" sqref="A9:K9"/>
    </sheetView>
  </sheetViews>
  <sheetFormatPr defaultColWidth="10" defaultRowHeight="16.5" customHeight="1"/>
  <cols>
    <col min="1" max="1" width="10.8333333333333" style="179" customWidth="1"/>
    <col min="2" max="2" width="10" style="179"/>
    <col min="3" max="3" width="12" style="179" customWidth="1"/>
    <col min="4" max="6" width="10" style="179"/>
    <col min="7" max="7" width="16.2" style="179" customWidth="1"/>
    <col min="8" max="16384" width="10" style="179"/>
  </cols>
  <sheetData>
    <row r="1" ht="22.5" customHeight="1" spans="1:11">
      <c r="A1" s="180" t="s">
        <v>200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01" t="s">
        <v>54</v>
      </c>
      <c r="C2" s="101"/>
      <c r="D2" s="182" t="s">
        <v>55</v>
      </c>
      <c r="E2" s="182"/>
      <c r="F2" s="101" t="str">
        <f>首期!F2</f>
        <v>青岛锦瑞麟服装有限公司</v>
      </c>
      <c r="G2" s="101"/>
      <c r="H2" s="183" t="s">
        <v>57</v>
      </c>
      <c r="I2" s="266" t="str">
        <f>首期!I2</f>
        <v>青岛锦瑞麟松尚分厂</v>
      </c>
      <c r="J2" s="266"/>
      <c r="K2" s="267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36" customHeight="1" spans="1:11">
      <c r="A4" s="190" t="s">
        <v>62</v>
      </c>
      <c r="B4" s="191" t="str">
        <f>首期!B4</f>
        <v>TAMMAN91045</v>
      </c>
      <c r="C4" s="192"/>
      <c r="D4" s="190" t="s">
        <v>64</v>
      </c>
      <c r="E4" s="193"/>
      <c r="F4" s="194" t="str">
        <f>首期!F4</f>
        <v>2025/7/29 7207件 2025/8/10  10510件 2025/7/29 尼泊尔 12件                       2025/8/28   3041件 2025/10/3    3059件                            </v>
      </c>
      <c r="G4" s="195"/>
      <c r="H4" s="190" t="s">
        <v>201</v>
      </c>
      <c r="I4" s="193"/>
      <c r="J4" s="191" t="s">
        <v>67</v>
      </c>
      <c r="K4" s="192" t="s">
        <v>68</v>
      </c>
    </row>
    <row r="5" customHeight="1" spans="1:11">
      <c r="A5" s="196" t="s">
        <v>69</v>
      </c>
      <c r="B5" s="191" t="str">
        <f>首期!B5</f>
        <v>男式软壳裤</v>
      </c>
      <c r="C5" s="192"/>
      <c r="D5" s="190" t="s">
        <v>202</v>
      </c>
      <c r="E5" s="193"/>
      <c r="F5" s="197">
        <v>0.5</v>
      </c>
      <c r="G5" s="198"/>
      <c r="H5" s="190" t="s">
        <v>203</v>
      </c>
      <c r="I5" s="193"/>
      <c r="J5" s="191" t="s">
        <v>67</v>
      </c>
      <c r="K5" s="192" t="s">
        <v>68</v>
      </c>
    </row>
    <row r="6" customHeight="1" spans="1:11">
      <c r="A6" s="190" t="s">
        <v>73</v>
      </c>
      <c r="B6" s="199">
        <f>首期!B6</f>
        <v>2</v>
      </c>
      <c r="C6" s="198">
        <f>首期!C6</f>
        <v>6</v>
      </c>
      <c r="D6" s="190" t="s">
        <v>204</v>
      </c>
      <c r="E6" s="193"/>
      <c r="F6" s="197">
        <v>0.5</v>
      </c>
      <c r="G6" s="198"/>
      <c r="H6" s="200" t="s">
        <v>205</v>
      </c>
      <c r="I6" s="243"/>
      <c r="J6" s="243"/>
      <c r="K6" s="268"/>
    </row>
    <row r="7" customHeight="1" spans="1:11">
      <c r="A7" s="190" t="s">
        <v>76</v>
      </c>
      <c r="B7" s="201">
        <f>首期!B7</f>
        <v>23829</v>
      </c>
      <c r="C7" s="202"/>
      <c r="D7" s="190" t="s">
        <v>206</v>
      </c>
      <c r="E7" s="193"/>
      <c r="F7" s="197">
        <v>0.3</v>
      </c>
      <c r="G7" s="198"/>
      <c r="H7" s="203" t="s">
        <v>207</v>
      </c>
      <c r="I7" s="191"/>
      <c r="J7" s="191"/>
      <c r="K7" s="192"/>
    </row>
    <row r="8" ht="48" customHeight="1" spans="1:11">
      <c r="A8" s="204" t="s">
        <v>79</v>
      </c>
      <c r="B8" s="205" t="str">
        <f>首期!B8</f>
        <v>CGDD25043000042/CGDD25043000043/CGDD25043000044/CGDD25043000045/CGDD25062500006</v>
      </c>
      <c r="C8" s="206"/>
      <c r="D8" s="207" t="s">
        <v>81</v>
      </c>
      <c r="E8" s="208"/>
      <c r="F8" s="209">
        <v>45866</v>
      </c>
      <c r="G8" s="210"/>
      <c r="H8" s="207"/>
      <c r="I8" s="208"/>
      <c r="J8" s="208"/>
      <c r="K8" s="269"/>
    </row>
    <row r="9" customHeight="1" spans="1:11">
      <c r="A9" s="211" t="s">
        <v>208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85</v>
      </c>
      <c r="B10" s="213" t="s">
        <v>86</v>
      </c>
      <c r="C10" s="214" t="s">
        <v>87</v>
      </c>
      <c r="D10" s="215"/>
      <c r="E10" s="216" t="s">
        <v>90</v>
      </c>
      <c r="F10" s="213" t="s">
        <v>86</v>
      </c>
      <c r="G10" s="214" t="s">
        <v>87</v>
      </c>
      <c r="H10" s="213"/>
      <c r="I10" s="216" t="s">
        <v>88</v>
      </c>
      <c r="J10" s="213" t="s">
        <v>86</v>
      </c>
      <c r="K10" s="270" t="s">
        <v>87</v>
      </c>
    </row>
    <row r="11" customHeight="1" spans="1:11">
      <c r="A11" s="196" t="s">
        <v>91</v>
      </c>
      <c r="B11" s="217" t="s">
        <v>86</v>
      </c>
      <c r="C11" s="191" t="s">
        <v>87</v>
      </c>
      <c r="D11" s="218"/>
      <c r="E11" s="219" t="s">
        <v>93</v>
      </c>
      <c r="F11" s="217" t="s">
        <v>86</v>
      </c>
      <c r="G11" s="191" t="s">
        <v>87</v>
      </c>
      <c r="H11" s="217"/>
      <c r="I11" s="219" t="s">
        <v>98</v>
      </c>
      <c r="J11" s="217" t="s">
        <v>86</v>
      </c>
      <c r="K11" s="192" t="s">
        <v>87</v>
      </c>
    </row>
    <row r="12" customHeight="1" spans="1:11">
      <c r="A12" s="207" t="s">
        <v>209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9"/>
    </row>
    <row r="13" customHeight="1" spans="1:11">
      <c r="A13" s="220" t="s">
        <v>210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211</v>
      </c>
      <c r="B14" s="222"/>
      <c r="C14" s="222"/>
      <c r="D14" s="222"/>
      <c r="E14" s="222"/>
      <c r="F14" s="222"/>
      <c r="G14" s="222"/>
      <c r="H14" s="223"/>
      <c r="I14" s="271"/>
      <c r="J14" s="271"/>
      <c r="K14" s="272"/>
    </row>
    <row r="15" customHeight="1" spans="1:11">
      <c r="A15" s="224" t="s">
        <v>212</v>
      </c>
      <c r="B15" s="225"/>
      <c r="C15" s="225"/>
      <c r="D15" s="225"/>
      <c r="E15" s="225"/>
      <c r="F15" s="225"/>
      <c r="G15" s="225"/>
      <c r="H15" s="226"/>
      <c r="I15" s="273"/>
      <c r="J15" s="274"/>
      <c r="K15" s="275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76"/>
    </row>
    <row r="17" customHeight="1" spans="1:11">
      <c r="A17" s="220" t="s">
        <v>213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9" t="s">
        <v>214</v>
      </c>
      <c r="B18" s="230"/>
      <c r="C18" s="230"/>
      <c r="D18" s="230"/>
      <c r="E18" s="231"/>
      <c r="F18" s="231"/>
      <c r="G18" s="231"/>
      <c r="H18" s="231"/>
      <c r="I18" s="271"/>
      <c r="J18" s="271"/>
      <c r="K18" s="272"/>
    </row>
    <row r="19" customHeight="1" spans="1:11">
      <c r="A19" s="232" t="s">
        <v>215</v>
      </c>
      <c r="B19" s="233"/>
      <c r="C19" s="233"/>
      <c r="D19" s="234"/>
      <c r="E19" s="235"/>
      <c r="F19" s="236"/>
      <c r="G19" s="236"/>
      <c r="H19" s="237"/>
      <c r="I19" s="273"/>
      <c r="J19" s="274"/>
      <c r="K19" s="275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76"/>
    </row>
    <row r="21" customHeight="1" spans="1:11">
      <c r="A21" s="238" t="s">
        <v>122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customHeight="1" spans="1:11">
      <c r="A22" s="100" t="s">
        <v>123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9"/>
    </row>
    <row r="23" customHeight="1" spans="1:11">
      <c r="A23" s="113" t="s">
        <v>124</v>
      </c>
      <c r="B23" s="115"/>
      <c r="C23" s="191" t="s">
        <v>67</v>
      </c>
      <c r="D23" s="191" t="s">
        <v>68</v>
      </c>
      <c r="E23" s="112"/>
      <c r="F23" s="112"/>
      <c r="G23" s="112"/>
      <c r="H23" s="112"/>
      <c r="I23" s="112"/>
      <c r="J23" s="112"/>
      <c r="K23" s="163"/>
    </row>
    <row r="24" customHeight="1" spans="1:11">
      <c r="A24" s="239" t="s">
        <v>216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77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8"/>
    </row>
    <row r="26" customHeight="1" spans="1:11">
      <c r="A26" s="211" t="s">
        <v>135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4" t="s">
        <v>136</v>
      </c>
      <c r="B27" s="214" t="s">
        <v>96</v>
      </c>
      <c r="C27" s="214" t="s">
        <v>97</v>
      </c>
      <c r="D27" s="214" t="s">
        <v>89</v>
      </c>
      <c r="E27" s="185" t="s">
        <v>137</v>
      </c>
      <c r="F27" s="214" t="s">
        <v>96</v>
      </c>
      <c r="G27" s="214" t="s">
        <v>97</v>
      </c>
      <c r="H27" s="214" t="s">
        <v>89</v>
      </c>
      <c r="I27" s="185" t="s">
        <v>138</v>
      </c>
      <c r="J27" s="214" t="s">
        <v>96</v>
      </c>
      <c r="K27" s="270" t="s">
        <v>97</v>
      </c>
    </row>
    <row r="28" customHeight="1" spans="1:11">
      <c r="A28" s="200" t="s">
        <v>88</v>
      </c>
      <c r="B28" s="191" t="s">
        <v>96</v>
      </c>
      <c r="C28" s="191" t="s">
        <v>97</v>
      </c>
      <c r="D28" s="191" t="s">
        <v>89</v>
      </c>
      <c r="E28" s="243" t="s">
        <v>95</v>
      </c>
      <c r="F28" s="191" t="s">
        <v>96</v>
      </c>
      <c r="G28" s="191" t="s">
        <v>97</v>
      </c>
      <c r="H28" s="191" t="s">
        <v>89</v>
      </c>
      <c r="I28" s="243" t="s">
        <v>106</v>
      </c>
      <c r="J28" s="191" t="s">
        <v>96</v>
      </c>
      <c r="K28" s="192" t="s">
        <v>97</v>
      </c>
    </row>
    <row r="29" customHeight="1" spans="1:11">
      <c r="A29" s="190" t="s">
        <v>217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79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0"/>
    </row>
    <row r="31" customHeight="1" spans="1:11">
      <c r="A31" s="247" t="s">
        <v>218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81"/>
    </row>
    <row r="33" ht="17.25" customHeight="1" spans="1:11">
      <c r="A33" s="146" t="s">
        <v>128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3"/>
    </row>
    <row r="34" ht="17.25" customHeight="1" spans="1:11">
      <c r="A34" s="146" t="s">
        <v>219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3"/>
    </row>
    <row r="35" ht="17.25" customHeight="1" spans="1:11">
      <c r="A35" s="146" t="s">
        <v>220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3"/>
    </row>
    <row r="36" ht="17.25" customHeight="1" spans="1:11">
      <c r="A36" s="148" t="s">
        <v>221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4"/>
    </row>
    <row r="37" ht="17.25" customHeight="1" spans="1:11">
      <c r="A37" s="148" t="s">
        <v>222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ht="17.25" customHeight="1" spans="1:11">
      <c r="A38" s="148" t="s">
        <v>223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4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ht="17.25" customHeight="1" spans="1:11">
      <c r="A41" s="245" t="s">
        <v>134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80"/>
    </row>
    <row r="42" customHeight="1" spans="1:11">
      <c r="A42" s="247" t="s">
        <v>224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</row>
    <row r="43" ht="18" customHeight="1" spans="1:11">
      <c r="A43" s="252" t="s">
        <v>209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3"/>
    </row>
    <row r="44" ht="18" customHeight="1" spans="1:11">
      <c r="A44" s="252"/>
      <c r="B44" s="253"/>
      <c r="C44" s="253"/>
      <c r="D44" s="253"/>
      <c r="E44" s="253"/>
      <c r="F44" s="253"/>
      <c r="G44" s="253"/>
      <c r="H44" s="253"/>
      <c r="I44" s="253"/>
      <c r="J44" s="253"/>
      <c r="K44" s="283"/>
    </row>
    <row r="45" ht="18" customHeight="1" spans="1:11">
      <c r="A45" s="241"/>
      <c r="B45" s="242"/>
      <c r="C45" s="242"/>
      <c r="D45" s="242"/>
      <c r="E45" s="242"/>
      <c r="F45" s="242"/>
      <c r="G45" s="242"/>
      <c r="H45" s="242"/>
      <c r="I45" s="242"/>
      <c r="J45" s="242"/>
      <c r="K45" s="278"/>
    </row>
    <row r="46" ht="21" customHeight="1" spans="1:11">
      <c r="A46" s="254" t="s">
        <v>142</v>
      </c>
      <c r="B46" s="255" t="s">
        <v>225</v>
      </c>
      <c r="C46" s="255"/>
      <c r="D46" s="256" t="s">
        <v>144</v>
      </c>
      <c r="E46" s="257" t="s">
        <v>226</v>
      </c>
      <c r="F46" s="256" t="s">
        <v>146</v>
      </c>
      <c r="G46" s="258">
        <v>45711</v>
      </c>
      <c r="H46" s="259" t="s">
        <v>147</v>
      </c>
      <c r="I46" s="259"/>
      <c r="J46" s="255" t="s">
        <v>226</v>
      </c>
      <c r="K46" s="284"/>
    </row>
    <row r="47" customHeight="1" spans="1:11">
      <c r="A47" s="260" t="s">
        <v>148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85"/>
    </row>
    <row r="48" customHeight="1" spans="1:11">
      <c r="A48" s="262" t="s">
        <v>227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86"/>
    </row>
    <row r="49" customHeight="1" spans="1:11">
      <c r="A49" s="264"/>
      <c r="B49" s="265"/>
      <c r="C49" s="265"/>
      <c r="D49" s="265"/>
      <c r="E49" s="265"/>
      <c r="F49" s="265"/>
      <c r="G49" s="265"/>
      <c r="H49" s="265"/>
      <c r="I49" s="265"/>
      <c r="J49" s="265"/>
      <c r="K49" s="287"/>
    </row>
    <row r="50" ht="21" customHeight="1" spans="1:11">
      <c r="A50" s="254" t="s">
        <v>142</v>
      </c>
      <c r="B50" s="255"/>
      <c r="C50" s="255"/>
      <c r="D50" s="256" t="s">
        <v>144</v>
      </c>
      <c r="E50" s="256"/>
      <c r="F50" s="256" t="s">
        <v>146</v>
      </c>
      <c r="G50" s="256"/>
      <c r="H50" s="259" t="s">
        <v>147</v>
      </c>
      <c r="I50" s="259"/>
      <c r="J50" s="288"/>
      <c r="K50" s="28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393700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19"/>
  <sheetViews>
    <sheetView zoomScale="80" zoomScaleNormal="80" workbookViewId="0">
      <selection activeCell="K20" sqref="K20"/>
    </sheetView>
  </sheetViews>
  <sheetFormatPr defaultColWidth="9" defaultRowHeight="31" customHeight="1"/>
  <cols>
    <col min="1" max="1" width="17.1666666666667" style="68" customWidth="1"/>
    <col min="2" max="7" width="9.33333333333333" style="68" customWidth="1"/>
    <col min="8" max="9" width="9.36666666666667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customHeight="1" spans="1:15">
      <c r="A2" s="71" t="s">
        <v>62</v>
      </c>
      <c r="B2" s="72" t="str">
        <f>首期!B4</f>
        <v>TAMMAN91045</v>
      </c>
      <c r="C2" s="72"/>
      <c r="D2" s="73" t="s">
        <v>69</v>
      </c>
      <c r="E2" s="72" t="str">
        <f>首期!B5</f>
        <v>男式软壳裤</v>
      </c>
      <c r="F2" s="72"/>
      <c r="G2" s="72"/>
      <c r="H2" s="72"/>
      <c r="I2" s="83"/>
      <c r="J2" s="84" t="s">
        <v>57</v>
      </c>
      <c r="K2" s="85" t="str">
        <f>首期!I2</f>
        <v>青岛锦瑞麟松尚分厂</v>
      </c>
      <c r="L2" s="85"/>
      <c r="M2" s="85"/>
      <c r="N2" s="85"/>
      <c r="O2" s="86"/>
    </row>
    <row r="3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7"/>
      <c r="J3" s="74" t="s">
        <v>153</v>
      </c>
      <c r="K3" s="74"/>
      <c r="L3" s="74"/>
      <c r="M3" s="74"/>
      <c r="N3" s="74"/>
      <c r="O3" s="88"/>
    </row>
    <row r="4" customHeight="1" spans="1:15">
      <c r="A4" s="74"/>
      <c r="B4" s="76" t="s">
        <v>154</v>
      </c>
      <c r="C4" s="77" t="s">
        <v>155</v>
      </c>
      <c r="D4" s="78" t="s">
        <v>156</v>
      </c>
      <c r="E4" s="78" t="s">
        <v>157</v>
      </c>
      <c r="F4" s="78" t="s">
        <v>158</v>
      </c>
      <c r="G4" s="78" t="s">
        <v>159</v>
      </c>
      <c r="H4" s="78" t="s">
        <v>160</v>
      </c>
      <c r="I4" s="89"/>
      <c r="J4" s="90" t="s">
        <v>228</v>
      </c>
      <c r="K4" s="90" t="s">
        <v>229</v>
      </c>
      <c r="L4" s="90" t="s">
        <v>230</v>
      </c>
      <c r="M4" s="90" t="s">
        <v>231</v>
      </c>
      <c r="N4" s="90" t="s">
        <v>232</v>
      </c>
      <c r="O4" s="90" t="s">
        <v>233</v>
      </c>
    </row>
    <row r="5" customHeight="1" spans="1:15">
      <c r="A5" s="74"/>
      <c r="B5" s="79" t="s">
        <v>163</v>
      </c>
      <c r="C5" s="78" t="s">
        <v>164</v>
      </c>
      <c r="D5" s="78" t="s">
        <v>165</v>
      </c>
      <c r="E5" s="78" t="s">
        <v>166</v>
      </c>
      <c r="F5" s="78" t="s">
        <v>167</v>
      </c>
      <c r="G5" s="78" t="s">
        <v>168</v>
      </c>
      <c r="H5" s="78" t="s">
        <v>169</v>
      </c>
      <c r="I5" s="89"/>
      <c r="J5" s="91" t="s">
        <v>234</v>
      </c>
      <c r="K5" s="91" t="s">
        <v>234</v>
      </c>
      <c r="L5" s="91" t="s">
        <v>234</v>
      </c>
      <c r="M5" s="91" t="s">
        <v>234</v>
      </c>
      <c r="N5" s="91" t="s">
        <v>234</v>
      </c>
      <c r="O5" s="91" t="s">
        <v>234</v>
      </c>
    </row>
    <row r="6" customHeight="1" spans="1:15">
      <c r="A6" s="80" t="s">
        <v>171</v>
      </c>
      <c r="B6" s="79">
        <v>98.8</v>
      </c>
      <c r="C6" s="78">
        <v>100.9</v>
      </c>
      <c r="D6" s="81">
        <v>103</v>
      </c>
      <c r="E6" s="82">
        <f t="shared" ref="E6:H6" si="0">D6+2.1</f>
        <v>105.1</v>
      </c>
      <c r="F6" s="82">
        <f t="shared" si="0"/>
        <v>107.2</v>
      </c>
      <c r="G6" s="82">
        <f t="shared" si="0"/>
        <v>109.3</v>
      </c>
      <c r="H6" s="82">
        <f t="shared" si="0"/>
        <v>111.4</v>
      </c>
      <c r="I6" s="92"/>
      <c r="J6" s="91" t="s">
        <v>235</v>
      </c>
      <c r="K6" s="91" t="s">
        <v>236</v>
      </c>
      <c r="L6" s="91" t="s">
        <v>237</v>
      </c>
      <c r="M6" s="91" t="s">
        <v>237</v>
      </c>
      <c r="N6" s="91" t="s">
        <v>238</v>
      </c>
      <c r="O6" s="93" t="s">
        <v>239</v>
      </c>
    </row>
    <row r="7" customHeight="1" spans="1:15">
      <c r="A7" s="80" t="s">
        <v>174</v>
      </c>
      <c r="B7" s="82">
        <v>72</v>
      </c>
      <c r="C7" s="82">
        <v>73.5</v>
      </c>
      <c r="D7" s="81">
        <v>75</v>
      </c>
      <c r="E7" s="82">
        <f t="shared" ref="E7:H7" si="1">D7+1.5</f>
        <v>76.5</v>
      </c>
      <c r="F7" s="82">
        <f t="shared" si="1"/>
        <v>78</v>
      </c>
      <c r="G7" s="82">
        <f t="shared" si="1"/>
        <v>79.5</v>
      </c>
      <c r="H7" s="82">
        <f t="shared" si="1"/>
        <v>81</v>
      </c>
      <c r="I7" s="92"/>
      <c r="J7" s="91" t="s">
        <v>240</v>
      </c>
      <c r="K7" s="91" t="s">
        <v>241</v>
      </c>
      <c r="L7" s="91" t="s">
        <v>241</v>
      </c>
      <c r="M7" s="91" t="s">
        <v>240</v>
      </c>
      <c r="N7" s="91" t="s">
        <v>240</v>
      </c>
      <c r="O7" s="93" t="s">
        <v>240</v>
      </c>
    </row>
    <row r="8" customHeight="1" spans="1:15">
      <c r="A8" s="80" t="s">
        <v>175</v>
      </c>
      <c r="B8" s="82">
        <v>77</v>
      </c>
      <c r="C8" s="82">
        <v>81</v>
      </c>
      <c r="D8" s="81">
        <v>85</v>
      </c>
      <c r="E8" s="82">
        <f t="shared" ref="E8:E10" si="2">D8+4</f>
        <v>89</v>
      </c>
      <c r="F8" s="82">
        <f>E8+5</f>
        <v>94</v>
      </c>
      <c r="G8" s="82">
        <f>F8+6</f>
        <v>100</v>
      </c>
      <c r="H8" s="82">
        <f>G8+6</f>
        <v>106</v>
      </c>
      <c r="I8" s="92"/>
      <c r="J8" s="91" t="s">
        <v>239</v>
      </c>
      <c r="K8" s="91" t="s">
        <v>239</v>
      </c>
      <c r="L8" s="91" t="s">
        <v>239</v>
      </c>
      <c r="M8" s="94" t="s">
        <v>239</v>
      </c>
      <c r="N8" s="94" t="s">
        <v>239</v>
      </c>
      <c r="O8" s="93" t="s">
        <v>239</v>
      </c>
    </row>
    <row r="9" customHeight="1" spans="1:15">
      <c r="A9" s="80" t="s">
        <v>177</v>
      </c>
      <c r="B9" s="82">
        <v>80</v>
      </c>
      <c r="C9" s="82">
        <v>84</v>
      </c>
      <c r="D9" s="81" t="s">
        <v>178</v>
      </c>
      <c r="E9" s="82">
        <f t="shared" si="2"/>
        <v>92</v>
      </c>
      <c r="F9" s="82">
        <f>E9+5</f>
        <v>97</v>
      </c>
      <c r="G9" s="82">
        <f>F9+6</f>
        <v>103</v>
      </c>
      <c r="H9" s="82">
        <f>G9+6</f>
        <v>109</v>
      </c>
      <c r="I9" s="92"/>
      <c r="J9" s="91" t="s">
        <v>239</v>
      </c>
      <c r="K9" s="91" t="s">
        <v>242</v>
      </c>
      <c r="L9" s="91" t="s">
        <v>239</v>
      </c>
      <c r="M9" s="94" t="s">
        <v>239</v>
      </c>
      <c r="N9" s="94" t="s">
        <v>239</v>
      </c>
      <c r="O9" s="93" t="s">
        <v>243</v>
      </c>
    </row>
    <row r="10" customHeight="1" spans="1:15">
      <c r="A10" s="80" t="s">
        <v>179</v>
      </c>
      <c r="B10" s="82">
        <v>100.8</v>
      </c>
      <c r="C10" s="82">
        <v>104.4</v>
      </c>
      <c r="D10" s="81" t="s">
        <v>180</v>
      </c>
      <c r="E10" s="82">
        <f t="shared" si="2"/>
        <v>112</v>
      </c>
      <c r="F10" s="82">
        <f t="shared" ref="F10:H10" si="3">E10+4</f>
        <v>116</v>
      </c>
      <c r="G10" s="82">
        <f t="shared" si="3"/>
        <v>120</v>
      </c>
      <c r="H10" s="82">
        <f t="shared" si="3"/>
        <v>124</v>
      </c>
      <c r="I10" s="92"/>
      <c r="J10" s="91" t="s">
        <v>244</v>
      </c>
      <c r="K10" s="91" t="s">
        <v>245</v>
      </c>
      <c r="L10" s="91" t="s">
        <v>246</v>
      </c>
      <c r="M10" s="94" t="s">
        <v>239</v>
      </c>
      <c r="N10" s="91" t="s">
        <v>246</v>
      </c>
      <c r="O10" s="93" t="s">
        <v>239</v>
      </c>
    </row>
    <row r="11" customHeight="1" spans="1:15">
      <c r="A11" s="80" t="s">
        <v>182</v>
      </c>
      <c r="B11" s="82">
        <v>30.7</v>
      </c>
      <c r="C11" s="82">
        <v>31.9</v>
      </c>
      <c r="D11" s="81">
        <v>33</v>
      </c>
      <c r="E11" s="82">
        <f t="shared" ref="E11:H11" si="4">D11+2.6/2</f>
        <v>34.3</v>
      </c>
      <c r="F11" s="82">
        <f t="shared" si="4"/>
        <v>35.6</v>
      </c>
      <c r="G11" s="82">
        <f t="shared" si="4"/>
        <v>36.9</v>
      </c>
      <c r="H11" s="82">
        <f t="shared" si="4"/>
        <v>38.2</v>
      </c>
      <c r="I11" s="92"/>
      <c r="J11" s="94" t="s">
        <v>239</v>
      </c>
      <c r="K11" s="94" t="s">
        <v>239</v>
      </c>
      <c r="L11" s="94" t="s">
        <v>239</v>
      </c>
      <c r="M11" s="94" t="s">
        <v>239</v>
      </c>
      <c r="N11" s="94" t="s">
        <v>239</v>
      </c>
      <c r="O11" s="93" t="s">
        <v>239</v>
      </c>
    </row>
    <row r="12" customHeight="1" spans="1:15">
      <c r="A12" s="80" t="s">
        <v>185</v>
      </c>
      <c r="B12" s="82">
        <v>22.6</v>
      </c>
      <c r="C12" s="82">
        <v>23.3</v>
      </c>
      <c r="D12" s="81">
        <v>24</v>
      </c>
      <c r="E12" s="82">
        <f>D12+0.7</f>
        <v>24.7</v>
      </c>
      <c r="F12" s="82">
        <f>E12+0.7</f>
        <v>25.4</v>
      </c>
      <c r="G12" s="82">
        <f>F12+0.9</f>
        <v>26.3</v>
      </c>
      <c r="H12" s="82">
        <f>G12+0.9</f>
        <v>27.2</v>
      </c>
      <c r="I12" s="92"/>
      <c r="J12" s="94" t="s">
        <v>239</v>
      </c>
      <c r="K12" s="94" t="s">
        <v>239</v>
      </c>
      <c r="L12" s="94" t="s">
        <v>239</v>
      </c>
      <c r="M12" s="94" t="s">
        <v>239</v>
      </c>
      <c r="N12" s="94" t="s">
        <v>239</v>
      </c>
      <c r="O12" s="93" t="s">
        <v>239</v>
      </c>
    </row>
    <row r="13" customHeight="1" spans="1:15">
      <c r="A13" s="80" t="s">
        <v>187</v>
      </c>
      <c r="B13" s="82">
        <v>18.5</v>
      </c>
      <c r="C13" s="82">
        <v>19</v>
      </c>
      <c r="D13" s="81">
        <v>19.5</v>
      </c>
      <c r="E13" s="82">
        <f>D13+0.5</f>
        <v>20</v>
      </c>
      <c r="F13" s="82">
        <f>E13+0.5</f>
        <v>20.5</v>
      </c>
      <c r="G13" s="82">
        <f>F13+0.7</f>
        <v>21.2</v>
      </c>
      <c r="H13" s="82">
        <f>G13+0.7</f>
        <v>21.9</v>
      </c>
      <c r="I13" s="92"/>
      <c r="J13" s="91" t="s">
        <v>243</v>
      </c>
      <c r="K13" s="91" t="s">
        <v>247</v>
      </c>
      <c r="L13" s="94" t="s">
        <v>239</v>
      </c>
      <c r="M13" s="91" t="s">
        <v>248</v>
      </c>
      <c r="N13" s="91" t="s">
        <v>249</v>
      </c>
      <c r="O13" s="93" t="s">
        <v>239</v>
      </c>
    </row>
    <row r="14" customHeight="1" spans="1:15">
      <c r="A14" s="80" t="s">
        <v>188</v>
      </c>
      <c r="B14" s="82">
        <v>24.9</v>
      </c>
      <c r="C14" s="82">
        <v>25.6</v>
      </c>
      <c r="D14" s="81">
        <v>26.2</v>
      </c>
      <c r="E14" s="82">
        <f>D14+0.6</f>
        <v>26.8</v>
      </c>
      <c r="F14" s="82">
        <f>E14+0.7</f>
        <v>27.5</v>
      </c>
      <c r="G14" s="82">
        <f>F14+0.6</f>
        <v>28.1</v>
      </c>
      <c r="H14" s="82">
        <f>G14+0.7</f>
        <v>28.8</v>
      </c>
      <c r="I14" s="92"/>
      <c r="J14" s="94" t="s">
        <v>239</v>
      </c>
      <c r="K14" s="94" t="s">
        <v>239</v>
      </c>
      <c r="L14" s="94" t="s">
        <v>239</v>
      </c>
      <c r="M14" s="94" t="s">
        <v>239</v>
      </c>
      <c r="N14" s="94" t="s">
        <v>239</v>
      </c>
      <c r="O14" s="93" t="s">
        <v>239</v>
      </c>
    </row>
    <row r="15" customHeight="1" spans="1:15">
      <c r="A15" s="80" t="s">
        <v>189</v>
      </c>
      <c r="B15" s="82">
        <v>43.8</v>
      </c>
      <c r="C15" s="82">
        <v>44.7</v>
      </c>
      <c r="D15" s="81">
        <v>45.6</v>
      </c>
      <c r="E15" s="82">
        <f t="shared" ref="E15:H15" si="5">D15+1.1</f>
        <v>46.7</v>
      </c>
      <c r="F15" s="82">
        <f t="shared" si="5"/>
        <v>47.8</v>
      </c>
      <c r="G15" s="82">
        <f t="shared" si="5"/>
        <v>48.9</v>
      </c>
      <c r="H15" s="82">
        <f t="shared" si="5"/>
        <v>50</v>
      </c>
      <c r="I15" s="92"/>
      <c r="J15" s="94" t="s">
        <v>239</v>
      </c>
      <c r="K15" s="94" t="s">
        <v>239</v>
      </c>
      <c r="L15" s="94" t="s">
        <v>239</v>
      </c>
      <c r="M15" s="94" t="s">
        <v>239</v>
      </c>
      <c r="N15" s="94" t="s">
        <v>239</v>
      </c>
      <c r="O15" s="93" t="s">
        <v>239</v>
      </c>
    </row>
    <row r="16" customHeight="1" spans="1:15">
      <c r="A16" s="80" t="s">
        <v>191</v>
      </c>
      <c r="B16" s="82">
        <v>14.5</v>
      </c>
      <c r="C16" s="82">
        <v>14.5</v>
      </c>
      <c r="D16" s="81">
        <v>15</v>
      </c>
      <c r="E16" s="82">
        <f t="shared" ref="E16:H16" si="6">D16</f>
        <v>15</v>
      </c>
      <c r="F16" s="82">
        <f t="shared" ref="F16:F18" si="7">D16+1.5</f>
        <v>16.5</v>
      </c>
      <c r="G16" s="82">
        <f t="shared" si="6"/>
        <v>16.5</v>
      </c>
      <c r="H16" s="82">
        <f t="shared" si="6"/>
        <v>16.5</v>
      </c>
      <c r="I16" s="92"/>
      <c r="J16" s="94" t="s">
        <v>239</v>
      </c>
      <c r="K16" s="94" t="s">
        <v>239</v>
      </c>
      <c r="L16" s="94" t="s">
        <v>239</v>
      </c>
      <c r="M16" s="94" t="s">
        <v>239</v>
      </c>
      <c r="N16" s="94" t="s">
        <v>239</v>
      </c>
      <c r="O16" s="93" t="s">
        <v>239</v>
      </c>
    </row>
    <row r="17" customHeight="1" spans="1:15">
      <c r="A17" s="80" t="s">
        <v>192</v>
      </c>
      <c r="B17" s="82">
        <v>16.5</v>
      </c>
      <c r="C17" s="82">
        <v>16.5</v>
      </c>
      <c r="D17" s="81">
        <v>17</v>
      </c>
      <c r="E17" s="82">
        <f t="shared" ref="E17:H17" si="8">D17</f>
        <v>17</v>
      </c>
      <c r="F17" s="82">
        <f t="shared" si="7"/>
        <v>18.5</v>
      </c>
      <c r="G17" s="82">
        <f t="shared" si="8"/>
        <v>18.5</v>
      </c>
      <c r="H17" s="82">
        <f t="shared" si="8"/>
        <v>18.5</v>
      </c>
      <c r="I17" s="92"/>
      <c r="J17" s="94" t="s">
        <v>239</v>
      </c>
      <c r="K17" s="94" t="s">
        <v>239</v>
      </c>
      <c r="L17" s="94" t="s">
        <v>239</v>
      </c>
      <c r="M17" s="94" t="s">
        <v>239</v>
      </c>
      <c r="N17" s="94" t="s">
        <v>239</v>
      </c>
      <c r="O17" s="93" t="s">
        <v>239</v>
      </c>
    </row>
    <row r="18" customHeight="1" spans="1:15">
      <c r="A18" s="80" t="s">
        <v>193</v>
      </c>
      <c r="B18" s="82">
        <v>4</v>
      </c>
      <c r="C18" s="82">
        <v>4</v>
      </c>
      <c r="D18" s="81">
        <v>4</v>
      </c>
      <c r="E18" s="82">
        <f t="shared" ref="E18:H18" si="9">D18</f>
        <v>4</v>
      </c>
      <c r="F18" s="82">
        <f t="shared" si="7"/>
        <v>5.5</v>
      </c>
      <c r="G18" s="82">
        <f t="shared" si="9"/>
        <v>5.5</v>
      </c>
      <c r="H18" s="82">
        <f t="shared" si="9"/>
        <v>5.5</v>
      </c>
      <c r="I18" s="92"/>
      <c r="J18" s="94" t="s">
        <v>239</v>
      </c>
      <c r="K18" s="94" t="s">
        <v>239</v>
      </c>
      <c r="L18" s="94" t="s">
        <v>239</v>
      </c>
      <c r="M18" s="94" t="s">
        <v>239</v>
      </c>
      <c r="N18" s="94" t="s">
        <v>239</v>
      </c>
      <c r="O18" s="93" t="s">
        <v>239</v>
      </c>
    </row>
    <row r="19" customHeight="1" spans="1:15">
      <c r="A19" s="80" t="s">
        <v>194</v>
      </c>
      <c r="B19" s="82">
        <v>4</v>
      </c>
      <c r="C19" s="82">
        <v>4</v>
      </c>
      <c r="D19" s="81">
        <v>4</v>
      </c>
      <c r="E19" s="82">
        <f t="shared" ref="E19:H19" si="10">D19</f>
        <v>4</v>
      </c>
      <c r="F19" s="82">
        <f t="shared" si="10"/>
        <v>4</v>
      </c>
      <c r="G19" s="82">
        <f t="shared" si="10"/>
        <v>4</v>
      </c>
      <c r="H19" s="82">
        <f t="shared" si="10"/>
        <v>4</v>
      </c>
      <c r="I19" s="92"/>
      <c r="J19" s="94" t="s">
        <v>239</v>
      </c>
      <c r="K19" s="94" t="s">
        <v>239</v>
      </c>
      <c r="L19" s="94" t="s">
        <v>239</v>
      </c>
      <c r="M19" s="94" t="s">
        <v>239</v>
      </c>
      <c r="N19" s="94" t="s">
        <v>239</v>
      </c>
      <c r="O19" s="95" t="s">
        <v>239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workbookViewId="0">
      <selection activeCell="M35" sqref="M35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250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tr">
        <f>首期!B2</f>
        <v>成人期货</v>
      </c>
      <c r="C2" s="101"/>
      <c r="D2" s="102" t="s">
        <v>62</v>
      </c>
      <c r="E2" s="103" t="str">
        <f>首期!B4</f>
        <v>TAMMAN91045</v>
      </c>
      <c r="F2" s="104" t="s">
        <v>251</v>
      </c>
      <c r="G2" s="105" t="str">
        <f>首期!B5</f>
        <v>男式软壳裤</v>
      </c>
      <c r="H2" s="106"/>
      <c r="I2" s="137" t="s">
        <v>57</v>
      </c>
      <c r="J2" s="161" t="str">
        <f>首期!I2</f>
        <v>青岛锦瑞麟松尚分厂</v>
      </c>
      <c r="K2" s="162"/>
    </row>
    <row r="3" spans="1:11">
      <c r="A3" s="107" t="s">
        <v>76</v>
      </c>
      <c r="B3" s="108" t="s">
        <v>252</v>
      </c>
      <c r="C3" s="108"/>
      <c r="D3" s="109" t="s">
        <v>253</v>
      </c>
      <c r="E3" s="110" t="s">
        <v>254</v>
      </c>
      <c r="F3" s="111"/>
      <c r="G3" s="111"/>
      <c r="H3" s="112" t="s">
        <v>255</v>
      </c>
      <c r="I3" s="112"/>
      <c r="J3" s="112"/>
      <c r="K3" s="163"/>
    </row>
    <row r="4" spans="1:11">
      <c r="A4" s="113" t="s">
        <v>73</v>
      </c>
      <c r="B4" s="114">
        <v>2</v>
      </c>
      <c r="C4" s="114">
        <v>6</v>
      </c>
      <c r="D4" s="115" t="s">
        <v>256</v>
      </c>
      <c r="E4" s="111" t="s">
        <v>257</v>
      </c>
      <c r="F4" s="111"/>
      <c r="G4" s="111"/>
      <c r="H4" s="115" t="s">
        <v>258</v>
      </c>
      <c r="I4" s="115"/>
      <c r="J4" s="129" t="s">
        <v>67</v>
      </c>
      <c r="K4" s="164" t="s">
        <v>68</v>
      </c>
    </row>
    <row r="5" spans="1:11">
      <c r="A5" s="113" t="s">
        <v>259</v>
      </c>
      <c r="B5" s="108" t="s">
        <v>260</v>
      </c>
      <c r="C5" s="108"/>
      <c r="D5" s="109" t="s">
        <v>261</v>
      </c>
      <c r="E5" s="109" t="s">
        <v>262</v>
      </c>
      <c r="F5" s="109" t="s">
        <v>263</v>
      </c>
      <c r="G5" s="109" t="s">
        <v>264</v>
      </c>
      <c r="H5" s="115" t="s">
        <v>265</v>
      </c>
      <c r="I5" s="115"/>
      <c r="J5" s="129" t="s">
        <v>67</v>
      </c>
      <c r="K5" s="164" t="s">
        <v>68</v>
      </c>
    </row>
    <row r="6" spans="1:11">
      <c r="A6" s="116" t="s">
        <v>266</v>
      </c>
      <c r="B6" s="117">
        <v>315</v>
      </c>
      <c r="C6" s="117"/>
      <c r="D6" s="118" t="s">
        <v>267</v>
      </c>
      <c r="E6" s="119"/>
      <c r="F6" s="120">
        <v>17110</v>
      </c>
      <c r="G6" s="121"/>
      <c r="H6" s="122" t="s">
        <v>268</v>
      </c>
      <c r="I6" s="122"/>
      <c r="J6" s="135" t="s">
        <v>67</v>
      </c>
      <c r="K6" s="165" t="s">
        <v>68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269</v>
      </c>
      <c r="B8" s="104" t="s">
        <v>270</v>
      </c>
      <c r="C8" s="104" t="s">
        <v>271</v>
      </c>
      <c r="D8" s="104" t="s">
        <v>272</v>
      </c>
      <c r="E8" s="104" t="s">
        <v>273</v>
      </c>
      <c r="F8" s="104" t="s">
        <v>274</v>
      </c>
      <c r="G8" s="127" t="s">
        <v>275</v>
      </c>
      <c r="H8" s="128"/>
      <c r="I8" s="128"/>
      <c r="J8" s="128"/>
      <c r="K8" s="166"/>
    </row>
    <row r="9" spans="1:11">
      <c r="A9" s="113" t="s">
        <v>276</v>
      </c>
      <c r="B9" s="115"/>
      <c r="C9" s="129" t="s">
        <v>67</v>
      </c>
      <c r="D9" s="129" t="s">
        <v>68</v>
      </c>
      <c r="E9" s="109" t="s">
        <v>277</v>
      </c>
      <c r="F9" s="130" t="s">
        <v>278</v>
      </c>
      <c r="G9" s="131" t="s">
        <v>279</v>
      </c>
      <c r="H9" s="132"/>
      <c r="I9" s="132"/>
      <c r="J9" s="132"/>
      <c r="K9" s="167"/>
    </row>
    <row r="10" spans="1:11">
      <c r="A10" s="113" t="s">
        <v>280</v>
      </c>
      <c r="B10" s="115"/>
      <c r="C10" s="129" t="s">
        <v>67</v>
      </c>
      <c r="D10" s="129" t="s">
        <v>68</v>
      </c>
      <c r="E10" s="109" t="s">
        <v>281</v>
      </c>
      <c r="F10" s="130" t="s">
        <v>279</v>
      </c>
      <c r="G10" s="131" t="s">
        <v>282</v>
      </c>
      <c r="H10" s="132"/>
      <c r="I10" s="132"/>
      <c r="J10" s="132"/>
      <c r="K10" s="167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8"/>
    </row>
    <row r="12" spans="1:11">
      <c r="A12" s="107" t="s">
        <v>90</v>
      </c>
      <c r="B12" s="129" t="s">
        <v>86</v>
      </c>
      <c r="C12" s="129" t="s">
        <v>87</v>
      </c>
      <c r="D12" s="130"/>
      <c r="E12" s="109" t="s">
        <v>88</v>
      </c>
      <c r="F12" s="129" t="s">
        <v>86</v>
      </c>
      <c r="G12" s="129" t="s">
        <v>87</v>
      </c>
      <c r="H12" s="129"/>
      <c r="I12" s="109" t="s">
        <v>283</v>
      </c>
      <c r="J12" s="129" t="s">
        <v>86</v>
      </c>
      <c r="K12" s="164" t="s">
        <v>87</v>
      </c>
    </row>
    <row r="13" spans="1:11">
      <c r="A13" s="107" t="s">
        <v>93</v>
      </c>
      <c r="B13" s="129" t="s">
        <v>86</v>
      </c>
      <c r="C13" s="129" t="s">
        <v>87</v>
      </c>
      <c r="D13" s="130"/>
      <c r="E13" s="109" t="s">
        <v>98</v>
      </c>
      <c r="F13" s="129" t="s">
        <v>86</v>
      </c>
      <c r="G13" s="129" t="s">
        <v>87</v>
      </c>
      <c r="H13" s="129"/>
      <c r="I13" s="109" t="s">
        <v>284</v>
      </c>
      <c r="J13" s="129" t="s">
        <v>86</v>
      </c>
      <c r="K13" s="164" t="s">
        <v>87</v>
      </c>
    </row>
    <row r="14" ht="15" spans="1:11">
      <c r="A14" s="116" t="s">
        <v>285</v>
      </c>
      <c r="B14" s="135" t="s">
        <v>86</v>
      </c>
      <c r="C14" s="135" t="s">
        <v>87</v>
      </c>
      <c r="D14" s="119"/>
      <c r="E14" s="118" t="s">
        <v>286</v>
      </c>
      <c r="F14" s="135" t="s">
        <v>86</v>
      </c>
      <c r="G14" s="135" t="s">
        <v>87</v>
      </c>
      <c r="H14" s="135"/>
      <c r="I14" s="118" t="s">
        <v>287</v>
      </c>
      <c r="J14" s="135" t="s">
        <v>86</v>
      </c>
      <c r="K14" s="165" t="s">
        <v>87</v>
      </c>
    </row>
    <row r="15" ht="15" spans="1:11">
      <c r="A15" s="123" t="s">
        <v>195</v>
      </c>
      <c r="B15" s="136" t="s">
        <v>279</v>
      </c>
      <c r="C15" s="136"/>
      <c r="D15" s="124"/>
      <c r="E15" s="123"/>
      <c r="F15" s="136"/>
      <c r="G15" s="136"/>
      <c r="H15" s="136"/>
      <c r="I15" s="123"/>
      <c r="J15" s="136"/>
      <c r="K15" s="136"/>
    </row>
    <row r="16" s="96" customFormat="1" spans="1:11">
      <c r="A16" s="100" t="s">
        <v>288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9"/>
    </row>
    <row r="17" spans="1:11">
      <c r="A17" s="113" t="s">
        <v>289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0"/>
    </row>
    <row r="18" spans="1:11">
      <c r="A18" s="113" t="s">
        <v>290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0"/>
    </row>
    <row r="19" spans="1:11">
      <c r="A19" s="138" t="s">
        <v>291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4"/>
    </row>
    <row r="20" spans="1:11">
      <c r="A20" s="139" t="s">
        <v>292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7"/>
    </row>
    <row r="21" spans="1:11">
      <c r="A21" s="139"/>
      <c r="B21" s="132"/>
      <c r="C21" s="132"/>
      <c r="D21" s="132"/>
      <c r="E21" s="132"/>
      <c r="F21" s="132"/>
      <c r="G21" s="132"/>
      <c r="H21" s="132"/>
      <c r="I21" s="132"/>
      <c r="J21" s="132"/>
      <c r="K21" s="167"/>
    </row>
    <row r="22" spans="1:11">
      <c r="A22" s="139"/>
      <c r="B22" s="132"/>
      <c r="C22" s="132"/>
      <c r="D22" s="132"/>
      <c r="E22" s="132"/>
      <c r="F22" s="132"/>
      <c r="G22" s="132"/>
      <c r="H22" s="132"/>
      <c r="I22" s="132"/>
      <c r="J22" s="132"/>
      <c r="K22" s="167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3" t="s">
        <v>124</v>
      </c>
      <c r="B24" s="115"/>
      <c r="C24" s="129" t="s">
        <v>67</v>
      </c>
      <c r="D24" s="129" t="s">
        <v>68</v>
      </c>
      <c r="E24" s="112"/>
      <c r="F24" s="112"/>
      <c r="G24" s="112"/>
      <c r="H24" s="112"/>
      <c r="I24" s="112"/>
      <c r="J24" s="112"/>
      <c r="K24" s="163"/>
    </row>
    <row r="25" ht="15" spans="1:11">
      <c r="A25" s="142" t="s">
        <v>293</v>
      </c>
      <c r="B25" s="143" t="s">
        <v>279</v>
      </c>
      <c r="C25" s="143"/>
      <c r="D25" s="143"/>
      <c r="E25" s="143"/>
      <c r="F25" s="143"/>
      <c r="G25" s="143"/>
      <c r="H25" s="143"/>
      <c r="I25" s="143"/>
      <c r="J25" s="143"/>
      <c r="K25" s="172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294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6"/>
    </row>
    <row r="28" spans="1:11">
      <c r="A28" s="146" t="s">
        <v>295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6" t="s">
        <v>296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3"/>
    </row>
    <row r="30" spans="1:11">
      <c r="A30" s="146" t="s">
        <v>297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3"/>
    </row>
    <row r="31" spans="1:11">
      <c r="A31" s="148" t="s">
        <v>298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 t="s">
        <v>299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ht="23" customHeight="1" spans="1:11">
      <c r="A33" s="148" t="s">
        <v>300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ht="23" customHeight="1" spans="1:11">
      <c r="A34" s="139"/>
      <c r="B34" s="132"/>
      <c r="C34" s="132"/>
      <c r="D34" s="132"/>
      <c r="E34" s="132"/>
      <c r="F34" s="132"/>
      <c r="G34" s="132"/>
      <c r="H34" s="132"/>
      <c r="I34" s="132"/>
      <c r="J34" s="132"/>
      <c r="K34" s="167"/>
    </row>
    <row r="35" ht="23" customHeight="1" spans="1:11">
      <c r="A35" s="150"/>
      <c r="B35" s="132"/>
      <c r="C35" s="132"/>
      <c r="D35" s="132"/>
      <c r="E35" s="132"/>
      <c r="F35" s="132"/>
      <c r="G35" s="132"/>
      <c r="H35" s="132"/>
      <c r="I35" s="132"/>
      <c r="J35" s="132"/>
      <c r="K35" s="167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ht="18.75" customHeight="1" spans="1:11">
      <c r="A37" s="153" t="s">
        <v>301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="97" customFormat="1" ht="18.75" customHeight="1" spans="1:11">
      <c r="A38" s="113" t="s">
        <v>302</v>
      </c>
      <c r="B38" s="115"/>
      <c r="C38" s="115"/>
      <c r="D38" s="112" t="s">
        <v>303</v>
      </c>
      <c r="E38" s="112"/>
      <c r="F38" s="155" t="s">
        <v>304</v>
      </c>
      <c r="G38" s="156"/>
      <c r="H38" s="115" t="s">
        <v>305</v>
      </c>
      <c r="I38" s="115"/>
      <c r="J38" s="115" t="s">
        <v>306</v>
      </c>
      <c r="K38" s="170"/>
    </row>
    <row r="39" ht="18.75" customHeight="1" spans="1:13">
      <c r="A39" s="113" t="s">
        <v>195</v>
      </c>
      <c r="B39" s="157" t="s">
        <v>307</v>
      </c>
      <c r="C39" s="157"/>
      <c r="D39" s="157"/>
      <c r="E39" s="157"/>
      <c r="F39" s="157"/>
      <c r="G39" s="157"/>
      <c r="H39" s="157"/>
      <c r="I39" s="157"/>
      <c r="J39" s="157"/>
      <c r="K39" s="177"/>
      <c r="M39" s="97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70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0"/>
    </row>
    <row r="42" ht="32" customHeight="1" spans="1:11">
      <c r="A42" s="116" t="s">
        <v>142</v>
      </c>
      <c r="B42" s="158" t="s">
        <v>308</v>
      </c>
      <c r="C42" s="158"/>
      <c r="D42" s="118" t="s">
        <v>309</v>
      </c>
      <c r="E42" s="119" t="s">
        <v>310</v>
      </c>
      <c r="F42" s="118" t="s">
        <v>146</v>
      </c>
      <c r="G42" s="159">
        <v>45854</v>
      </c>
      <c r="H42" s="160" t="s">
        <v>147</v>
      </c>
      <c r="I42" s="160"/>
      <c r="J42" s="158" t="s">
        <v>311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7"/>
  <sheetViews>
    <sheetView tabSelected="1" zoomScale="80" zoomScaleNormal="80" topLeftCell="A3" workbookViewId="0">
      <selection activeCell="O14" sqref="O14"/>
    </sheetView>
  </sheetViews>
  <sheetFormatPr defaultColWidth="9" defaultRowHeight="31" customHeight="1"/>
  <cols>
    <col min="1" max="1" width="17.1666666666667" style="68" customWidth="1"/>
    <col min="2" max="7" width="9.33333333333333" style="68" customWidth="1"/>
    <col min="8" max="8" width="9.36666666666667" style="68" customWidth="1"/>
    <col min="9" max="9" width="3.6" style="68" customWidth="1"/>
    <col min="10" max="10" width="16.5" style="68" customWidth="1"/>
    <col min="11" max="11" width="17" style="68" customWidth="1"/>
    <col min="12" max="12" width="18.5" style="68" customWidth="1"/>
    <col min="13" max="13" width="16.6666666666667" style="68" customWidth="1"/>
    <col min="14" max="14" width="14.1666666666667" style="68" customWidth="1"/>
    <col min="15" max="15" width="16.3333333333333" style="68" customWidth="1"/>
    <col min="16" max="16384" width="9" style="68"/>
  </cols>
  <sheetData>
    <row r="1" s="68" customFormat="1" ht="60" customHeight="1" spans="1:15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8" customFormat="1" customHeight="1" spans="1:15">
      <c r="A2" s="71" t="s">
        <v>62</v>
      </c>
      <c r="B2" s="72" t="str">
        <f>首期!B4</f>
        <v>TAMMAN91045</v>
      </c>
      <c r="C2" s="72"/>
      <c r="D2" s="73" t="s">
        <v>69</v>
      </c>
      <c r="E2" s="72" t="str">
        <f>首期!B5</f>
        <v>男式软壳裤</v>
      </c>
      <c r="F2" s="72"/>
      <c r="G2" s="72"/>
      <c r="H2" s="72"/>
      <c r="I2" s="83"/>
      <c r="J2" s="84" t="s">
        <v>57</v>
      </c>
      <c r="K2" s="85" t="str">
        <f>首期!I2</f>
        <v>青岛锦瑞麟松尚分厂</v>
      </c>
      <c r="L2" s="85"/>
      <c r="M2" s="85"/>
      <c r="N2" s="85"/>
      <c r="O2" s="86"/>
    </row>
    <row r="3" s="68" customFormat="1" customHeight="1" spans="1:15">
      <c r="A3" s="74" t="s">
        <v>151</v>
      </c>
      <c r="B3" s="75" t="s">
        <v>152</v>
      </c>
      <c r="C3" s="75"/>
      <c r="D3" s="75"/>
      <c r="E3" s="75"/>
      <c r="F3" s="75"/>
      <c r="G3" s="75"/>
      <c r="H3" s="75"/>
      <c r="I3" s="87"/>
      <c r="J3" s="74" t="s">
        <v>153</v>
      </c>
      <c r="K3" s="74"/>
      <c r="L3" s="74"/>
      <c r="M3" s="74"/>
      <c r="N3" s="74"/>
      <c r="O3" s="88"/>
    </row>
    <row r="4" s="68" customFormat="1" customHeight="1" spans="1:15">
      <c r="A4" s="74"/>
      <c r="B4" s="76" t="s">
        <v>154</v>
      </c>
      <c r="C4" s="77" t="s">
        <v>155</v>
      </c>
      <c r="D4" s="78" t="s">
        <v>156</v>
      </c>
      <c r="E4" s="78" t="s">
        <v>157</v>
      </c>
      <c r="F4" s="78" t="s">
        <v>158</v>
      </c>
      <c r="G4" s="78" t="s">
        <v>159</v>
      </c>
      <c r="H4" s="78" t="s">
        <v>160</v>
      </c>
      <c r="I4" s="89"/>
      <c r="J4" s="90" t="s">
        <v>228</v>
      </c>
      <c r="K4" s="90" t="s">
        <v>229</v>
      </c>
      <c r="L4" s="90" t="s">
        <v>230</v>
      </c>
      <c r="M4" s="90" t="s">
        <v>231</v>
      </c>
      <c r="N4" s="90" t="s">
        <v>232</v>
      </c>
      <c r="O4" s="90" t="s">
        <v>233</v>
      </c>
    </row>
    <row r="5" s="68" customFormat="1" customHeight="1" spans="1:15">
      <c r="A5" s="74"/>
      <c r="B5" s="79" t="s">
        <v>163</v>
      </c>
      <c r="C5" s="78" t="s">
        <v>164</v>
      </c>
      <c r="D5" s="78" t="s">
        <v>165</v>
      </c>
      <c r="E5" s="78" t="s">
        <v>166</v>
      </c>
      <c r="F5" s="78" t="s">
        <v>167</v>
      </c>
      <c r="G5" s="78" t="s">
        <v>168</v>
      </c>
      <c r="H5" s="78" t="s">
        <v>169</v>
      </c>
      <c r="I5" s="89"/>
      <c r="J5" s="91"/>
      <c r="K5" s="91"/>
      <c r="L5" s="91"/>
      <c r="M5" s="91"/>
      <c r="N5" s="91"/>
      <c r="O5" s="91"/>
    </row>
    <row r="6" s="68" customFormat="1" customHeight="1" spans="1:15">
      <c r="A6" s="80" t="s">
        <v>171</v>
      </c>
      <c r="B6" s="79">
        <v>98.8</v>
      </c>
      <c r="C6" s="78">
        <v>100.9</v>
      </c>
      <c r="D6" s="81">
        <v>103</v>
      </c>
      <c r="E6" s="82">
        <f t="shared" ref="E6:H6" si="0">D6+2.1</f>
        <v>105.1</v>
      </c>
      <c r="F6" s="82">
        <f t="shared" si="0"/>
        <v>107.2</v>
      </c>
      <c r="G6" s="82">
        <f t="shared" si="0"/>
        <v>109.3</v>
      </c>
      <c r="H6" s="82">
        <f t="shared" si="0"/>
        <v>111.4</v>
      </c>
      <c r="I6" s="92"/>
      <c r="J6" s="91" t="s">
        <v>312</v>
      </c>
      <c r="K6" s="91" t="s">
        <v>313</v>
      </c>
      <c r="L6" s="91" t="s">
        <v>314</v>
      </c>
      <c r="M6" s="91" t="s">
        <v>314</v>
      </c>
      <c r="N6" s="91" t="s">
        <v>315</v>
      </c>
      <c r="O6" s="93" t="s">
        <v>316</v>
      </c>
    </row>
    <row r="7" s="68" customFormat="1" customHeight="1" spans="1:15">
      <c r="A7" s="80" t="s">
        <v>175</v>
      </c>
      <c r="B7" s="82">
        <v>77</v>
      </c>
      <c r="C7" s="82">
        <v>81</v>
      </c>
      <c r="D7" s="81">
        <v>85</v>
      </c>
      <c r="E7" s="82">
        <f>D7+4</f>
        <v>89</v>
      </c>
      <c r="F7" s="82">
        <f>E7+5</f>
        <v>94</v>
      </c>
      <c r="G7" s="82">
        <f>F7+6</f>
        <v>100</v>
      </c>
      <c r="H7" s="82">
        <f>G7+6</f>
        <v>106</v>
      </c>
      <c r="I7" s="92"/>
      <c r="J7" s="91" t="s">
        <v>317</v>
      </c>
      <c r="K7" s="91" t="s">
        <v>317</v>
      </c>
      <c r="L7" s="91" t="s">
        <v>317</v>
      </c>
      <c r="M7" s="94" t="s">
        <v>317</v>
      </c>
      <c r="N7" s="94" t="s">
        <v>318</v>
      </c>
      <c r="O7" s="93" t="s">
        <v>318</v>
      </c>
    </row>
    <row r="8" s="68" customFormat="1" customHeight="1" spans="1:15">
      <c r="A8" s="80" t="s">
        <v>179</v>
      </c>
      <c r="B8" s="82">
        <v>100.8</v>
      </c>
      <c r="C8" s="82">
        <v>104.4</v>
      </c>
      <c r="D8" s="81" t="s">
        <v>180</v>
      </c>
      <c r="E8" s="82">
        <f>D8+4</f>
        <v>112</v>
      </c>
      <c r="F8" s="82">
        <f t="shared" ref="F8:H8" si="1">E8+4</f>
        <v>116</v>
      </c>
      <c r="G8" s="82">
        <f t="shared" si="1"/>
        <v>120</v>
      </c>
      <c r="H8" s="82">
        <f t="shared" si="1"/>
        <v>124</v>
      </c>
      <c r="I8" s="92"/>
      <c r="J8" s="91" t="s">
        <v>319</v>
      </c>
      <c r="K8" s="91" t="s">
        <v>320</v>
      </c>
      <c r="L8" s="91" t="s">
        <v>321</v>
      </c>
      <c r="M8" s="94" t="s">
        <v>322</v>
      </c>
      <c r="N8" s="91" t="s">
        <v>323</v>
      </c>
      <c r="O8" s="93" t="s">
        <v>324</v>
      </c>
    </row>
    <row r="9" s="68" customFormat="1" customHeight="1" spans="1:15">
      <c r="A9" s="80" t="s">
        <v>182</v>
      </c>
      <c r="B9" s="82">
        <v>30.7</v>
      </c>
      <c r="C9" s="82">
        <v>31.9</v>
      </c>
      <c r="D9" s="81">
        <v>33</v>
      </c>
      <c r="E9" s="82">
        <f t="shared" ref="E9:H9" si="2">D9+2.6/2</f>
        <v>34.3</v>
      </c>
      <c r="F9" s="82">
        <f t="shared" si="2"/>
        <v>35.6</v>
      </c>
      <c r="G9" s="82">
        <f t="shared" si="2"/>
        <v>36.9</v>
      </c>
      <c r="H9" s="82">
        <f t="shared" si="2"/>
        <v>38.2</v>
      </c>
      <c r="I9" s="92"/>
      <c r="J9" s="94" t="s">
        <v>325</v>
      </c>
      <c r="K9" s="94" t="s">
        <v>316</v>
      </c>
      <c r="L9" s="94" t="s">
        <v>326</v>
      </c>
      <c r="M9" s="94" t="s">
        <v>327</v>
      </c>
      <c r="N9" s="94" t="s">
        <v>316</v>
      </c>
      <c r="O9" s="93" t="s">
        <v>327</v>
      </c>
    </row>
    <row r="10" s="68" customFormat="1" customHeight="1" spans="1:15">
      <c r="A10" s="80" t="s">
        <v>185</v>
      </c>
      <c r="B10" s="82">
        <v>22.6</v>
      </c>
      <c r="C10" s="82">
        <v>23.3</v>
      </c>
      <c r="D10" s="81">
        <v>24</v>
      </c>
      <c r="E10" s="82">
        <f>D10+0.7</f>
        <v>24.7</v>
      </c>
      <c r="F10" s="82">
        <f>E10+0.7</f>
        <v>25.4</v>
      </c>
      <c r="G10" s="82">
        <f>F10+0.9</f>
        <v>26.3</v>
      </c>
      <c r="H10" s="82">
        <f>G10+0.9</f>
        <v>27.2</v>
      </c>
      <c r="I10" s="92"/>
      <c r="J10" s="94" t="s">
        <v>316</v>
      </c>
      <c r="K10" s="94" t="s">
        <v>328</v>
      </c>
      <c r="L10" s="94" t="s">
        <v>318</v>
      </c>
      <c r="M10" s="94" t="s">
        <v>316</v>
      </c>
      <c r="N10" s="94" t="s">
        <v>316</v>
      </c>
      <c r="O10" s="93" t="s">
        <v>318</v>
      </c>
    </row>
    <row r="11" s="68" customFormat="1" customHeight="1" spans="1:15">
      <c r="A11" s="80" t="s">
        <v>187</v>
      </c>
      <c r="B11" s="82">
        <v>18.5</v>
      </c>
      <c r="C11" s="82">
        <v>19</v>
      </c>
      <c r="D11" s="81">
        <v>19.5</v>
      </c>
      <c r="E11" s="82">
        <f>D11+0.5</f>
        <v>20</v>
      </c>
      <c r="F11" s="82">
        <f>E11+0.5</f>
        <v>20.5</v>
      </c>
      <c r="G11" s="82">
        <f>F11+0.7</f>
        <v>21.2</v>
      </c>
      <c r="H11" s="82">
        <f>G11+0.7</f>
        <v>21.9</v>
      </c>
      <c r="I11" s="92"/>
      <c r="J11" s="91" t="s">
        <v>329</v>
      </c>
      <c r="K11" s="91" t="s">
        <v>330</v>
      </c>
      <c r="L11" s="94" t="s">
        <v>316</v>
      </c>
      <c r="M11" s="91" t="s">
        <v>331</v>
      </c>
      <c r="N11" s="91" t="s">
        <v>332</v>
      </c>
      <c r="O11" s="93" t="s">
        <v>333</v>
      </c>
    </row>
    <row r="12" s="68" customFormat="1" customHeight="1" spans="1:15">
      <c r="A12" s="80" t="s">
        <v>188</v>
      </c>
      <c r="B12" s="82">
        <v>24.9</v>
      </c>
      <c r="C12" s="82">
        <v>25.6</v>
      </c>
      <c r="D12" s="81">
        <v>26.2</v>
      </c>
      <c r="E12" s="82">
        <f>D12+0.6</f>
        <v>26.8</v>
      </c>
      <c r="F12" s="82">
        <f>E12+0.7</f>
        <v>27.5</v>
      </c>
      <c r="G12" s="82">
        <f>F12+0.6</f>
        <v>28.1</v>
      </c>
      <c r="H12" s="82">
        <f>G12+0.7</f>
        <v>28.8</v>
      </c>
      <c r="I12" s="92"/>
      <c r="J12" s="94" t="s">
        <v>318</v>
      </c>
      <c r="K12" s="94" t="s">
        <v>318</v>
      </c>
      <c r="L12" s="94" t="s">
        <v>316</v>
      </c>
      <c r="M12" s="94" t="s">
        <v>334</v>
      </c>
      <c r="N12" s="94" t="s">
        <v>316</v>
      </c>
      <c r="O12" s="93" t="s">
        <v>316</v>
      </c>
    </row>
    <row r="13" s="68" customFormat="1" customHeight="1" spans="1:15">
      <c r="A13" s="80" t="s">
        <v>189</v>
      </c>
      <c r="B13" s="82">
        <v>43.8</v>
      </c>
      <c r="C13" s="82">
        <v>44.7</v>
      </c>
      <c r="D13" s="81">
        <v>45.6</v>
      </c>
      <c r="E13" s="82">
        <f t="shared" ref="E13:H13" si="3">D13+1.1</f>
        <v>46.7</v>
      </c>
      <c r="F13" s="82">
        <f t="shared" si="3"/>
        <v>47.8</v>
      </c>
      <c r="G13" s="82">
        <f t="shared" si="3"/>
        <v>48.9</v>
      </c>
      <c r="H13" s="82">
        <f t="shared" si="3"/>
        <v>50</v>
      </c>
      <c r="I13" s="92"/>
      <c r="J13" s="94" t="s">
        <v>318</v>
      </c>
      <c r="K13" s="94" t="s">
        <v>335</v>
      </c>
      <c r="L13" s="94" t="s">
        <v>316</v>
      </c>
      <c r="M13" s="94" t="s">
        <v>334</v>
      </c>
      <c r="N13" s="94" t="s">
        <v>318</v>
      </c>
      <c r="O13" s="93" t="s">
        <v>328</v>
      </c>
    </row>
    <row r="14" s="68" customFormat="1" customHeight="1" spans="1:15">
      <c r="A14" s="80"/>
      <c r="B14" s="82"/>
      <c r="C14" s="82"/>
      <c r="D14" s="81"/>
      <c r="E14" s="82"/>
      <c r="F14" s="82"/>
      <c r="G14" s="82"/>
      <c r="H14" s="82"/>
      <c r="I14" s="92"/>
      <c r="J14" s="94"/>
      <c r="K14" s="94"/>
      <c r="L14" s="94"/>
      <c r="M14" s="94"/>
      <c r="N14" s="94"/>
      <c r="O14" s="93"/>
    </row>
    <row r="15" s="68" customFormat="1" customHeight="1" spans="1:15">
      <c r="A15" s="80"/>
      <c r="B15" s="82"/>
      <c r="C15" s="82"/>
      <c r="D15" s="81"/>
      <c r="E15" s="82"/>
      <c r="F15" s="82"/>
      <c r="G15" s="82"/>
      <c r="H15" s="82"/>
      <c r="I15" s="92"/>
      <c r="J15" s="94"/>
      <c r="K15" s="94"/>
      <c r="L15" s="94"/>
      <c r="M15" s="94"/>
      <c r="N15" s="94"/>
      <c r="O15" s="93"/>
    </row>
    <row r="16" s="68" customFormat="1" customHeight="1" spans="1:15">
      <c r="A16" s="80"/>
      <c r="B16" s="82"/>
      <c r="C16" s="82"/>
      <c r="D16" s="81"/>
      <c r="E16" s="82"/>
      <c r="F16" s="82"/>
      <c r="G16" s="82"/>
      <c r="H16" s="82"/>
      <c r="I16" s="92"/>
      <c r="J16" s="94"/>
      <c r="K16" s="94"/>
      <c r="L16" s="94"/>
      <c r="M16" s="94"/>
      <c r="N16" s="94"/>
      <c r="O16" s="93"/>
    </row>
    <row r="17" s="68" customFormat="1" customHeight="1" spans="1:15">
      <c r="A17" s="80"/>
      <c r="B17" s="82"/>
      <c r="C17" s="82"/>
      <c r="D17" s="81"/>
      <c r="E17" s="82"/>
      <c r="F17" s="82"/>
      <c r="G17" s="82"/>
      <c r="H17" s="82"/>
      <c r="I17" s="92"/>
      <c r="J17" s="94"/>
      <c r="K17" s="94"/>
      <c r="L17" s="94"/>
      <c r="M17" s="94"/>
      <c r="N17" s="94"/>
      <c r="O17" s="95"/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5"/>
  <sheetViews>
    <sheetView workbookViewId="0">
      <selection activeCell="E26" sqref="E26"/>
    </sheetView>
  </sheetViews>
  <sheetFormatPr defaultColWidth="9" defaultRowHeight="14.25"/>
  <cols>
    <col min="1" max="1" width="7" customWidth="1"/>
    <col min="2" max="2" width="8.5" customWidth="1"/>
    <col min="3" max="3" width="16.75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337</v>
      </c>
      <c r="B2" s="5" t="s">
        <v>338</v>
      </c>
      <c r="C2" s="5" t="s">
        <v>339</v>
      </c>
      <c r="D2" s="5" t="s">
        <v>340</v>
      </c>
      <c r="E2" s="5" t="s">
        <v>341</v>
      </c>
      <c r="F2" s="5" t="s">
        <v>342</v>
      </c>
      <c r="G2" s="5" t="s">
        <v>343</v>
      </c>
      <c r="H2" s="5" t="s">
        <v>344</v>
      </c>
      <c r="I2" s="4" t="s">
        <v>345</v>
      </c>
      <c r="J2" s="4" t="s">
        <v>346</v>
      </c>
      <c r="K2" s="4" t="s">
        <v>347</v>
      </c>
      <c r="L2" s="4" t="s">
        <v>348</v>
      </c>
      <c r="M2" s="4" t="s">
        <v>349</v>
      </c>
      <c r="N2" s="62" t="s">
        <v>350</v>
      </c>
      <c r="O2" s="5" t="s">
        <v>351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352</v>
      </c>
      <c r="J3" s="4" t="s">
        <v>352</v>
      </c>
      <c r="K3" s="4" t="s">
        <v>352</v>
      </c>
      <c r="L3" s="4" t="s">
        <v>352</v>
      </c>
      <c r="M3" s="4" t="s">
        <v>352</v>
      </c>
      <c r="N3" s="63"/>
      <c r="O3" s="7"/>
    </row>
    <row r="4" s="59" customFormat="1" ht="15" customHeight="1" spans="1:16">
      <c r="A4" s="11">
        <v>1</v>
      </c>
      <c r="B4" s="27" t="s">
        <v>353</v>
      </c>
      <c r="C4" s="11" t="s">
        <v>354</v>
      </c>
      <c r="D4" s="11" t="s">
        <v>117</v>
      </c>
      <c r="E4" s="28" t="s">
        <v>355</v>
      </c>
      <c r="F4" s="11" t="s">
        <v>356</v>
      </c>
      <c r="G4" s="11" t="s">
        <v>357</v>
      </c>
      <c r="H4" s="61"/>
      <c r="I4" s="11">
        <v>2</v>
      </c>
      <c r="J4" s="11">
        <v>0</v>
      </c>
      <c r="K4" s="11">
        <v>1</v>
      </c>
      <c r="L4" s="11">
        <v>0</v>
      </c>
      <c r="M4" s="11">
        <v>0</v>
      </c>
      <c r="N4" s="64"/>
      <c r="O4" s="11" t="s">
        <v>358</v>
      </c>
      <c r="P4" s="65"/>
    </row>
    <row r="5" s="59" customFormat="1" ht="15" customHeight="1" spans="1:16">
      <c r="A5" s="11">
        <v>2</v>
      </c>
      <c r="B5" s="27" t="s">
        <v>359</v>
      </c>
      <c r="C5" s="11" t="s">
        <v>354</v>
      </c>
      <c r="D5" s="11" t="s">
        <v>117</v>
      </c>
      <c r="E5" s="28" t="s">
        <v>355</v>
      </c>
      <c r="F5" s="11" t="s">
        <v>356</v>
      </c>
      <c r="G5" s="11" t="s">
        <v>357</v>
      </c>
      <c r="H5" s="61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4"/>
      <c r="O5" s="11" t="s">
        <v>358</v>
      </c>
      <c r="P5" s="65"/>
    </row>
    <row r="6" s="59" customFormat="1" ht="15" customHeight="1" spans="1:16">
      <c r="A6" s="11">
        <v>3</v>
      </c>
      <c r="B6" s="27" t="s">
        <v>360</v>
      </c>
      <c r="C6" s="11" t="s">
        <v>354</v>
      </c>
      <c r="D6" s="11" t="s">
        <v>117</v>
      </c>
      <c r="E6" s="28" t="s">
        <v>355</v>
      </c>
      <c r="F6" s="11" t="s">
        <v>356</v>
      </c>
      <c r="G6" s="11" t="s">
        <v>357</v>
      </c>
      <c r="H6" s="61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4"/>
      <c r="O6" s="11" t="s">
        <v>358</v>
      </c>
      <c r="P6" s="65"/>
    </row>
    <row r="7" s="59" customFormat="1" ht="15" customHeight="1" spans="1:16">
      <c r="A7" s="11">
        <v>4</v>
      </c>
      <c r="B7" s="27" t="s">
        <v>361</v>
      </c>
      <c r="C7" s="11" t="s">
        <v>354</v>
      </c>
      <c r="D7" s="11" t="s">
        <v>117</v>
      </c>
      <c r="E7" s="28" t="s">
        <v>355</v>
      </c>
      <c r="F7" s="11" t="s">
        <v>356</v>
      </c>
      <c r="G7" s="11" t="s">
        <v>357</v>
      </c>
      <c r="H7" s="61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4"/>
      <c r="O7" s="11" t="s">
        <v>358</v>
      </c>
      <c r="P7" s="65"/>
    </row>
    <row r="8" s="59" customFormat="1" ht="15" customHeight="1" spans="1:16">
      <c r="A8" s="11">
        <v>5</v>
      </c>
      <c r="B8" s="27" t="s">
        <v>362</v>
      </c>
      <c r="C8" s="11" t="s">
        <v>354</v>
      </c>
      <c r="D8" s="11" t="s">
        <v>117</v>
      </c>
      <c r="E8" s="28" t="s">
        <v>355</v>
      </c>
      <c r="F8" s="11" t="s">
        <v>356</v>
      </c>
      <c r="G8" s="11" t="s">
        <v>357</v>
      </c>
      <c r="H8" s="61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4"/>
      <c r="O8" s="11" t="s">
        <v>358</v>
      </c>
      <c r="P8" s="65"/>
    </row>
    <row r="9" s="59" customFormat="1" ht="15" customHeight="1" spans="1:16">
      <c r="A9" s="11">
        <v>6</v>
      </c>
      <c r="B9" s="27" t="s">
        <v>363</v>
      </c>
      <c r="C9" s="11" t="s">
        <v>354</v>
      </c>
      <c r="D9" s="11" t="s">
        <v>117</v>
      </c>
      <c r="E9" s="28" t="s">
        <v>355</v>
      </c>
      <c r="F9" s="11" t="s">
        <v>356</v>
      </c>
      <c r="G9" s="11" t="s">
        <v>357</v>
      </c>
      <c r="H9" s="61"/>
      <c r="I9" s="11">
        <v>2</v>
      </c>
      <c r="J9" s="11">
        <v>1</v>
      </c>
      <c r="K9" s="11">
        <v>0</v>
      </c>
      <c r="L9" s="11">
        <v>1</v>
      </c>
      <c r="M9" s="11">
        <v>0</v>
      </c>
      <c r="N9" s="64"/>
      <c r="O9" s="11" t="s">
        <v>358</v>
      </c>
      <c r="P9" s="65"/>
    </row>
    <row r="10" s="59" customFormat="1" ht="15" customHeight="1" spans="1:16">
      <c r="A10" s="11">
        <v>7</v>
      </c>
      <c r="B10" s="27" t="s">
        <v>364</v>
      </c>
      <c r="C10" s="11" t="s">
        <v>354</v>
      </c>
      <c r="D10" s="11" t="s">
        <v>117</v>
      </c>
      <c r="E10" s="28" t="s">
        <v>355</v>
      </c>
      <c r="F10" s="11" t="s">
        <v>356</v>
      </c>
      <c r="G10" s="11" t="s">
        <v>357</v>
      </c>
      <c r="H10" s="61"/>
      <c r="I10" s="11">
        <v>1</v>
      </c>
      <c r="J10" s="11">
        <v>0</v>
      </c>
      <c r="K10" s="11">
        <v>1</v>
      </c>
      <c r="L10" s="11">
        <v>0</v>
      </c>
      <c r="M10" s="11">
        <v>0</v>
      </c>
      <c r="N10" s="64"/>
      <c r="O10" s="11" t="s">
        <v>358</v>
      </c>
      <c r="P10" s="65"/>
    </row>
    <row r="11" s="59" customFormat="1" ht="15" customHeight="1" spans="1:16">
      <c r="A11" s="11">
        <v>8</v>
      </c>
      <c r="B11" s="27" t="s">
        <v>365</v>
      </c>
      <c r="C11" s="11" t="s">
        <v>354</v>
      </c>
      <c r="D11" s="11" t="s">
        <v>117</v>
      </c>
      <c r="E11" s="28" t="s">
        <v>355</v>
      </c>
      <c r="F11" s="11" t="s">
        <v>356</v>
      </c>
      <c r="G11" s="11" t="s">
        <v>357</v>
      </c>
      <c r="H11" s="61"/>
      <c r="I11" s="11">
        <v>1</v>
      </c>
      <c r="J11" s="11">
        <v>1</v>
      </c>
      <c r="K11" s="11">
        <v>0</v>
      </c>
      <c r="L11" s="11">
        <v>0</v>
      </c>
      <c r="M11" s="11">
        <v>0</v>
      </c>
      <c r="N11" s="64"/>
      <c r="O11" s="11" t="s">
        <v>358</v>
      </c>
      <c r="P11" s="65"/>
    </row>
    <row r="12" s="59" customFormat="1" ht="15" customHeight="1" spans="1:16">
      <c r="A12" s="11">
        <v>9</v>
      </c>
      <c r="B12" s="27" t="s">
        <v>366</v>
      </c>
      <c r="C12" s="11" t="s">
        <v>354</v>
      </c>
      <c r="D12" s="11" t="s">
        <v>117</v>
      </c>
      <c r="E12" s="28" t="s">
        <v>355</v>
      </c>
      <c r="F12" s="11" t="s">
        <v>356</v>
      </c>
      <c r="G12" s="11" t="s">
        <v>357</v>
      </c>
      <c r="H12" s="61"/>
      <c r="I12" s="11">
        <v>2</v>
      </c>
      <c r="J12" s="11">
        <v>0</v>
      </c>
      <c r="K12" s="11">
        <v>1</v>
      </c>
      <c r="L12" s="11">
        <v>1</v>
      </c>
      <c r="M12" s="11">
        <v>0</v>
      </c>
      <c r="N12" s="64"/>
      <c r="O12" s="11" t="s">
        <v>358</v>
      </c>
      <c r="P12" s="65"/>
    </row>
    <row r="13" ht="15" customHeight="1" spans="1:15">
      <c r="A13" s="11">
        <v>10</v>
      </c>
      <c r="B13" s="10">
        <v>5233</v>
      </c>
      <c r="C13" s="11" t="s">
        <v>354</v>
      </c>
      <c r="D13" s="11" t="s">
        <v>117</v>
      </c>
      <c r="E13" s="28" t="s">
        <v>355</v>
      </c>
      <c r="F13" s="11" t="s">
        <v>356</v>
      </c>
      <c r="G13" s="11" t="s">
        <v>357</v>
      </c>
      <c r="H13" s="14"/>
      <c r="I13" s="10">
        <v>2</v>
      </c>
      <c r="J13" s="10">
        <v>1</v>
      </c>
      <c r="K13" s="10">
        <v>0</v>
      </c>
      <c r="L13" s="10">
        <v>0</v>
      </c>
      <c r="M13" s="10">
        <v>1</v>
      </c>
      <c r="N13" s="66"/>
      <c r="O13" s="11" t="s">
        <v>358</v>
      </c>
    </row>
    <row r="14" s="2" customFormat="1" ht="18.75" spans="1:15">
      <c r="A14" s="15" t="s">
        <v>367</v>
      </c>
      <c r="B14" s="16"/>
      <c r="C14" s="16"/>
      <c r="D14" s="17"/>
      <c r="E14" s="18"/>
      <c r="F14" s="35"/>
      <c r="G14" s="35"/>
      <c r="H14" s="35"/>
      <c r="I14" s="29"/>
      <c r="J14" s="15" t="s">
        <v>368</v>
      </c>
      <c r="K14" s="16"/>
      <c r="L14" s="16"/>
      <c r="M14" s="17"/>
      <c r="N14" s="67"/>
      <c r="O14" s="26"/>
    </row>
    <row r="15" ht="34" customHeight="1" spans="1:15">
      <c r="A15" s="22" t="s">
        <v>369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2025-07-28T11:59:26Z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F40B40CD150745F3BEC64AFB1652432E_13</vt:lpwstr>
  </property>
</Properties>
</file>