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<sst xmlns="http://schemas.openxmlformats.org/spreadsheetml/2006/main" count="136" uniqueCount="84">
  <si>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</si>
  <si>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</si>
  <si>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</si>
  <si>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</si>
  <si>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</si>
  <si>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</si>
  <si>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</si>
  <si>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</si>
  <si>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</si>
  <si>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</si>
  <si>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</si>
  <si>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</si>
  <si>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</si>
  <si>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</si>
  <si>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</si>
  <si>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</si>
  <si>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</si>
  <si>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</si>
  <si>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</si>
  <si>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QAMMBN95688</t>
  </si>
  <si>
    <t>品名</t>
  </si>
  <si>
    <t>儿童软壳裤</t>
  </si>
  <si>
    <t>生产工厂</t>
  </si>
  <si>
    <t>延边三欧</t>
  </si>
  <si>
    <t>部位名称</t>
  </si>
  <si>
    <t>指示规格  FINAL SPEC</t>
  </si>
  <si>
    <t>样品规格  SAMPLE SPEC</t>
  </si>
  <si>
    <t>150/63黑色</t>
  </si>
  <si>
    <t>120/56</t>
  </si>
  <si>
    <t>130/59</t>
  </si>
  <si>
    <t>140/57</t>
  </si>
  <si>
    <t>150/63</t>
  </si>
  <si>
    <t>160/69</t>
  </si>
  <si>
    <t>170/75</t>
  </si>
  <si>
    <t>洗前</t>
  </si>
  <si>
    <t>洗后</t>
  </si>
  <si>
    <t>裤外侧长</t>
  </si>
  <si>
    <t>0</t>
  </si>
  <si>
    <t>全松紧腰围 平量</t>
  </si>
  <si>
    <t>臀围</t>
  </si>
  <si>
    <t>腿围/2</t>
  </si>
  <si>
    <t>膝围/2</t>
  </si>
  <si>
    <t>-0.4</t>
  </si>
  <si>
    <t>-0.6</t>
  </si>
  <si>
    <t>脚口/2（平量）</t>
  </si>
  <si>
    <t>0.5</t>
  </si>
  <si>
    <t>前裆长</t>
  </si>
  <si>
    <t>后裆长</t>
  </si>
  <si>
    <t>侧插袋</t>
  </si>
  <si>
    <t>问题点：</t>
  </si>
  <si>
    <r>
      <rPr>
        <sz val="12"/>
        <rFont val="仿宋_GB2312"/>
        <charset val="134"/>
      </rPr>
      <t>1</t>
    </r>
    <r>
      <rPr>
        <sz val="12"/>
        <rFont val="宋体"/>
        <charset val="134"/>
      </rPr>
      <t>，注意各拼缝要吃纵均匀，熨烫平整，明线要宽窄均匀。</t>
    </r>
  </si>
  <si>
    <r>
      <rPr>
        <b/>
        <sz val="12"/>
        <color theme="1"/>
        <rFont val="宋体"/>
        <charset val="134"/>
      </rPr>
      <t>6.</t>
    </r>
    <r>
      <rPr>
        <sz val="12"/>
        <color theme="1"/>
        <rFont val="宋体"/>
        <charset val="134"/>
      </rPr>
      <t>转移印花要保证牢固度，洗水5次不脱落翘边，位置不能偏差。</t>
    </r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</si>
  <si>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，袋口明线要左右宽窄一致，开口大小一致，不能斜绺。</t>
    </r>
  </si>
  <si>
    <r>
      <rPr>
        <b/>
        <sz val="12"/>
        <color theme="1"/>
        <rFont val="宋体"/>
        <charset val="134"/>
      </rPr>
      <t>7，</t>
    </r>
    <r>
      <rPr>
        <sz val="12"/>
        <color theme="1"/>
        <rFont val="宋体"/>
        <charset val="134"/>
      </rPr>
      <t>注意裤腿熨烫折缝，要左右对称宽窄一致，否则大货不能接受。</t>
    </r>
  </si>
  <si>
    <r>
      <rPr>
        <sz val="12"/>
        <rFont val="仿宋_GB2312"/>
        <charset val="134"/>
      </rPr>
      <t>3</t>
    </r>
    <r>
      <rPr>
        <sz val="12"/>
        <rFont val="宋体"/>
        <charset val="134"/>
      </rPr>
      <t>，注意脚口，腰松紧不能斜绺，要均匀。</t>
    </r>
  </si>
  <si>
    <r>
      <rPr>
        <b/>
        <sz val="12"/>
        <color theme="1"/>
        <rFont val="宋体"/>
        <charset val="134"/>
      </rPr>
      <t>8，</t>
    </r>
    <r>
      <rPr>
        <sz val="12"/>
        <color theme="1"/>
        <rFont val="宋体"/>
        <charset val="134"/>
      </rPr>
      <t>保证规格洗前洗后在误差范围内。</t>
    </r>
  </si>
  <si>
    <r>
      <rPr>
        <sz val="12"/>
        <rFont val="仿宋_GB2312"/>
        <charset val="134"/>
      </rPr>
      <t>4</t>
    </r>
    <r>
      <rPr>
        <sz val="12"/>
        <rFont val="宋体"/>
        <charset val="134"/>
      </rPr>
      <t>，注意对称部位左右，高低要一致。</t>
    </r>
  </si>
  <si>
    <r>
      <rPr>
        <b/>
        <sz val="12"/>
        <color theme="1"/>
        <rFont val="宋体"/>
        <charset val="134"/>
      </rPr>
      <t>9，</t>
    </r>
    <r>
      <rPr>
        <sz val="12"/>
        <color theme="1"/>
        <rFont val="宋体"/>
        <charset val="134"/>
      </rPr>
      <t>清理干净内外线毛，脏污，疵点，熨烫平整，折叠整齐。</t>
    </r>
  </si>
  <si>
    <r>
      <rPr>
        <b/>
        <sz val="12"/>
        <rFont val="仿宋_GB2312"/>
        <charset val="134"/>
      </rPr>
      <t>5</t>
    </r>
    <r>
      <rPr>
        <b/>
        <sz val="12"/>
        <rFont val="宋体"/>
        <charset val="134"/>
      </rPr>
      <t>，口袋里注意清理干净浮毛，线头。</t>
    </r>
  </si>
  <si>
    <t>10，注意开针，断线，修改针眼，接线双轨，大货不能接受。</t>
  </si>
  <si>
    <t>备注：</t>
  </si>
  <si>
    <t xml:space="preserve">     初期请洗测2-3件，有问题的另加测量数量。</t>
  </si>
  <si>
    <t>验货时间：7-23</t>
  </si>
  <si>
    <t>跟单QC:周苑</t>
  </si>
  <si>
    <t>工厂负责人：陈红霞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</si>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</sst>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2"/>
      <name val="仿宋_GB2312"/>
      <charset val="0"/>
    </font>
    <font>
      <sz val="10"/>
      <name val="黑体"/>
      <charset val="134"/>
    </font>
    <font>
      <sz val="11"/>
      <name val="仿宋_GB2312"/>
      <charset val="0"/>
    </font>
    <font>
      <sz val="10"/>
      <name val="仿宋_GB2312"/>
      <charset val="0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8" borderId="22" applyNumberFormat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29" fillId="9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/>
    </xf>
    <xf numFmtId="0" fontId="10" fillId="3" borderId="4" xfId="5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4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center" vertical="center"/>
    </xf>
    <xf numFmtId="0" fontId="10" fillId="0" borderId="4" xfId="55" applyFont="1" applyFill="1" applyBorder="1">
      <alignment vertical="center"/>
    </xf>
    <xf numFmtId="0" fontId="10" fillId="3" borderId="4" xfId="55" applyFont="1" applyFill="1" applyBorder="1">
      <alignment vertical="center"/>
    </xf>
    <xf numFmtId="0" fontId="3" fillId="0" borderId="9" xfId="53" applyFont="1" applyFill="1" applyBorder="1" applyAlignment="1">
      <alignment horizontal="left"/>
    </xf>
    <xf numFmtId="0" fontId="14" fillId="0" borderId="10" xfId="53" applyFont="1" applyFill="1" applyBorder="1" applyAlignment="1">
      <alignment horizontal="left"/>
    </xf>
    <xf numFmtId="0" fontId="14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14" fillId="0" borderId="12" xfId="53" applyFont="1" applyFill="1" applyBorder="1" applyAlignment="1">
      <alignment horizontal="left"/>
    </xf>
    <xf numFmtId="0" fontId="14" fillId="0" borderId="13" xfId="53" applyFont="1" applyFill="1" applyBorder="1" applyAlignment="1">
      <alignment horizontal="left"/>
    </xf>
    <xf numFmtId="0" fontId="14" fillId="0" borderId="14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5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39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213360</xdr:colOff>
      <xdr:row>23</xdr:row>
      <xdr:rowOff>204470</xdr:rowOff>
    </xdr:from>
    <xdr:to>
      <xdr:col>2</xdr:col>
      <xdr:colOff>132715</xdr:colOff>
      <xdr:row>32</xdr:row>
      <xdr:rowOff>116205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" y="4868545"/>
          <a:ext cx="1621155" cy="288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23</xdr:row>
      <xdr:rowOff>218440</xdr:rowOff>
    </xdr:from>
    <xdr:to>
      <xdr:col>4</xdr:col>
      <xdr:colOff>621665</xdr:colOff>
      <xdr:row>32</xdr:row>
      <xdr:rowOff>156845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1375" y="4882515"/>
          <a:ext cx="1634490" cy="291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220980</xdr:colOff>
      <xdr:row>23</xdr:row>
      <xdr:rowOff>234950</xdr:rowOff>
    </xdr:from>
    <xdr:to>
      <xdr:col>7</xdr:col>
      <xdr:colOff>429260</xdr:colOff>
      <xdr:row>32</xdr:row>
      <xdr:rowOff>165100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56380" y="4899025"/>
          <a:ext cx="1630680" cy="290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75" t="s">
        <v>0</v>
      </c>
      <c r="C2" s="76"/>
      <c r="D2" s="76"/>
      <c r="E2" s="76"/>
      <c r="F2" s="76"/>
      <c r="G2" s="76"/>
      <c r="H2" s="76"/>
      <c r="I2" s="91"/>
    </row>
    <row r="3" ht="28" customHeight="1" spans="2:9">
      <c r="B3" s="77"/>
      <c r="C3" s="78"/>
      <c r="D3" s="79" t="s">
        <v>1</v>
      </c>
      <c r="E3" s="80"/>
      <c r="F3" s="81" t="s">
        <v>2</v>
      </c>
      <c r="G3" s="82"/>
      <c r="H3" s="79" t="s">
        <v>3</v>
      </c>
      <c r="I3" s="92"/>
    </row>
    <row r="4" ht="28" customHeight="1" spans="2:9">
      <c r="B4" s="77" t="s">
        <v>4</v>
      </c>
      <c r="C4" s="78" t="s">
        <v>5</v>
      </c>
      <c r="D4" s="78" t="s">
        <v>6</v>
      </c>
      <c r="E4" s="78" t="s">
        <v>7</v>
      </c>
      <c r="F4" s="83" t="s">
        <v>6</v>
      </c>
      <c r="G4" s="83" t="s">
        <v>7</v>
      </c>
      <c r="H4" s="78" t="s">
        <v>6</v>
      </c>
      <c r="I4" s="93" t="s">
        <v>7</v>
      </c>
    </row>
    <row r="5" ht="28" customHeight="1" spans="2:9">
      <c r="B5" s="84" t="s">
        <v>8</v>
      </c>
      <c r="C5" s="85">
        <v>13</v>
      </c>
      <c r="D5" s="85">
        <v>0</v>
      </c>
      <c r="E5" s="85">
        <v>1</v>
      </c>
      <c r="F5" s="86">
        <v>0</v>
      </c>
      <c r="G5" s="86">
        <v>1</v>
      </c>
      <c r="H5" s="85">
        <v>1</v>
      </c>
      <c r="I5" s="94">
        <v>2</v>
      </c>
    </row>
    <row r="6" ht="28" customHeight="1" spans="2:9">
      <c r="B6" s="84" t="s">
        <v>9</v>
      </c>
      <c r="C6" s="85">
        <v>20</v>
      </c>
      <c r="D6" s="85">
        <v>0</v>
      </c>
      <c r="E6" s="85">
        <v>1</v>
      </c>
      <c r="F6" s="86">
        <v>1</v>
      </c>
      <c r="G6" s="86">
        <v>2</v>
      </c>
      <c r="H6" s="85">
        <v>2</v>
      </c>
      <c r="I6" s="94">
        <v>3</v>
      </c>
    </row>
    <row r="7" ht="28" customHeight="1" spans="2:9">
      <c r="B7" s="84" t="s">
        <v>10</v>
      </c>
      <c r="C7" s="85">
        <v>32</v>
      </c>
      <c r="D7" s="85">
        <v>0</v>
      </c>
      <c r="E7" s="85">
        <v>1</v>
      </c>
      <c r="F7" s="86">
        <v>2</v>
      </c>
      <c r="G7" s="86">
        <v>3</v>
      </c>
      <c r="H7" s="85">
        <v>3</v>
      </c>
      <c r="I7" s="94">
        <v>4</v>
      </c>
    </row>
    <row r="8" ht="28" customHeight="1" spans="2:9">
      <c r="B8" s="84" t="s">
        <v>11</v>
      </c>
      <c r="C8" s="85">
        <v>50</v>
      </c>
      <c r="D8" s="85">
        <v>1</v>
      </c>
      <c r="E8" s="85">
        <v>2</v>
      </c>
      <c r="F8" s="86">
        <v>3</v>
      </c>
      <c r="G8" s="86">
        <v>4</v>
      </c>
      <c r="H8" s="85">
        <v>5</v>
      </c>
      <c r="I8" s="94">
        <v>6</v>
      </c>
    </row>
    <row r="9" ht="28" customHeight="1" spans="2:9">
      <c r="B9" s="84" t="s">
        <v>12</v>
      </c>
      <c r="C9" s="85">
        <v>80</v>
      </c>
      <c r="D9" s="85">
        <v>2</v>
      </c>
      <c r="E9" s="85">
        <v>3</v>
      </c>
      <c r="F9" s="86">
        <v>5</v>
      </c>
      <c r="G9" s="86">
        <v>6</v>
      </c>
      <c r="H9" s="85">
        <v>7</v>
      </c>
      <c r="I9" s="94">
        <v>8</v>
      </c>
    </row>
    <row r="10" ht="28" customHeight="1" spans="2:9">
      <c r="B10" s="84" t="s">
        <v>13</v>
      </c>
      <c r="C10" s="85">
        <v>125</v>
      </c>
      <c r="D10" s="85">
        <v>3</v>
      </c>
      <c r="E10" s="85">
        <v>4</v>
      </c>
      <c r="F10" s="86">
        <v>7</v>
      </c>
      <c r="G10" s="86">
        <v>8</v>
      </c>
      <c r="H10" s="85">
        <v>10</v>
      </c>
      <c r="I10" s="94">
        <v>11</v>
      </c>
    </row>
    <row r="11" ht="28" customHeight="1" spans="2:9">
      <c r="B11" s="84" t="s">
        <v>14</v>
      </c>
      <c r="C11" s="85">
        <v>200</v>
      </c>
      <c r="D11" s="85">
        <v>5</v>
      </c>
      <c r="E11" s="85">
        <v>6</v>
      </c>
      <c r="F11" s="86">
        <v>10</v>
      </c>
      <c r="G11" s="86">
        <v>11</v>
      </c>
      <c r="H11" s="85">
        <v>14</v>
      </c>
      <c r="I11" s="94">
        <v>15</v>
      </c>
    </row>
    <row r="12" ht="28" customHeight="1" spans="2:9">
      <c r="B12" s="87" t="s">
        <v>15</v>
      </c>
      <c r="C12" s="88">
        <v>315</v>
      </c>
      <c r="D12" s="88">
        <v>7</v>
      </c>
      <c r="E12" s="88">
        <v>8</v>
      </c>
      <c r="F12" s="89">
        <v>14</v>
      </c>
      <c r="G12" s="89">
        <v>15</v>
      </c>
      <c r="H12" s="88">
        <v>21</v>
      </c>
      <c r="I12" s="95">
        <v>22</v>
      </c>
    </row>
    <row r="14" spans="2:4">
      <c r="B14" s="90" t="s">
        <v>16</v>
      </c>
      <c r="C14" s="90"/>
      <c r="D14" s="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A16" workbookViewId="0">
      <selection activeCell="L29" sqref="L29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/>
      <c r="C4" s="9"/>
      <c r="D4" s="9"/>
      <c r="E4" s="9"/>
      <c r="F4" s="9"/>
      <c r="G4" s="9"/>
      <c r="H4" s="10"/>
      <c r="I4" s="28"/>
      <c r="J4" s="44" t="s">
        <v>27</v>
      </c>
      <c r="K4" s="44" t="s">
        <v>27</v>
      </c>
      <c r="L4" s="31"/>
      <c r="M4" s="31"/>
      <c r="N4" s="31"/>
      <c r="O4" s="32"/>
    </row>
    <row r="5" s="1" customFormat="1" ht="16" customHeight="1" spans="1:15">
      <c r="A5" s="7"/>
      <c r="B5" s="44" t="s">
        <v>28</v>
      </c>
      <c r="C5" s="44" t="s">
        <v>29</v>
      </c>
      <c r="D5" s="44" t="s">
        <v>30</v>
      </c>
      <c r="E5" s="45" t="s">
        <v>31</v>
      </c>
      <c r="F5" s="46" t="s">
        <v>32</v>
      </c>
      <c r="G5" s="44" t="s">
        <v>33</v>
      </c>
      <c r="H5" s="11"/>
      <c r="I5" s="28"/>
      <c r="J5" s="33" t="s">
        <v>34</v>
      </c>
      <c r="K5" s="33" t="s">
        <v>35</v>
      </c>
      <c r="L5" s="33"/>
      <c r="M5" s="33"/>
      <c r="N5" s="33"/>
      <c r="O5" s="34"/>
    </row>
    <row r="6" s="1" customFormat="1" ht="16" customHeight="1" spans="1:15">
      <c r="A6" s="47" t="s">
        <v>36</v>
      </c>
      <c r="B6" s="47">
        <f>C6-5</f>
        <v>71</v>
      </c>
      <c r="C6" s="47">
        <v>76</v>
      </c>
      <c r="D6" s="47">
        <f t="shared" ref="D6:G6" si="0">C6+6</f>
        <v>82</v>
      </c>
      <c r="E6" s="48">
        <f t="shared" si="0"/>
        <v>88</v>
      </c>
      <c r="F6" s="47">
        <f t="shared" si="0"/>
        <v>94</v>
      </c>
      <c r="G6" s="47">
        <f t="shared" si="0"/>
        <v>100</v>
      </c>
      <c r="H6" s="13"/>
      <c r="I6" s="28"/>
      <c r="J6" s="35" t="s">
        <v>37</v>
      </c>
      <c r="K6" s="35" t="s">
        <v>37</v>
      </c>
      <c r="L6" s="35"/>
      <c r="M6" s="35"/>
      <c r="N6" s="35"/>
      <c r="O6" s="36"/>
    </row>
    <row r="7" s="1" customFormat="1" ht="16" customHeight="1" spans="1:15">
      <c r="A7" s="49" t="s">
        <v>38</v>
      </c>
      <c r="B7" s="47">
        <f>C7-3</f>
        <v>51</v>
      </c>
      <c r="C7" s="47">
        <v>54</v>
      </c>
      <c r="D7" s="47">
        <f>C7+3</f>
        <v>57</v>
      </c>
      <c r="E7" s="48">
        <f>D7+3</f>
        <v>60</v>
      </c>
      <c r="F7" s="47">
        <f>E7+4</f>
        <v>64</v>
      </c>
      <c r="G7" s="47">
        <f>F7+4</f>
        <v>68</v>
      </c>
      <c r="H7" s="13"/>
      <c r="I7" s="28"/>
      <c r="J7" s="37" t="s">
        <v>37</v>
      </c>
      <c r="K7" s="37" t="s">
        <v>37</v>
      </c>
      <c r="L7" s="37"/>
      <c r="M7" s="37"/>
      <c r="N7" s="37"/>
      <c r="O7" s="38"/>
    </row>
    <row r="8" s="1" customFormat="1" ht="16" customHeight="1" spans="1:15">
      <c r="A8" s="50" t="s">
        <v>39</v>
      </c>
      <c r="B8" s="51">
        <f>C8-5</f>
        <v>79</v>
      </c>
      <c r="C8" s="47">
        <v>84</v>
      </c>
      <c r="D8" s="51">
        <f>C8+6</f>
        <v>90</v>
      </c>
      <c r="E8" s="52">
        <f>D8+6</f>
        <v>96</v>
      </c>
      <c r="F8" s="51">
        <f>E8+6</f>
        <v>102</v>
      </c>
      <c r="G8" s="47">
        <f>F8+4</f>
        <v>106</v>
      </c>
      <c r="H8" s="13"/>
      <c r="I8" s="28"/>
      <c r="J8" s="35" t="s">
        <v>37</v>
      </c>
      <c r="K8" s="35" t="s">
        <v>37</v>
      </c>
      <c r="L8" s="35"/>
      <c r="M8" s="35"/>
      <c r="N8" s="35"/>
      <c r="O8" s="36"/>
    </row>
    <row r="9" s="1" customFormat="1" ht="16" customHeight="1" spans="1:15">
      <c r="A9" s="53" t="s">
        <v>40</v>
      </c>
      <c r="B9" s="53">
        <f>C9-1.6</f>
        <v>23.4</v>
      </c>
      <c r="C9" s="53">
        <v>25</v>
      </c>
      <c r="D9" s="53">
        <f>C9+1.9</f>
        <v>26.9</v>
      </c>
      <c r="E9" s="54">
        <f>C9+3.8</f>
        <v>28.8</v>
      </c>
      <c r="F9" s="53">
        <f>C9+5.7</f>
        <v>30.7</v>
      </c>
      <c r="G9" s="53">
        <f>C9+7</f>
        <v>32</v>
      </c>
      <c r="H9" s="13"/>
      <c r="I9" s="28"/>
      <c r="J9" s="35" t="s">
        <v>37</v>
      </c>
      <c r="K9" s="35" t="s">
        <v>37</v>
      </c>
      <c r="L9" s="35"/>
      <c r="M9" s="35"/>
      <c r="N9" s="35"/>
      <c r="O9" s="36"/>
    </row>
    <row r="10" s="1" customFormat="1" ht="16" customHeight="1" spans="1:15">
      <c r="A10" s="47" t="s">
        <v>41</v>
      </c>
      <c r="B10" s="47">
        <f>C10-1</f>
        <v>19</v>
      </c>
      <c r="C10" s="47">
        <v>20</v>
      </c>
      <c r="D10" s="47">
        <f>C10+1.2</f>
        <v>21.2</v>
      </c>
      <c r="E10" s="48">
        <f>D10+1.2</f>
        <v>22.4</v>
      </c>
      <c r="F10" s="47">
        <f>E10+1.2</f>
        <v>23.6</v>
      </c>
      <c r="G10" s="47">
        <f>F10+0.7</f>
        <v>24.3</v>
      </c>
      <c r="H10" s="13"/>
      <c r="I10" s="28"/>
      <c r="J10" s="35" t="s">
        <v>42</v>
      </c>
      <c r="K10" s="35" t="s">
        <v>43</v>
      </c>
      <c r="L10" s="35"/>
      <c r="M10" s="35"/>
      <c r="N10" s="35"/>
      <c r="O10" s="36"/>
    </row>
    <row r="11" s="1" customFormat="1" ht="16" customHeight="1" spans="1:15">
      <c r="A11" s="55" t="s">
        <v>44</v>
      </c>
      <c r="B11" s="47">
        <f>C11-0.5</f>
        <v>11.5</v>
      </c>
      <c r="C11" s="47">
        <v>12</v>
      </c>
      <c r="D11" s="47">
        <f t="shared" ref="D11:G11" si="1">C11+0.5</f>
        <v>12.5</v>
      </c>
      <c r="E11" s="48">
        <f t="shared" si="1"/>
        <v>13</v>
      </c>
      <c r="F11" s="47">
        <f t="shared" si="1"/>
        <v>13.5</v>
      </c>
      <c r="G11" s="47">
        <f t="shared" si="1"/>
        <v>14</v>
      </c>
      <c r="H11" s="13"/>
      <c r="I11" s="28"/>
      <c r="J11" s="35" t="s">
        <v>45</v>
      </c>
      <c r="K11" s="35" t="s">
        <v>37</v>
      </c>
      <c r="L11" s="35"/>
      <c r="M11" s="35"/>
      <c r="N11" s="35"/>
      <c r="O11" s="36"/>
    </row>
    <row r="12" s="1" customFormat="1" ht="16" customHeight="1" spans="1:15">
      <c r="A12" s="47" t="s">
        <v>46</v>
      </c>
      <c r="B12" s="47">
        <f>C12-1.5</f>
        <v>22.5</v>
      </c>
      <c r="C12" s="47">
        <v>24</v>
      </c>
      <c r="D12" s="47">
        <f>C12+1.7</f>
        <v>25.7</v>
      </c>
      <c r="E12" s="48">
        <f>D12+1.7</f>
        <v>27.4</v>
      </c>
      <c r="F12" s="47">
        <f>E12+1.7</f>
        <v>29.1</v>
      </c>
      <c r="G12" s="47">
        <f>F12+1.6</f>
        <v>30.7</v>
      </c>
      <c r="H12" s="13"/>
      <c r="I12" s="28"/>
      <c r="J12" s="35" t="s">
        <v>45</v>
      </c>
      <c r="K12" s="35" t="s">
        <v>37</v>
      </c>
      <c r="L12" s="35"/>
      <c r="M12" s="35"/>
      <c r="N12" s="35"/>
      <c r="O12" s="36"/>
    </row>
    <row r="13" s="1" customFormat="1" ht="16" customHeight="1" spans="1:15">
      <c r="A13" s="47" t="s">
        <v>47</v>
      </c>
      <c r="B13" s="47">
        <f>C13-1.8</f>
        <v>32.2</v>
      </c>
      <c r="C13" s="47">
        <v>34</v>
      </c>
      <c r="D13" s="47">
        <f>C13+2.25</f>
        <v>36.25</v>
      </c>
      <c r="E13" s="48">
        <f>D13+2.25</f>
        <v>38.5</v>
      </c>
      <c r="F13" s="47">
        <f>E13+2.25</f>
        <v>40.75</v>
      </c>
      <c r="G13" s="47">
        <f>F13+2</f>
        <v>42.75</v>
      </c>
      <c r="H13" s="13"/>
      <c r="I13" s="28"/>
      <c r="J13" s="35" t="s">
        <v>45</v>
      </c>
      <c r="K13" s="35" t="s">
        <v>37</v>
      </c>
      <c r="L13" s="35"/>
      <c r="M13" s="35"/>
      <c r="N13" s="35"/>
      <c r="O13" s="36"/>
    </row>
    <row r="14" s="1" customFormat="1" ht="16" customHeight="1" spans="1:15">
      <c r="A14" s="56" t="s">
        <v>48</v>
      </c>
      <c r="B14" s="57">
        <v>12.5</v>
      </c>
      <c r="C14" s="57"/>
      <c r="D14" s="58">
        <f>B14+1</f>
        <v>13.5</v>
      </c>
      <c r="E14" s="59">
        <v>13.5</v>
      </c>
      <c r="F14" s="58">
        <f>D14+1</f>
        <v>14.5</v>
      </c>
      <c r="G14" s="58">
        <v>14.5</v>
      </c>
      <c r="H14" s="16"/>
      <c r="I14" s="28"/>
      <c r="J14" s="35" t="s">
        <v>37</v>
      </c>
      <c r="K14" s="35" t="s">
        <v>37</v>
      </c>
      <c r="L14" s="35"/>
      <c r="M14" s="35"/>
      <c r="N14" s="35"/>
      <c r="O14" s="36"/>
    </row>
    <row r="15" s="1" customFormat="1" ht="16" customHeight="1" spans="1:15">
      <c r="A15" s="60" t="s">
        <v>49</v>
      </c>
      <c r="B15" s="61"/>
      <c r="C15" s="61"/>
      <c r="D15" s="61"/>
      <c r="E15" s="61"/>
      <c r="F15" s="61"/>
      <c r="G15" s="61"/>
      <c r="H15" s="62"/>
      <c r="I15" s="28"/>
      <c r="J15" s="69"/>
      <c r="K15" s="70"/>
      <c r="L15" s="70"/>
      <c r="M15" s="70"/>
      <c r="N15" s="70"/>
      <c r="O15" s="71"/>
    </row>
    <row r="16" s="1" customFormat="1" ht="16" customHeight="1" spans="1:15">
      <c r="A16" s="63" t="s">
        <v>50</v>
      </c>
      <c r="B16" s="64"/>
      <c r="C16" s="64"/>
      <c r="D16" s="64"/>
      <c r="E16" s="64"/>
      <c r="F16" s="64"/>
      <c r="G16" s="64"/>
      <c r="H16" s="65"/>
      <c r="I16" s="28"/>
      <c r="J16" s="69" t="s">
        <v>51</v>
      </c>
      <c r="K16" s="70"/>
      <c r="L16" s="70"/>
      <c r="M16" s="70"/>
      <c r="N16" s="70"/>
      <c r="O16" s="71"/>
    </row>
    <row r="17" s="1" customFormat="1" ht="16" customHeight="1" spans="1:15">
      <c r="A17" s="63" t="s">
        <v>52</v>
      </c>
      <c r="B17" s="64"/>
      <c r="C17" s="64"/>
      <c r="D17" s="64"/>
      <c r="E17" s="64"/>
      <c r="F17" s="64"/>
      <c r="G17" s="64"/>
      <c r="H17" s="65"/>
      <c r="I17" s="28"/>
      <c r="J17" s="69" t="s">
        <v>53</v>
      </c>
      <c r="K17" s="70"/>
      <c r="L17" s="70"/>
      <c r="M17" s="70"/>
      <c r="N17" s="70"/>
      <c r="O17" s="71"/>
    </row>
    <row r="18" s="1" customFormat="1" ht="16" customHeight="1" spans="1:15">
      <c r="A18" s="63" t="s">
        <v>54</v>
      </c>
      <c r="B18" s="64"/>
      <c r="C18" s="64"/>
      <c r="D18" s="64"/>
      <c r="E18" s="64"/>
      <c r="F18" s="64"/>
      <c r="G18" s="64"/>
      <c r="H18" s="65"/>
      <c r="I18" s="28"/>
      <c r="J18" s="69" t="s">
        <v>55</v>
      </c>
      <c r="K18" s="70"/>
      <c r="L18" s="70"/>
      <c r="M18" s="70"/>
      <c r="N18" s="70"/>
      <c r="O18" s="71"/>
    </row>
    <row r="19" s="1" customFormat="1" ht="16" customHeight="1" spans="1:15">
      <c r="A19" s="63" t="s">
        <v>56</v>
      </c>
      <c r="B19" s="64"/>
      <c r="C19" s="64"/>
      <c r="D19" s="64"/>
      <c r="E19" s="64"/>
      <c r="F19" s="64"/>
      <c r="G19" s="64"/>
      <c r="H19" s="65"/>
      <c r="I19" s="28"/>
      <c r="J19" s="69" t="s">
        <v>57</v>
      </c>
      <c r="K19" s="70"/>
      <c r="L19" s="70"/>
      <c r="M19" s="70"/>
      <c r="N19" s="70"/>
      <c r="O19" s="71"/>
    </row>
    <row r="20" s="1" customFormat="1" ht="16" customHeight="1" spans="1:15">
      <c r="A20" s="66" t="s">
        <v>58</v>
      </c>
      <c r="B20" s="67"/>
      <c r="C20" s="67"/>
      <c r="D20" s="67"/>
      <c r="E20" s="67"/>
      <c r="F20" s="67"/>
      <c r="G20" s="67"/>
      <c r="H20" s="68"/>
      <c r="I20" s="39"/>
      <c r="J20" s="72" t="s">
        <v>59</v>
      </c>
      <c r="K20" s="73"/>
      <c r="L20" s="73"/>
      <c r="M20" s="73"/>
      <c r="N20" s="73"/>
      <c r="O20" s="74"/>
    </row>
    <row r="21" s="1" customFormat="1" ht="15.75" spans="1:15">
      <c r="A21" s="23" t="s">
        <v>60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75" spans="1:15">
      <c r="A22" s="1" t="s">
        <v>61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.7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62</v>
      </c>
      <c r="K23" s="43"/>
      <c r="L23" s="23" t="s">
        <v>63</v>
      </c>
      <c r="M23" s="23"/>
      <c r="N23" s="23" t="s">
        <v>64</v>
      </c>
    </row>
  </sheetData>
  <mergeCells count="20">
    <mergeCell ref="A1:O1"/>
    <mergeCell ref="B2:C2"/>
    <mergeCell ref="E2:H2"/>
    <mergeCell ref="K2:O2"/>
    <mergeCell ref="B3:H3"/>
    <mergeCell ref="J3:O3"/>
    <mergeCell ref="B14:C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17" workbookViewId="0">
      <selection activeCell="F26" sqref="F26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65</v>
      </c>
      <c r="C4" s="9" t="s">
        <v>66</v>
      </c>
      <c r="D4" s="9" t="s">
        <v>67</v>
      </c>
      <c r="E4" s="9" t="s">
        <v>68</v>
      </c>
      <c r="F4" s="9" t="s">
        <v>69</v>
      </c>
      <c r="G4" s="9" t="s">
        <v>70</v>
      </c>
      <c r="H4" s="10" t="s">
        <v>71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72</v>
      </c>
      <c r="C5" s="11" t="s">
        <v>73</v>
      </c>
      <c r="D5" s="11" t="s">
        <v>74</v>
      </c>
      <c r="E5" s="11" t="s">
        <v>75</v>
      </c>
      <c r="F5" s="11" t="s">
        <v>76</v>
      </c>
      <c r="G5" s="11" t="s">
        <v>77</v>
      </c>
      <c r="H5" s="11" t="s">
        <v>78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75" spans="1:15">
      <c r="A20" s="23" t="s">
        <v>60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75" spans="1:15">
      <c r="A21" s="1" t="s">
        <v>79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7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80</v>
      </c>
      <c r="K22" s="43"/>
      <c r="L22" s="23" t="s">
        <v>81</v>
      </c>
      <c r="M22" s="23"/>
      <c r="N22" s="23" t="s">
        <v>82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65</v>
      </c>
      <c r="C4" s="9" t="s">
        <v>66</v>
      </c>
      <c r="D4" s="9" t="s">
        <v>67</v>
      </c>
      <c r="E4" s="9" t="s">
        <v>68</v>
      </c>
      <c r="F4" s="9" t="s">
        <v>69</v>
      </c>
      <c r="G4" s="9" t="s">
        <v>70</v>
      </c>
      <c r="H4" s="10" t="s">
        <v>71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72</v>
      </c>
      <c r="C5" s="11" t="s">
        <v>73</v>
      </c>
      <c r="D5" s="11" t="s">
        <v>74</v>
      </c>
      <c r="E5" s="11" t="s">
        <v>75</v>
      </c>
      <c r="F5" s="11" t="s">
        <v>76</v>
      </c>
      <c r="G5" s="11" t="s">
        <v>77</v>
      </c>
      <c r="H5" s="11" t="s">
        <v>78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75" spans="1:15">
      <c r="A20" s="23" t="s">
        <v>60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75" spans="1:15">
      <c r="A21" s="1" t="s">
        <v>83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7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80</v>
      </c>
      <c r="K22" s="43"/>
      <c r="L22" s="23" t="s">
        <v>81</v>
      </c>
      <c r="M22" s="23"/>
      <c r="N22" s="23" t="s">
        <v>82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2025-07-23T03:20:38Z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