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<sst xmlns="http://schemas.openxmlformats.org/spreadsheetml/2006/main" count="1249" uniqueCount="406">
  <si>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</si>
  <si>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</si>
  <si>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</si>
  <si>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</si>
  <si>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</si>
  <si>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</si>
  <si>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</si>
  <si>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</si>
  <si>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</si>
  <si>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</si>
  <si>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</si>
  <si>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</si>
  <si>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</si>
  <si>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</si>
  <si>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</si>
  <si>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</si>
  <si>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</si>
  <si>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</si>
  <si>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</si>
  <si>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</si>
  <si>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</si>
  <si>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</si>
  <si>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</si>
  <si>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</si>
  <si>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</si>
  <si>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</si>
  <si>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</si>
  <si>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</si>
  <si>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</si>
  <si>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</si>
  <si>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</si>
  <si>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</si>
  <si>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</si>
  <si>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</si>
  <si>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</si>
  <si>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</si>
  <si>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</si>
  <si>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</si>
  <si>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</si>
  <si>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</si>
  <si>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</si>
  <si>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</si>
  <si>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</si>
  <si>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</si>
  <si>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</si>
  <si>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</si>
  <si>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</si>
  <si>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</si>
  <si>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</si>
  <si>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</si>
  <si>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</si>
  <si>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</si>
  <si>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</si>
  <si>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</si>
  <si>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</si>
  <si>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</si>
  <si>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杭州三欧服饰科技有限公司</t>
  </si>
  <si>
    <t>生产工厂</t>
  </si>
  <si>
    <t>延边三欧</t>
  </si>
  <si>
    <t>订单基础信息</t>
  </si>
  <si>
    <t>生产•出货进度</t>
  </si>
  <si>
    <t>指示•确认资料</t>
  </si>
  <si>
    <t>款号</t>
  </si>
  <si>
    <t>QAMMBN95688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</si>
  <si>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</si>
  <si>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</si>
  <si>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</si>
  <si>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</si>
  <si>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</si>
  <si>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</si>
  <si>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</si>
  <si>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</si>
  <si>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</si>
  <si>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</si>
  <si>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</si>
  <si>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</si>
  <si>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</si>
  <si>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</si>
  <si>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</si>
  <si>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</si>
  <si>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</si>
  <si>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</si>
  <si>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</si>
  <si>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</si>
  <si>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</si>
  <si>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</si>
  <si>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</si>
  <si>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</si>
  <si>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</si>
  <si>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</si>
  <si>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</si>
  <si>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</si>
  <si>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</si>
  <si>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</si>
  <si>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</si>
  <si>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</si>
  <si>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</si>
  <si>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</si>
  <si>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</si>
  <si>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</si>
  <si>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</si>
  <si>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</si>
  <si>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</si>
  <si>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</si>
  <si>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</si>
  <si>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</si>
  <si>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</si>
  <si>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</si>
  <si>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</si>
  <si>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</si>
  <si>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</si>
  <si>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</si>
  <si>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</si>
  <si>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</si>
  <si>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</si>
  <si>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</si>
  <si>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</si>
  <si>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</si>
  <si>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</si>
  <si>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</si>
  <si>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暗夜黑/20件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</si>
  <si>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</si>
  <si>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</si>
  <si>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</si>
  <si>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</si>
  <si>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</si>
  <si>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1、腰头没包紧，腰绳偏长</t>
  </si>
  <si>
    <t>2、尺码唛订错码</t>
  </si>
  <si>
    <t>3、前后浪皱，欠平服</t>
  </si>
  <si>
    <t>4、前拼皱</t>
  </si>
  <si>
    <t>5、拷边止口偏宽，跟准样衣，腰头，浪底未打枣</t>
  </si>
  <si>
    <t>6，产前样意见以改善。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</si>
  <si>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</si>
  <si>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</si>
  <si>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</si>
  <si>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</si>
  <si>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</si>
  <si>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</si>
  <si>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</si>
  <si>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</si>
  <si>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</si>
  <si>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</si>
  <si>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</si>
  <si>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杨丽洋</t>
  </si>
  <si>
    <t>查验时间</t>
  </si>
  <si>
    <t>工厂负责人</t>
  </si>
  <si>
    <t>薛利军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</si>
  <si>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</si>
  <si>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</si>
  <si>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</si>
  <si>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</si>
  <si>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</si>
  <si>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</si>
  <si>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0"/>
        <rFont val="宋体"/>
        <charset val="134"/>
      </rPr>
      <t xml:space="preserve">140/57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</si>
  <si>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140/57  </t>
    </r>
    <r>
      <rPr>
        <b/>
        <sz val="10"/>
        <color rgb="FFFF0000"/>
        <rFont val="宋体"/>
        <charset val="134"/>
      </rPr>
      <t>洗水后</t>
    </r>
  </si>
  <si>
    <t>裤外侧长</t>
  </si>
  <si>
    <t>0</t>
  </si>
  <si>
    <t>+1</t>
  </si>
  <si>
    <t>-1</t>
  </si>
  <si>
    <t>-0.5</t>
  </si>
  <si>
    <t>+0.5</t>
  </si>
  <si>
    <t>全松紧腰围 平量</t>
  </si>
  <si>
    <t>全松紧腰围 拉量</t>
  </si>
  <si>
    <t>臀围</t>
  </si>
  <si>
    <t>+0.4</t>
  </si>
  <si>
    <t>-0.8</t>
  </si>
  <si>
    <t>腿围/2</t>
  </si>
  <si>
    <t>膝围/2</t>
  </si>
  <si>
    <t>脚口/2（拉量）</t>
  </si>
  <si>
    <t>+0.3</t>
  </si>
  <si>
    <t>脚口/2（平量）</t>
  </si>
  <si>
    <t>-0.3</t>
  </si>
  <si>
    <t>前裆长</t>
  </si>
  <si>
    <t>-0.2</t>
  </si>
  <si>
    <t>后裆长</t>
  </si>
  <si>
    <t>-0.4</t>
  </si>
  <si>
    <t>+0.2</t>
  </si>
  <si>
    <t>侧插袋</t>
  </si>
  <si>
    <t>0.1</t>
  </si>
  <si>
    <t>腰头高</t>
  </si>
  <si>
    <t>脚口高</t>
  </si>
  <si>
    <t>备注：</t>
  </si>
  <si>
    <t xml:space="preserve">     初期请洗测2-3件，有问题的另加测量数量。</t>
  </si>
  <si>
    <t>验货时间：7/14</t>
  </si>
  <si>
    <t>跟单QC:杨丽洋</t>
  </si>
  <si>
    <t>工厂负责人：</t>
  </si>
  <si>
    <t>验货时间：7/15</t>
  </si>
  <si>
    <t>TOREAD-QC中期检验报告书</t>
  </si>
  <si>
    <t>首件检验报告</t>
  </si>
  <si>
    <t>裁剪完成数量</t>
  </si>
  <si>
    <t>2000</t>
  </si>
  <si>
    <t>首件检验未尽事项</t>
  </si>
  <si>
    <t>缝制完成数量</t>
  </si>
  <si>
    <t>500</t>
  </si>
  <si>
    <t>首件检验未尽事项内容</t>
  </si>
  <si>
    <t>包装完成数量</t>
  </si>
  <si>
    <t>110</t>
  </si>
  <si>
    <t>【附属资料确认】</t>
  </si>
  <si>
    <t>【检验明细】：检验明细（要求齐色、齐号至少10件检查）</t>
  </si>
  <si>
    <t>黑色：齐码各2件。</t>
  </si>
  <si>
    <t>藏蓝：齐码各2件。</t>
  </si>
  <si>
    <t>【耐水洗测试】：耐洗水测试明细（要求齐色、齐号）</t>
  </si>
  <si>
    <t>齐色岔开码各2件。</t>
  </si>
  <si>
    <t>说明：无异常</t>
  </si>
  <si>
    <t>补充事项：无异常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</si>
  <si>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</si>
  <si>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1、注意印花与拼缝有高低</t>
  </si>
  <si>
    <t>2、腰头尺寸偏小，上口橡筋没包紧，不平服</t>
  </si>
  <si>
    <t>3、内档省位左右不对称</t>
  </si>
  <si>
    <t>4、脚口橡筋没有包紧，松紧不匀</t>
  </si>
  <si>
    <t>5、腰头锁眼偏长</t>
  </si>
  <si>
    <t>6、前后浪四线偏窄，内部线迹不统一</t>
  </si>
  <si>
    <t>7，初期问题已改善。</t>
  </si>
  <si>
    <t>【整改的严重缺陷及整改复核时间】</t>
  </si>
  <si>
    <t>尾期复核品质情况</t>
  </si>
  <si>
    <r>
      <rPr>
        <b/>
        <sz val="10"/>
        <rFont val="宋体"/>
        <charset val="134"/>
      </rPr>
      <t xml:space="preserve">120/56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</si>
  <si>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130/59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</si>
  <si>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150/63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</si>
  <si>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160/69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</si>
  <si>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170/75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</si>
  <si>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120/56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</si>
  <si>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130/59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</si>
  <si>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150/63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</si>
  <si>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160/69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</si>
  <si>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170/75  </t>
    </r>
    <r>
      <rPr>
        <b/>
        <sz val="10"/>
        <color rgb="FFFF0000"/>
        <rFont val="宋体"/>
        <charset val="134"/>
      </rPr>
      <t>洗水后</t>
    </r>
  </si>
  <si>
    <t>+1.5</t>
  </si>
  <si>
    <t>+0.6</t>
  </si>
  <si>
    <t xml:space="preserve">     齐色齐码请洗测各2-3件，有问题的另加测量数量。</t>
  </si>
  <si>
    <t>验货时间：7/21</t>
  </si>
  <si>
    <t>工厂负责人：薛利军</t>
  </si>
  <si>
    <t>验货时间：7/22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</si>
  <si>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</si>
  <si>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</si>
  <si>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</si>
  <si>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</si>
  <si>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</si>
  <si>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</si>
  <si>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</si>
  <si>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</si>
  <si>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</si>
  <si>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</si>
  <si>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</si>
  <si>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</si>
  <si>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</si>
  <si>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</si>
  <si>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</si>
  <si>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</si>
  <si>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</si>
  <si>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</si>
  <si>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</si>
  <si>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采购凭证编号：CGDD25061700002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</si>
  <si>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</si>
  <si>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</si>
  <si>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</si>
  <si>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</si>
  <si>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</si>
  <si>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</si>
  <si>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</si>
  <si>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</si>
  <si>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</si>
  <si>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</si>
  <si>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</si>
  <si>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</si>
  <si>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</si>
  <si>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</si>
  <si>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</si>
  <si>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暗夜黑：120# 140# 150# 170#</t>
  </si>
  <si>
    <t xml:space="preserve">藏蓝：120# 130# 160# 170# </t>
  </si>
  <si>
    <t>情况说明：</t>
  </si>
  <si>
    <t xml:space="preserve">【问题点描述】  </t>
  </si>
  <si>
    <t>1.脏污线头  1</t>
  </si>
  <si>
    <t>2.代唇压线起扭  1</t>
  </si>
  <si>
    <t>3.针洞  1</t>
  </si>
  <si>
    <t>4，中期问题已改善，尾期返修已修复。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</si>
  <si>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</si>
  <si>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</si>
  <si>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</si>
  <si>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</si>
  <si>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</si>
  <si>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</si>
  <si>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</si>
  <si>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</si>
  <si>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</si>
  <si>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孙月峰</t>
  </si>
  <si>
    <t xml:space="preserve">120/56 </t>
  </si>
  <si>
    <t xml:space="preserve">130/59  </t>
  </si>
  <si>
    <t xml:space="preserve">140/57 </t>
  </si>
  <si>
    <t xml:space="preserve">150/63  </t>
  </si>
  <si>
    <t xml:space="preserve">160/69  </t>
  </si>
  <si>
    <t xml:space="preserve">170/75  </t>
  </si>
  <si>
    <t>+1/+1.5</t>
  </si>
  <si>
    <t>0/0</t>
  </si>
  <si>
    <t>+0.5/0</t>
  </si>
  <si>
    <t>0/+0.5</t>
  </si>
  <si>
    <t>+0.3/+1</t>
  </si>
  <si>
    <t>-1/0</t>
  </si>
  <si>
    <t>0/-1</t>
  </si>
  <si>
    <t>0/+1</t>
  </si>
  <si>
    <t>+1/0</t>
  </si>
  <si>
    <t>+2/+1</t>
  </si>
  <si>
    <t>0/+1.5</t>
  </si>
  <si>
    <t>+1.5/+1</t>
  </si>
  <si>
    <t>+0.6/01</t>
  </si>
  <si>
    <t>+0.4/+0.5</t>
  </si>
  <si>
    <t>+1/+0.5</t>
  </si>
  <si>
    <t>+0.5/+0.5</t>
  </si>
  <si>
    <t>0/-0.5</t>
  </si>
  <si>
    <t>+0.4/0</t>
  </si>
  <si>
    <t>0/+.4</t>
  </si>
  <si>
    <t>0/0.3</t>
  </si>
  <si>
    <t>+0.5/+0.4</t>
  </si>
  <si>
    <t>+0.3+0.5</t>
  </si>
  <si>
    <t>0.3/+0</t>
  </si>
  <si>
    <t>+0.5/+0.8</t>
  </si>
  <si>
    <t>+0.5/+1</t>
  </si>
  <si>
    <t>+0.3/0</t>
  </si>
  <si>
    <t>-0.5/0</t>
  </si>
  <si>
    <t>0/+0.3</t>
  </si>
  <si>
    <t>+0.5/0.3</t>
  </si>
  <si>
    <t>0.2/0</t>
  </si>
  <si>
    <t xml:space="preserve">     齐色齐码各2-3件，有问题的另加测量数量。</t>
  </si>
  <si>
    <t>验货时间：7月26日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</si>
  <si>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</si>
  <si>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</si>
  <si>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</si>
  <si>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</si>
  <si>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</si>
  <si>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</si>
  <si>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</si>
  <si>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</si>
  <si>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</si>
  <si>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</si>
  <si>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</si>
  <si>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</si>
  <si>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</si>
  <si>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</si>
  <si>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</si>
  <si>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</si>
  <si>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</si>
  <si>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#3927</t>
  </si>
  <si>
    <t>贴合长毛绒</t>
  </si>
  <si>
    <r>
      <rPr>
        <sz val="12"/>
        <color theme="1"/>
        <rFont val="宋体"/>
        <charset val="134"/>
        <scheme val="minor"/>
      </rPr>
      <t>Q</t>
    </r>
    <r>
      <rPr>
        <sz val="12"/>
        <color theme="1"/>
        <rFont val="宋体"/>
        <charset val="134"/>
        <scheme val="minor"/>
      </rPr>
      <t>AMMBN95688</t>
    </r>
  </si>
  <si>
    <t>YES</t>
  </si>
  <si>
    <t>#3928</t>
  </si>
  <si>
    <t>#3930</t>
  </si>
  <si>
    <t>#9480</t>
  </si>
  <si>
    <t>#3929</t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</si>
  <si>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3927</t>
    </r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</si>
  <si>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9479</t>
    </r>
  </si>
  <si>
    <t>制表时间：2025/7/5</t>
  </si>
  <si>
    <t>测试人签名：许红美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</si>
  <si>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</si>
  <si>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</si>
  <si>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</si>
  <si>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</si>
  <si>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</si>
  <si>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</si>
  <si>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</si>
  <si>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</si>
  <si>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</si>
  <si>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1%/0.4%</t>
  </si>
  <si>
    <t>1%/0%</t>
  </si>
  <si>
    <t>1.3%/0.4%</t>
  </si>
  <si>
    <t>1%/0.6%</t>
  </si>
  <si>
    <t>0.4%/0.6%</t>
  </si>
  <si>
    <t>1.3%/0%</t>
  </si>
  <si>
    <t>制表时间：2025-7-15</t>
  </si>
  <si>
    <t>测试人签名：孙美鑫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</si>
  <si>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</si>
  <si>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</si>
  <si>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</si>
  <si>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</si>
  <si>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</si>
  <si>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</si>
  <si>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</si>
  <si>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</si>
  <si>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</si>
  <si>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</si>
  <si>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无拼色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</si>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</sst>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0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78" applyNumberFormat="0" applyAlignment="0" applyProtection="0">
      <alignment vertical="center"/>
    </xf>
    <xf numFmtId="0" fontId="45" fillId="11" borderId="79" applyNumberFormat="0" applyAlignment="0" applyProtection="0">
      <alignment vertical="center"/>
    </xf>
    <xf numFmtId="0" fontId="46" fillId="11" borderId="78" applyNumberFormat="0" applyAlignment="0" applyProtection="0">
      <alignment vertical="center"/>
    </xf>
    <xf numFmtId="0" fontId="47" fillId="12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0" borderId="0"/>
    <xf numFmtId="0" fontId="35" fillId="0" borderId="0">
      <alignment vertical="center"/>
    </xf>
    <xf numFmtId="0" fontId="12" fillId="0" borderId="0"/>
  </cellStyleXfs>
  <cellXfs count="44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7" xfId="0" applyBorder="1"/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12" fillId="4" borderId="0" xfId="50" applyFont="1" applyFill="1" applyAlignment="1">
      <alignment vertical="center"/>
    </xf>
    <xf numFmtId="0" fontId="12" fillId="4" borderId="0" xfId="50" applyFont="1" applyFill="1"/>
    <xf numFmtId="0" fontId="12" fillId="4" borderId="0" xfId="50" applyFont="1" applyFill="1" applyAlignment="1">
      <alignment horizontal="center"/>
    </xf>
    <xf numFmtId="49" fontId="12" fillId="4" borderId="0" xfId="50" applyNumberFormat="1" applyFont="1" applyFill="1"/>
    <xf numFmtId="0" fontId="13" fillId="4" borderId="0" xfId="50" applyFont="1" applyFill="1" applyBorder="1" applyAlignment="1">
      <alignment horizontal="center"/>
    </xf>
    <xf numFmtId="0" fontId="12" fillId="4" borderId="0" xfId="50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horizontal="center" vertical="center"/>
    </xf>
    <xf numFmtId="0" fontId="12" fillId="4" borderId="17" xfId="50" applyFont="1" applyFill="1" applyBorder="1" applyAlignment="1">
      <alignment horizontal="center"/>
    </xf>
    <xf numFmtId="0" fontId="13" fillId="4" borderId="2" xfId="50" applyFont="1" applyFill="1" applyBorder="1" applyAlignment="1" applyProtection="1">
      <alignment horizontal="center" vertical="center"/>
    </xf>
    <xf numFmtId="0" fontId="13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5" fillId="0" borderId="2" xfId="53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16" fillId="5" borderId="2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 wrapText="1"/>
    </xf>
    <xf numFmtId="0" fontId="16" fillId="0" borderId="2" xfId="55" applyFont="1" applyFill="1" applyBorder="1" applyAlignment="1">
      <alignment horizontal="center" vertical="center"/>
    </xf>
    <xf numFmtId="0" fontId="16" fillId="5" borderId="2" xfId="55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3" fillId="4" borderId="0" xfId="50" applyFont="1" applyFill="1"/>
    <xf numFmtId="0" fontId="4" fillId="4" borderId="0" xfId="51" applyFont="1" applyFill="1" applyAlignment="1">
      <alignment horizontal="center" vertical="center"/>
    </xf>
    <xf numFmtId="0" fontId="4" fillId="4" borderId="0" xfId="51" applyFont="1" applyFill="1">
      <alignment vertical="center"/>
    </xf>
    <xf numFmtId="0" fontId="13" fillId="4" borderId="17" xfId="49" applyFont="1" applyFill="1" applyBorder="1" applyAlignment="1">
      <alignment horizontal="left" vertical="center"/>
    </xf>
    <xf numFmtId="0" fontId="12" fillId="4" borderId="17" xfId="49" applyFont="1" applyFill="1" applyBorder="1" applyAlignment="1">
      <alignment horizontal="center" vertical="center"/>
    </xf>
    <xf numFmtId="0" fontId="12" fillId="4" borderId="18" xfId="49" applyFont="1" applyFill="1" applyBorder="1" applyAlignment="1">
      <alignment horizontal="center" vertical="center"/>
    </xf>
    <xf numFmtId="0" fontId="13" fillId="4" borderId="19" xfId="50" applyFont="1" applyFill="1" applyBorder="1" applyAlignment="1" applyProtection="1">
      <alignment horizontal="center" vertical="center"/>
    </xf>
    <xf numFmtId="49" fontId="18" fillId="0" borderId="9" xfId="56" applyNumberFormat="1" applyFont="1" applyBorder="1" applyAlignment="1">
      <alignment horizontal="center"/>
    </xf>
    <xf numFmtId="49" fontId="18" fillId="0" borderId="2" xfId="56" applyNumberFormat="1" applyFont="1" applyBorder="1" applyAlignment="1">
      <alignment horizontal="center"/>
    </xf>
    <xf numFmtId="49" fontId="12" fillId="4" borderId="2" xfId="51" applyNumberFormat="1" applyFont="1" applyFill="1" applyBorder="1" applyAlignment="1">
      <alignment horizontal="center" vertical="center"/>
    </xf>
    <xf numFmtId="49" fontId="12" fillId="4" borderId="20" xfId="51" applyNumberFormat="1" applyFont="1" applyFill="1" applyBorder="1" applyAlignment="1">
      <alignment horizontal="center" vertical="center"/>
    </xf>
    <xf numFmtId="49" fontId="4" fillId="4" borderId="0" xfId="51" applyNumberFormat="1" applyFont="1" applyFill="1">
      <alignment vertical="center"/>
    </xf>
    <xf numFmtId="0" fontId="19" fillId="4" borderId="0" xfId="50" applyFont="1" applyFill="1"/>
    <xf numFmtId="14" fontId="19" fillId="4" borderId="0" xfId="50" applyNumberFormat="1" applyFont="1" applyFill="1"/>
    <xf numFmtId="0" fontId="20" fillId="4" borderId="0" xfId="50" applyFont="1" applyFill="1"/>
    <xf numFmtId="0" fontId="12" fillId="0" borderId="0" xfId="49" applyFont="1" applyFill="1" applyAlignment="1">
      <alignment horizontal="left" vertical="center"/>
    </xf>
    <xf numFmtId="0" fontId="4" fillId="0" borderId="0" xfId="0" applyFont="1"/>
    <xf numFmtId="0" fontId="21" fillId="0" borderId="0" xfId="49" applyFont="1" applyFill="1" applyBorder="1" applyAlignment="1">
      <alignment horizontal="center" vertical="top"/>
    </xf>
    <xf numFmtId="0" fontId="14" fillId="0" borderId="21" xfId="49" applyFont="1" applyFill="1" applyBorder="1" applyAlignment="1">
      <alignment horizontal="left" vertical="center"/>
    </xf>
    <xf numFmtId="0" fontId="22" fillId="0" borderId="22" xfId="49" applyFont="1" applyBorder="1" applyAlignment="1">
      <alignment horizontal="center" vertical="center"/>
    </xf>
    <xf numFmtId="0" fontId="14" fillId="0" borderId="22" xfId="49" applyFont="1" applyFill="1" applyBorder="1" applyAlignment="1">
      <alignment horizontal="center" vertical="center"/>
    </xf>
    <xf numFmtId="0" fontId="12" fillId="0" borderId="22" xfId="49" applyFont="1" applyFill="1" applyBorder="1" applyAlignment="1">
      <alignment vertical="center"/>
    </xf>
    <xf numFmtId="0" fontId="14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vertical="center"/>
    </xf>
    <xf numFmtId="0" fontId="22" fillId="0" borderId="2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vertical="center"/>
    </xf>
    <xf numFmtId="58" fontId="23" fillId="0" borderId="2" xfId="49" applyNumberFormat="1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14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14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vertical="center"/>
    </xf>
    <xf numFmtId="0" fontId="14" fillId="0" borderId="35" xfId="49" applyFont="1" applyFill="1" applyBorder="1" applyAlignment="1">
      <alignment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vertical="center"/>
    </xf>
    <xf numFmtId="0" fontId="14" fillId="0" borderId="36" xfId="49" applyFont="1" applyFill="1" applyBorder="1" applyAlignment="1">
      <alignment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 wrapText="1"/>
    </xf>
    <xf numFmtId="0" fontId="14" fillId="0" borderId="31" xfId="49" applyFont="1" applyFill="1" applyBorder="1" applyAlignment="1">
      <alignment horizontal="center" vertical="center"/>
    </xf>
    <xf numFmtId="0" fontId="14" fillId="0" borderId="35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center" vertical="center"/>
    </xf>
    <xf numFmtId="0" fontId="14" fillId="0" borderId="38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58" fontId="23" fillId="0" borderId="36" xfId="49" applyNumberFormat="1" applyFont="1" applyFill="1" applyBorder="1" applyAlignment="1">
      <alignment vertical="center"/>
    </xf>
    <xf numFmtId="0" fontId="14" fillId="0" borderId="36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14" fillId="0" borderId="43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 wrapText="1"/>
    </xf>
    <xf numFmtId="0" fontId="14" fillId="0" borderId="47" xfId="49" applyFont="1" applyFill="1" applyBorder="1" applyAlignment="1">
      <alignment horizontal="center" vertical="center"/>
    </xf>
    <xf numFmtId="0" fontId="12" fillId="0" borderId="48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center" vertical="center"/>
    </xf>
    <xf numFmtId="0" fontId="13" fillId="4" borderId="0" xfId="50" applyFont="1" applyFill="1" applyBorder="1" applyAlignment="1">
      <alignment horizontal="center" vertical="center"/>
    </xf>
    <xf numFmtId="0" fontId="12" fillId="4" borderId="0" xfId="50" applyFont="1" applyFill="1" applyBorder="1" applyAlignment="1">
      <alignment horizontal="center" vertical="center"/>
    </xf>
    <xf numFmtId="0" fontId="12" fillId="4" borderId="17" xfId="5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/>
    </xf>
    <xf numFmtId="176" fontId="12" fillId="4" borderId="2" xfId="52" applyNumberFormat="1" applyFont="1" applyFill="1" applyBorder="1" applyAlignment="1">
      <alignment horizontal="center" vertical="center"/>
    </xf>
    <xf numFmtId="176" fontId="25" fillId="4" borderId="2" xfId="0" applyNumberFormat="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3" fillId="4" borderId="0" xfId="50" applyFont="1" applyFill="1" applyAlignment="1">
      <alignment vertical="center"/>
    </xf>
    <xf numFmtId="0" fontId="4" fillId="4" borderId="0" xfId="51" applyFont="1" applyFill="1" applyAlignment="1">
      <alignment vertical="center"/>
    </xf>
    <xf numFmtId="0" fontId="13" fillId="4" borderId="17" xfId="49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3" fillId="4" borderId="51" xfId="51" applyNumberFormat="1" applyFont="1" applyFill="1" applyBorder="1" applyAlignment="1">
      <alignment horizontal="center" vertical="center"/>
    </xf>
    <xf numFmtId="49" fontId="26" fillId="4" borderId="2" xfId="51" applyNumberFormat="1" applyFont="1" applyFill="1" applyBorder="1" applyAlignment="1">
      <alignment horizontal="center" vertical="center"/>
    </xf>
    <xf numFmtId="14" fontId="13" fillId="4" borderId="0" xfId="50" applyNumberFormat="1" applyFont="1" applyFill="1" applyAlignment="1">
      <alignment vertical="center"/>
    </xf>
    <xf numFmtId="0" fontId="12" fillId="0" borderId="0" xfId="49" applyFont="1" applyAlignment="1">
      <alignment horizontal="left" vertical="center"/>
    </xf>
    <xf numFmtId="0" fontId="27" fillId="0" borderId="52" xfId="49" applyFont="1" applyBorder="1" applyAlignment="1">
      <alignment horizontal="center" vertical="top"/>
    </xf>
    <xf numFmtId="0" fontId="13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5" fillId="0" borderId="54" xfId="49" applyFont="1" applyBorder="1" applyAlignment="1">
      <alignment horizontal="center" vertical="center"/>
    </xf>
    <xf numFmtId="0" fontId="24" fillId="0" borderId="54" xfId="49" applyFont="1" applyBorder="1" applyAlignment="1">
      <alignment horizontal="left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14" fontId="22" fillId="0" borderId="31" xfId="49" applyNumberFormat="1" applyFont="1" applyBorder="1" applyAlignment="1">
      <alignment horizontal="center" vertical="center"/>
    </xf>
    <xf numFmtId="14" fontId="22" fillId="0" borderId="47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vertical="center"/>
    </xf>
    <xf numFmtId="49" fontId="22" fillId="0" borderId="31" xfId="49" applyNumberFormat="1" applyFont="1" applyBorder="1" applyAlignment="1">
      <alignment horizontal="center" vertical="center"/>
    </xf>
    <xf numFmtId="49" fontId="22" fillId="0" borderId="47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8" fillId="0" borderId="35" xfId="49" applyFont="1" applyBorder="1" applyAlignment="1">
      <alignment vertical="center"/>
    </xf>
    <xf numFmtId="0" fontId="5" fillId="0" borderId="36" xfId="49" applyFont="1" applyBorder="1" applyAlignment="1">
      <alignment horizontal="center" vertical="center"/>
    </xf>
    <xf numFmtId="0" fontId="5" fillId="0" borderId="48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14" fontId="22" fillId="0" borderId="36" xfId="49" applyNumberFormat="1" applyFont="1" applyBorder="1" applyAlignment="1">
      <alignment horizontal="center" vertical="center"/>
    </xf>
    <xf numFmtId="14" fontId="22" fillId="0" borderId="48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4" fillId="0" borderId="26" xfId="49" applyFont="1" applyBorder="1" applyAlignment="1">
      <alignment vertical="center"/>
    </xf>
    <xf numFmtId="0" fontId="12" fillId="0" borderId="27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2" fillId="0" borderId="27" xfId="49" applyFont="1" applyBorder="1" applyAlignment="1">
      <alignment vertical="center"/>
    </xf>
    <xf numFmtId="0" fontId="24" fillId="0" borderId="27" xfId="49" applyFont="1" applyBorder="1" applyAlignment="1">
      <alignment vertical="center"/>
    </xf>
    <xf numFmtId="0" fontId="12" fillId="0" borderId="31" xfId="49" applyFont="1" applyBorder="1" applyAlignment="1">
      <alignment horizontal="left" vertical="center"/>
    </xf>
    <xf numFmtId="0" fontId="12" fillId="0" borderId="31" xfId="49" applyFont="1" applyBorder="1" applyAlignment="1">
      <alignment vertical="center"/>
    </xf>
    <xf numFmtId="0" fontId="24" fillId="0" borderId="31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3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13" fillId="0" borderId="57" xfId="49" applyFont="1" applyBorder="1" applyAlignment="1">
      <alignment vertical="center"/>
    </xf>
    <xf numFmtId="58" fontId="22" fillId="0" borderId="57" xfId="49" applyNumberFormat="1" applyFont="1" applyBorder="1" applyAlignment="1">
      <alignment vertical="center"/>
    </xf>
    <xf numFmtId="0" fontId="13" fillId="0" borderId="57" xfId="49" applyFont="1" applyBorder="1" applyAlignment="1">
      <alignment horizontal="center" vertical="center"/>
    </xf>
    <xf numFmtId="0" fontId="13" fillId="0" borderId="58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59" xfId="49" applyFont="1" applyFill="1" applyBorder="1" applyAlignment="1">
      <alignment horizontal="left" vertical="center"/>
    </xf>
    <xf numFmtId="0" fontId="13" fillId="0" borderId="60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center" vertical="center"/>
    </xf>
    <xf numFmtId="0" fontId="13" fillId="0" borderId="36" xfId="49" applyFont="1" applyFill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24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4" fillId="0" borderId="48" xfId="49" applyFont="1" applyBorder="1" applyAlignment="1">
      <alignment horizontal="center" vertical="center"/>
    </xf>
    <xf numFmtId="0" fontId="14" fillId="0" borderId="47" xfId="49" applyFont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3" fillId="0" borderId="63" xfId="49" applyFont="1" applyFill="1" applyBorder="1" applyAlignment="1">
      <alignment horizontal="left" vertical="center"/>
    </xf>
    <xf numFmtId="0" fontId="13" fillId="0" borderId="64" xfId="49" applyFont="1" applyFill="1" applyBorder="1" applyAlignment="1">
      <alignment horizontal="left" vertical="center"/>
    </xf>
    <xf numFmtId="0" fontId="13" fillId="0" borderId="48" xfId="49" applyFont="1" applyFill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4" borderId="0" xfId="50" applyFont="1" applyFill="1" applyAlignment="1">
      <alignment horizontal="center" vertical="center"/>
    </xf>
    <xf numFmtId="49" fontId="13" fillId="4" borderId="17" xfId="49" applyNumberFormat="1" applyFont="1" applyFill="1" applyBorder="1" applyAlignment="1">
      <alignment horizontal="center" vertical="center"/>
    </xf>
    <xf numFmtId="49" fontId="12" fillId="4" borderId="17" xfId="49" applyNumberFormat="1" applyFont="1" applyFill="1" applyBorder="1" applyAlignment="1">
      <alignment horizontal="center" vertical="center"/>
    </xf>
    <xf numFmtId="49" fontId="12" fillId="4" borderId="18" xfId="49" applyNumberFormat="1" applyFont="1" applyFill="1" applyBorder="1" applyAlignment="1">
      <alignment horizontal="center" vertical="center"/>
    </xf>
    <xf numFmtId="49" fontId="13" fillId="4" borderId="2" xfId="50" applyNumberFormat="1" applyFont="1" applyFill="1" applyBorder="1" applyAlignment="1" applyProtection="1">
      <alignment horizontal="center" vertical="center"/>
    </xf>
    <xf numFmtId="49" fontId="13" fillId="4" borderId="19" xfId="50" applyNumberFormat="1" applyFont="1" applyFill="1" applyBorder="1" applyAlignment="1" applyProtection="1">
      <alignment horizontal="center" vertical="center"/>
    </xf>
    <xf numFmtId="49" fontId="13" fillId="4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29" fillId="0" borderId="52" xfId="49" applyFont="1" applyBorder="1" applyAlignment="1">
      <alignment horizontal="center" vertical="top"/>
    </xf>
    <xf numFmtId="0" fontId="23" fillId="0" borderId="54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24" fillId="0" borderId="59" xfId="49" applyFont="1" applyBorder="1" applyAlignment="1">
      <alignment vertical="center"/>
    </xf>
    <xf numFmtId="0" fontId="12" fillId="0" borderId="60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vertical="center"/>
    </xf>
    <xf numFmtId="0" fontId="24" fillId="0" borderId="60" xfId="49" applyFont="1" applyBorder="1" applyAlignment="1">
      <alignment vertical="center"/>
    </xf>
    <xf numFmtId="0" fontId="24" fillId="0" borderId="59" xfId="49" applyFont="1" applyBorder="1" applyAlignment="1">
      <alignment horizontal="center" vertical="center"/>
    </xf>
    <xf numFmtId="0" fontId="22" fillId="0" borderId="60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2" fillId="0" borderId="31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59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 wrapText="1"/>
    </xf>
    <xf numFmtId="9" fontId="22" fillId="0" borderId="41" xfId="49" applyNumberFormat="1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9" fontId="22" fillId="0" borderId="31" xfId="49" applyNumberFormat="1" applyFont="1" applyBorder="1" applyAlignment="1">
      <alignment horizontal="center" vertical="center"/>
    </xf>
    <xf numFmtId="0" fontId="22" fillId="0" borderId="5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9" fontId="22" fillId="0" borderId="38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9" xfId="49" applyNumberFormat="1" applyFont="1" applyBorder="1" applyAlignment="1">
      <alignment horizontal="left" vertical="center"/>
    </xf>
    <xf numFmtId="9" fontId="22" fillId="0" borderId="40" xfId="49" applyNumberFormat="1" applyFont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22" fillId="0" borderId="68" xfId="49" applyFont="1" applyFill="1" applyBorder="1" applyAlignment="1">
      <alignment horizontal="left" vertical="center"/>
    </xf>
    <xf numFmtId="0" fontId="22" fillId="0" borderId="69" xfId="49" applyFont="1" applyFill="1" applyBorder="1" applyAlignment="1">
      <alignment horizontal="left" vertical="center"/>
    </xf>
    <xf numFmtId="0" fontId="13" fillId="0" borderId="53" xfId="49" applyFont="1" applyBorder="1" applyAlignment="1">
      <alignment vertical="center"/>
    </xf>
    <xf numFmtId="0" fontId="13" fillId="0" borderId="54" xfId="49" applyFont="1" applyBorder="1" applyAlignment="1">
      <alignment vertical="center"/>
    </xf>
    <xf numFmtId="0" fontId="22" fillId="0" borderId="70" xfId="49" applyFont="1" applyBorder="1" applyAlignment="1">
      <alignment vertical="center"/>
    </xf>
    <xf numFmtId="0" fontId="13" fillId="0" borderId="70" xfId="49" applyFont="1" applyBorder="1" applyAlignment="1">
      <alignment vertical="center"/>
    </xf>
    <xf numFmtId="58" fontId="12" fillId="0" borderId="54" xfId="49" applyNumberFormat="1" applyFont="1" applyBorder="1" applyAlignment="1">
      <alignment vertical="center"/>
    </xf>
    <xf numFmtId="0" fontId="13" fillId="0" borderId="37" xfId="49" applyFont="1" applyBorder="1" applyAlignment="1">
      <alignment horizontal="center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2" fillId="0" borderId="70" xfId="49" applyFont="1" applyBorder="1" applyAlignment="1">
      <alignment vertical="center"/>
    </xf>
    <xf numFmtId="0" fontId="24" fillId="0" borderId="71" xfId="49" applyFont="1" applyBorder="1" applyAlignment="1">
      <alignment horizontal="left" vertical="center"/>
    </xf>
    <xf numFmtId="0" fontId="13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50" xfId="49" applyFont="1" applyBorder="1" applyAlignment="1">
      <alignment horizontal="left" vertical="center" wrapText="1"/>
    </xf>
    <xf numFmtId="0" fontId="24" fillId="0" borderId="64" xfId="49" applyFont="1" applyBorder="1" applyAlignment="1">
      <alignment horizontal="left" vertical="center"/>
    </xf>
    <xf numFmtId="9" fontId="5" fillId="0" borderId="47" xfId="49" applyNumberFormat="1" applyFont="1" applyBorder="1" applyAlignment="1">
      <alignment horizontal="left" vertical="center" wrapText="1"/>
    </xf>
    <xf numFmtId="0" fontId="5" fillId="0" borderId="47" xfId="49" applyFont="1" applyBorder="1" applyAlignment="1">
      <alignment horizontal="left" vertical="center" wrapText="1"/>
    </xf>
    <xf numFmtId="0" fontId="23" fillId="0" borderId="47" xfId="49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9" fontId="22" fillId="0" borderId="45" xfId="49" applyNumberFormat="1" applyFont="1" applyBorder="1" applyAlignment="1">
      <alignment horizontal="left" vertical="center"/>
    </xf>
    <xf numFmtId="9" fontId="22" fillId="0" borderId="50" xfId="49" applyNumberFormat="1" applyFont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2" fillId="0" borderId="72" xfId="49" applyFont="1" applyFill="1" applyBorder="1" applyAlignment="1">
      <alignment horizontal="left" vertical="center"/>
    </xf>
    <xf numFmtId="0" fontId="13" fillId="0" borderId="73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71" xfId="49" applyFont="1" applyFill="1" applyBorder="1" applyAlignment="1">
      <alignment horizontal="left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23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23" xfId="0" applyBorder="1"/>
    <xf numFmtId="0" fontId="0" fillId="6" borderId="2" xfId="0" applyFill="1" applyBorder="1"/>
    <xf numFmtId="0" fontId="0" fillId="0" borderId="24" xfId="0" applyBorder="1"/>
    <xf numFmtId="0" fontId="0" fillId="0" borderId="25" xfId="0" applyBorder="1"/>
    <xf numFmtId="0" fontId="0" fillId="6" borderId="25" xfId="0" applyFill="1" applyBorder="1"/>
    <xf numFmtId="0" fontId="0" fillId="7" borderId="0" xfId="0" applyFill="1"/>
    <xf numFmtId="0" fontId="30" fillId="0" borderId="42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/>
    </xf>
    <xf numFmtId="0" fontId="31" fillId="0" borderId="43" xfId="0" applyFont="1" applyBorder="1"/>
    <xf numFmtId="0" fontId="0" fillId="0" borderId="43" xfId="0" applyBorder="1"/>
    <xf numFmtId="0" fontId="0" fillId="0" borderId="4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Normal" xfId="54"/>
    <cellStyle name="常规 39" xfId="55"/>
    <cellStyle name="常规 23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30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174625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534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174625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534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984250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984250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5" sqref="B15"/>
    </sheetView>
  </sheetViews>
  <sheetFormatPr defaultColWidth="11" defaultRowHeight="15.75" outlineLevelCol="1"/>
  <cols>
    <col min="1" max="1" width="5.5" customWidth="1"/>
    <col min="2" max="2" width="96.3333333333333" style="431" customWidth="1"/>
    <col min="3" max="3" width="10.1666666666667" customWidth="1"/>
  </cols>
  <sheetData>
    <row r="1" ht="21" customHeight="1" spans="1:2">
      <c r="A1" s="432"/>
      <c r="B1" s="433" t="s">
        <v>0</v>
      </c>
    </row>
    <row r="2" spans="1:2">
      <c r="A2" s="29">
        <v>1</v>
      </c>
      <c r="B2" s="434" t="s">
        <v>1</v>
      </c>
    </row>
    <row r="3" spans="1:2">
      <c r="A3" s="29">
        <v>2</v>
      </c>
      <c r="B3" s="434" t="s">
        <v>2</v>
      </c>
    </row>
    <row r="4" spans="1:2">
      <c r="A4" s="29">
        <v>3</v>
      </c>
      <c r="B4" s="434" t="s">
        <v>3</v>
      </c>
    </row>
    <row r="5" spans="1:2">
      <c r="A5" s="29">
        <v>4</v>
      </c>
      <c r="B5" s="434" t="s">
        <v>4</v>
      </c>
    </row>
    <row r="6" spans="1:2">
      <c r="A6" s="29">
        <v>5</v>
      </c>
      <c r="B6" s="434" t="s">
        <v>5</v>
      </c>
    </row>
    <row r="7" spans="1:2">
      <c r="A7" s="29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9" customHeight="1" spans="1:2">
      <c r="A9" s="432"/>
      <c r="B9" s="437" t="s">
        <v>8</v>
      </c>
    </row>
    <row r="10" ht="16" customHeight="1" spans="1:2">
      <c r="A10" s="29">
        <v>1</v>
      </c>
      <c r="B10" s="438" t="s">
        <v>9</v>
      </c>
    </row>
    <row r="11" spans="1:2">
      <c r="A11" s="29">
        <v>2</v>
      </c>
      <c r="B11" s="434" t="s">
        <v>10</v>
      </c>
    </row>
    <row r="12" spans="1:2">
      <c r="A12" s="29">
        <v>3</v>
      </c>
      <c r="B12" s="436" t="s">
        <v>11</v>
      </c>
    </row>
    <row r="13" spans="1:2">
      <c r="A13" s="29">
        <v>4</v>
      </c>
      <c r="B13" s="434" t="s">
        <v>12</v>
      </c>
    </row>
    <row r="14" spans="1:2">
      <c r="A14" s="29">
        <v>5</v>
      </c>
      <c r="B14" s="434" t="s">
        <v>13</v>
      </c>
    </row>
    <row r="15" spans="1:2">
      <c r="A15" s="29">
        <v>6</v>
      </c>
      <c r="B15" s="434" t="s">
        <v>14</v>
      </c>
    </row>
    <row r="16" spans="1:2">
      <c r="A16" s="29">
        <v>7</v>
      </c>
      <c r="B16" s="434" t="s">
        <v>15</v>
      </c>
    </row>
    <row r="17" spans="1:2">
      <c r="A17" s="29">
        <v>8</v>
      </c>
      <c r="B17" s="434" t="s">
        <v>16</v>
      </c>
    </row>
    <row r="18" spans="1:2">
      <c r="A18" s="29">
        <v>9</v>
      </c>
      <c r="B18" s="434" t="s">
        <v>17</v>
      </c>
    </row>
    <row r="19" spans="1:2">
      <c r="A19" s="29"/>
      <c r="B19" s="434"/>
    </row>
    <row r="20" ht="20.25" spans="1:2">
      <c r="A20" s="432"/>
      <c r="B20" s="433" t="s">
        <v>18</v>
      </c>
    </row>
    <row r="21" spans="1:2">
      <c r="A21" s="29">
        <v>1</v>
      </c>
      <c r="B21" s="439" t="s">
        <v>19</v>
      </c>
    </row>
    <row r="22" spans="1:2">
      <c r="A22" s="29">
        <v>2</v>
      </c>
      <c r="B22" s="434" t="s">
        <v>20</v>
      </c>
    </row>
    <row r="23" spans="1:2">
      <c r="A23" s="29">
        <v>3</v>
      </c>
      <c r="B23" s="434" t="s">
        <v>21</v>
      </c>
    </row>
    <row r="24" spans="1:2">
      <c r="A24" s="29">
        <v>4</v>
      </c>
      <c r="B24" s="434" t="s">
        <v>22</v>
      </c>
    </row>
    <row r="25" spans="1:2">
      <c r="A25" s="29">
        <v>5</v>
      </c>
      <c r="B25" s="434" t="s">
        <v>23</v>
      </c>
    </row>
    <row r="26" spans="1:2">
      <c r="A26" s="29">
        <v>6</v>
      </c>
      <c r="B26" s="434" t="s">
        <v>24</v>
      </c>
    </row>
    <row r="27" spans="1:2">
      <c r="A27" s="29">
        <v>7</v>
      </c>
      <c r="B27" s="434" t="s">
        <v>25</v>
      </c>
    </row>
    <row r="28" spans="1:2">
      <c r="A28" s="29"/>
      <c r="B28" s="434"/>
    </row>
    <row r="29" ht="20.25" spans="1:2">
      <c r="A29" s="432"/>
      <c r="B29" s="433" t="s">
        <v>26</v>
      </c>
    </row>
    <row r="30" spans="1:2">
      <c r="A30" s="29">
        <v>1</v>
      </c>
      <c r="B30" s="439" t="s">
        <v>27</v>
      </c>
    </row>
    <row r="31" spans="1:2">
      <c r="A31" s="29">
        <v>2</v>
      </c>
      <c r="B31" s="434" t="s">
        <v>28</v>
      </c>
    </row>
    <row r="32" spans="1:2">
      <c r="A32" s="29">
        <v>3</v>
      </c>
      <c r="B32" s="434" t="s">
        <v>29</v>
      </c>
    </row>
    <row r="33" ht="31.5" spans="1:2">
      <c r="A33" s="29">
        <v>4</v>
      </c>
      <c r="B33" s="434" t="s">
        <v>30</v>
      </c>
    </row>
    <row r="34" spans="1:2">
      <c r="A34" s="29">
        <v>5</v>
      </c>
      <c r="B34" s="434" t="s">
        <v>31</v>
      </c>
    </row>
    <row r="35" spans="1:2">
      <c r="A35" s="29">
        <v>6</v>
      </c>
      <c r="B35" s="434" t="s">
        <v>32</v>
      </c>
    </row>
    <row r="36" spans="1:2">
      <c r="A36" s="29">
        <v>7</v>
      </c>
      <c r="B36" s="434" t="s">
        <v>33</v>
      </c>
    </row>
    <row r="37" spans="1:2">
      <c r="A37" s="29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0"/>
  <sheetViews>
    <sheetView workbookViewId="0">
      <selection activeCell="A1" sqref="A1:M20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5" spans="1:13">
      <c r="A2" s="24" t="s">
        <v>323</v>
      </c>
      <c r="B2" s="25" t="s">
        <v>328</v>
      </c>
      <c r="C2" s="25" t="s">
        <v>324</v>
      </c>
      <c r="D2" s="25" t="s">
        <v>325</v>
      </c>
      <c r="E2" s="25" t="s">
        <v>326</v>
      </c>
      <c r="F2" s="25" t="s">
        <v>327</v>
      </c>
      <c r="G2" s="24" t="s">
        <v>353</v>
      </c>
      <c r="H2" s="24"/>
      <c r="I2" s="24" t="s">
        <v>354</v>
      </c>
      <c r="J2" s="24"/>
      <c r="K2" s="26" t="s">
        <v>355</v>
      </c>
      <c r="L2" s="70" t="s">
        <v>356</v>
      </c>
      <c r="M2" s="36" t="s">
        <v>357</v>
      </c>
    </row>
    <row r="3" s="22" customFormat="1" ht="15" spans="1:13">
      <c r="A3" s="24"/>
      <c r="B3" s="27"/>
      <c r="C3" s="27"/>
      <c r="D3" s="27"/>
      <c r="E3" s="27"/>
      <c r="F3" s="27"/>
      <c r="G3" s="24" t="s">
        <v>358</v>
      </c>
      <c r="H3" s="24" t="s">
        <v>359</v>
      </c>
      <c r="I3" s="24" t="s">
        <v>358</v>
      </c>
      <c r="J3" s="24" t="s">
        <v>359</v>
      </c>
      <c r="K3" s="28"/>
      <c r="L3" s="71"/>
      <c r="M3" s="37"/>
    </row>
    <row r="4" s="23" customFormat="1" ht="21" customHeight="1" spans="1:13">
      <c r="A4" s="29">
        <v>1</v>
      </c>
      <c r="B4" s="30"/>
      <c r="C4" s="64" t="s">
        <v>339</v>
      </c>
      <c r="D4" s="31" t="s">
        <v>340</v>
      </c>
      <c r="E4" s="31" t="s">
        <v>117</v>
      </c>
      <c r="F4" s="31" t="s">
        <v>341</v>
      </c>
      <c r="G4" s="65">
        <v>0.01</v>
      </c>
      <c r="H4" s="65">
        <v>0</v>
      </c>
      <c r="I4" s="72">
        <v>0.01</v>
      </c>
      <c r="J4" s="72">
        <v>0.005</v>
      </c>
      <c r="K4" s="29" t="s">
        <v>360</v>
      </c>
      <c r="L4" s="30" t="s">
        <v>67</v>
      </c>
      <c r="M4" s="30" t="s">
        <v>342</v>
      </c>
    </row>
    <row r="5" s="23" customFormat="1" ht="21" customHeight="1" spans="1:13">
      <c r="A5" s="29">
        <v>2</v>
      </c>
      <c r="B5" s="30"/>
      <c r="C5" s="64" t="s">
        <v>343</v>
      </c>
      <c r="D5" s="31" t="s">
        <v>340</v>
      </c>
      <c r="E5" s="31" t="s">
        <v>117</v>
      </c>
      <c r="F5" s="31" t="s">
        <v>341</v>
      </c>
      <c r="G5" s="65">
        <v>0.006</v>
      </c>
      <c r="H5" s="65">
        <v>0</v>
      </c>
      <c r="I5" s="72">
        <v>0.01</v>
      </c>
      <c r="J5" s="72">
        <v>0</v>
      </c>
      <c r="K5" s="29" t="s">
        <v>361</v>
      </c>
      <c r="L5" s="30" t="s">
        <v>67</v>
      </c>
      <c r="M5" s="30" t="s">
        <v>342</v>
      </c>
    </row>
    <row r="6" s="23" customFormat="1" ht="21" customHeight="1" spans="1:13">
      <c r="A6" s="29">
        <v>3</v>
      </c>
      <c r="B6" s="30"/>
      <c r="C6" s="64" t="s">
        <v>344</v>
      </c>
      <c r="D6" s="31" t="s">
        <v>340</v>
      </c>
      <c r="E6" s="31" t="s">
        <v>118</v>
      </c>
      <c r="F6" s="31" t="s">
        <v>341</v>
      </c>
      <c r="G6" s="65">
        <v>0.01</v>
      </c>
      <c r="H6" s="65">
        <v>0</v>
      </c>
      <c r="I6" s="72">
        <v>0.013</v>
      </c>
      <c r="J6" s="72">
        <v>0.005</v>
      </c>
      <c r="K6" s="29" t="s">
        <v>362</v>
      </c>
      <c r="L6" s="30" t="s">
        <v>67</v>
      </c>
      <c r="M6" s="30" t="s">
        <v>342</v>
      </c>
    </row>
    <row r="7" s="23" customFormat="1" ht="21" customHeight="1" spans="1:13">
      <c r="A7" s="29">
        <v>4</v>
      </c>
      <c r="B7" s="30"/>
      <c r="C7" s="66" t="s">
        <v>345</v>
      </c>
      <c r="D7" s="31" t="s">
        <v>340</v>
      </c>
      <c r="E7" s="31" t="s">
        <v>118</v>
      </c>
      <c r="F7" s="31" t="s">
        <v>341</v>
      </c>
      <c r="G7" s="65">
        <v>0.01</v>
      </c>
      <c r="H7" s="65">
        <v>0</v>
      </c>
      <c r="I7" s="72">
        <v>0.01</v>
      </c>
      <c r="J7" s="72">
        <v>0.006</v>
      </c>
      <c r="K7" s="29" t="s">
        <v>363</v>
      </c>
      <c r="L7" s="30" t="s">
        <v>67</v>
      </c>
      <c r="M7" s="30" t="s">
        <v>342</v>
      </c>
    </row>
    <row r="8" s="23" customFormat="1" ht="21" customHeight="1" spans="1:13">
      <c r="A8" s="29">
        <v>5</v>
      </c>
      <c r="B8" s="30"/>
      <c r="C8" s="66" t="s">
        <v>346</v>
      </c>
      <c r="D8" s="31" t="s">
        <v>340</v>
      </c>
      <c r="E8" s="31" t="s">
        <v>118</v>
      </c>
      <c r="F8" s="31" t="s">
        <v>341</v>
      </c>
      <c r="G8" s="65">
        <v>0.01</v>
      </c>
      <c r="H8" s="65">
        <v>0</v>
      </c>
      <c r="I8" s="72">
        <v>0.01</v>
      </c>
      <c r="J8" s="72">
        <v>0.004</v>
      </c>
      <c r="K8" s="29" t="s">
        <v>360</v>
      </c>
      <c r="L8" s="30" t="s">
        <v>67</v>
      </c>
      <c r="M8" s="30" t="s">
        <v>342</v>
      </c>
    </row>
    <row r="9" s="23" customFormat="1" ht="21" customHeight="1" spans="1:13">
      <c r="A9" s="29">
        <v>6</v>
      </c>
      <c r="B9" s="30"/>
      <c r="C9" s="66" t="s">
        <v>347</v>
      </c>
      <c r="D9" s="31" t="s">
        <v>340</v>
      </c>
      <c r="E9" s="31" t="s">
        <v>118</v>
      </c>
      <c r="F9" s="31" t="s">
        <v>341</v>
      </c>
      <c r="G9" s="65">
        <v>0.003</v>
      </c>
      <c r="H9" s="65">
        <v>0.004</v>
      </c>
      <c r="I9" s="72">
        <v>0.004</v>
      </c>
      <c r="J9" s="72">
        <v>0.006</v>
      </c>
      <c r="K9" s="29" t="s">
        <v>364</v>
      </c>
      <c r="L9" s="30" t="s">
        <v>67</v>
      </c>
      <c r="M9" s="30" t="s">
        <v>342</v>
      </c>
    </row>
    <row r="10" s="23" customFormat="1" ht="21" customHeight="1" spans="1:13">
      <c r="A10" s="29">
        <v>7</v>
      </c>
      <c r="B10" s="67"/>
      <c r="C10" s="64" t="s">
        <v>348</v>
      </c>
      <c r="D10" s="31" t="s">
        <v>340</v>
      </c>
      <c r="E10" s="31" t="s">
        <v>118</v>
      </c>
      <c r="F10" s="31" t="s">
        <v>341</v>
      </c>
      <c r="G10" s="65">
        <v>0.01</v>
      </c>
      <c r="H10" s="65">
        <v>0</v>
      </c>
      <c r="I10" s="72">
        <v>0.013</v>
      </c>
      <c r="J10" s="72">
        <v>0</v>
      </c>
      <c r="K10" s="29" t="s">
        <v>365</v>
      </c>
      <c r="L10" s="30" t="s">
        <v>67</v>
      </c>
      <c r="M10" s="30" t="s">
        <v>342</v>
      </c>
    </row>
    <row r="11" s="23" customFormat="1" ht="21" customHeight="1" spans="1:13">
      <c r="A11" s="29">
        <v>8</v>
      </c>
      <c r="B11" s="67"/>
      <c r="C11" s="30"/>
      <c r="D11" s="68"/>
      <c r="E11" s="67"/>
      <c r="F11" s="67"/>
      <c r="G11" s="65"/>
      <c r="H11" s="65"/>
      <c r="I11" s="72"/>
      <c r="J11" s="72"/>
      <c r="K11" s="29"/>
      <c r="L11" s="30" t="s">
        <v>67</v>
      </c>
      <c r="M11" s="30" t="s">
        <v>342</v>
      </c>
    </row>
    <row r="12" s="23" customFormat="1" ht="21" customHeight="1" spans="1:13">
      <c r="A12" s="29">
        <v>9</v>
      </c>
      <c r="B12" s="67"/>
      <c r="C12" s="30"/>
      <c r="D12" s="68"/>
      <c r="E12" s="30"/>
      <c r="F12" s="67"/>
      <c r="G12" s="65"/>
      <c r="H12" s="65"/>
      <c r="I12" s="72"/>
      <c r="J12" s="72"/>
      <c r="K12" s="29"/>
      <c r="L12" s="30" t="s">
        <v>67</v>
      </c>
      <c r="M12" s="30" t="s">
        <v>342</v>
      </c>
    </row>
    <row r="13" s="23" customFormat="1" ht="21" customHeight="1" spans="1:13">
      <c r="A13" s="29">
        <v>10</v>
      </c>
      <c r="B13" s="67"/>
      <c r="C13" s="30"/>
      <c r="D13" s="68"/>
      <c r="E13" s="30"/>
      <c r="F13" s="67"/>
      <c r="G13" s="65"/>
      <c r="H13" s="65"/>
      <c r="I13" s="72"/>
      <c r="J13" s="72"/>
      <c r="K13" s="29"/>
      <c r="L13" s="30" t="s">
        <v>67</v>
      </c>
      <c r="M13" s="30" t="s">
        <v>342</v>
      </c>
    </row>
    <row r="14" s="23" customFormat="1" ht="21" customHeight="1" spans="1:13">
      <c r="A14" s="29"/>
      <c r="B14" s="67"/>
      <c r="C14" s="30"/>
      <c r="D14" s="68"/>
      <c r="E14" s="67"/>
      <c r="F14" s="67"/>
      <c r="G14" s="65"/>
      <c r="H14" s="65"/>
      <c r="I14" s="72"/>
      <c r="J14" s="72"/>
      <c r="K14" s="29"/>
      <c r="L14" s="30"/>
      <c r="M14" s="30"/>
    </row>
    <row r="15" s="23" customFormat="1" ht="21" customHeight="1" spans="1:13">
      <c r="A15" s="29"/>
      <c r="B15" s="67"/>
      <c r="C15" s="30"/>
      <c r="D15" s="67"/>
      <c r="E15" s="67"/>
      <c r="F15" s="67"/>
      <c r="G15" s="65"/>
      <c r="H15" s="65"/>
      <c r="I15" s="72"/>
      <c r="J15" s="72"/>
      <c r="K15" s="29"/>
      <c r="L15" s="30"/>
      <c r="M15" s="30"/>
    </row>
    <row r="16" s="23" customFormat="1" ht="21" customHeight="1" spans="1:13">
      <c r="A16" s="29"/>
      <c r="B16" s="67"/>
      <c r="C16" s="30"/>
      <c r="D16" s="68"/>
      <c r="E16" s="67"/>
      <c r="F16" s="67"/>
      <c r="G16" s="65"/>
      <c r="H16" s="65"/>
      <c r="I16" s="72"/>
      <c r="J16" s="72"/>
      <c r="K16" s="29"/>
      <c r="L16" s="30"/>
      <c r="M16" s="30"/>
    </row>
    <row r="17" s="23" customFormat="1" ht="21" customHeight="1" spans="1:13">
      <c r="A17" s="29"/>
      <c r="B17" s="67"/>
      <c r="C17" s="30"/>
      <c r="D17" s="68"/>
      <c r="E17" s="67"/>
      <c r="F17" s="67"/>
      <c r="G17" s="65"/>
      <c r="H17" s="65"/>
      <c r="I17" s="72"/>
      <c r="J17" s="72"/>
      <c r="K17" s="29"/>
      <c r="L17" s="30"/>
      <c r="M17" s="30"/>
    </row>
    <row r="18" s="23" customFormat="1" ht="21" customHeight="1" spans="1:13">
      <c r="A18" s="29"/>
      <c r="B18" s="67"/>
      <c r="C18" s="30"/>
      <c r="D18" s="68"/>
      <c r="E18" s="67"/>
      <c r="F18" s="67"/>
      <c r="G18" s="65"/>
      <c r="H18" s="65"/>
      <c r="I18" s="72"/>
      <c r="J18" s="72"/>
      <c r="K18" s="29"/>
      <c r="L18" s="30"/>
      <c r="M18" s="30"/>
    </row>
    <row r="19" s="23" customFormat="1" ht="21" customHeight="1" spans="1:13">
      <c r="A19" s="14" t="s">
        <v>366</v>
      </c>
      <c r="B19" s="15"/>
      <c r="C19" s="15"/>
      <c r="D19" s="15"/>
      <c r="E19" s="16"/>
      <c r="F19" s="17"/>
      <c r="G19" s="18"/>
      <c r="H19" s="14" t="s">
        <v>367</v>
      </c>
      <c r="I19" s="15"/>
      <c r="J19" s="15"/>
      <c r="K19" s="16"/>
      <c r="L19" s="73"/>
      <c r="M19" s="21"/>
    </row>
    <row r="20" spans="1:13">
      <c r="A20" s="69" t="s">
        <v>368</v>
      </c>
      <c r="B20" s="6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17" sqref="F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370</v>
      </c>
      <c r="B2" s="6" t="s">
        <v>328</v>
      </c>
      <c r="C2" s="6" t="s">
        <v>324</v>
      </c>
      <c r="D2" s="6" t="s">
        <v>325</v>
      </c>
      <c r="E2" s="6" t="s">
        <v>326</v>
      </c>
      <c r="F2" s="6" t="s">
        <v>327</v>
      </c>
      <c r="G2" s="45" t="s">
        <v>371</v>
      </c>
      <c r="H2" s="46"/>
      <c r="I2" s="62"/>
      <c r="J2" s="45" t="s">
        <v>372</v>
      </c>
      <c r="K2" s="46"/>
      <c r="L2" s="62"/>
      <c r="M2" s="45" t="s">
        <v>373</v>
      </c>
      <c r="N2" s="46"/>
      <c r="O2" s="62"/>
      <c r="P2" s="45" t="s">
        <v>374</v>
      </c>
      <c r="Q2" s="46"/>
      <c r="R2" s="62"/>
      <c r="S2" s="46" t="s">
        <v>375</v>
      </c>
      <c r="T2" s="46"/>
      <c r="U2" s="62"/>
      <c r="V2" s="39" t="s">
        <v>376</v>
      </c>
      <c r="W2" s="39" t="s">
        <v>337</v>
      </c>
    </row>
    <row r="3" s="22" customFormat="1" ht="15" spans="1:23">
      <c r="A3" s="47"/>
      <c r="B3" s="48"/>
      <c r="C3" s="48"/>
      <c r="D3" s="48"/>
      <c r="E3" s="48"/>
      <c r="F3" s="48"/>
      <c r="G3" s="5" t="s">
        <v>377</v>
      </c>
      <c r="H3" s="5" t="s">
        <v>68</v>
      </c>
      <c r="I3" s="5" t="s">
        <v>328</v>
      </c>
      <c r="J3" s="5" t="s">
        <v>377</v>
      </c>
      <c r="K3" s="5" t="s">
        <v>68</v>
      </c>
      <c r="L3" s="5" t="s">
        <v>328</v>
      </c>
      <c r="M3" s="5" t="s">
        <v>377</v>
      </c>
      <c r="N3" s="5" t="s">
        <v>68</v>
      </c>
      <c r="O3" s="5" t="s">
        <v>328</v>
      </c>
      <c r="P3" s="5" t="s">
        <v>377</v>
      </c>
      <c r="Q3" s="5" t="s">
        <v>68</v>
      </c>
      <c r="R3" s="5" t="s">
        <v>328</v>
      </c>
      <c r="S3" s="5" t="s">
        <v>377</v>
      </c>
      <c r="T3" s="5" t="s">
        <v>68</v>
      </c>
      <c r="U3" s="5" t="s">
        <v>328</v>
      </c>
      <c r="V3" s="63"/>
      <c r="W3" s="63"/>
    </row>
    <row r="4" spans="1:23">
      <c r="A4" s="49"/>
      <c r="B4" s="50" t="s">
        <v>378</v>
      </c>
      <c r="C4" s="51"/>
      <c r="D4" s="51"/>
      <c r="E4" s="51"/>
      <c r="F4" s="5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>
      <c r="A5" s="53"/>
      <c r="B5" s="54"/>
      <c r="C5" s="23"/>
      <c r="D5" s="23"/>
      <c r="E5" s="23"/>
      <c r="F5" s="55"/>
      <c r="G5" s="45" t="s">
        <v>379</v>
      </c>
      <c r="H5" s="46"/>
      <c r="I5" s="62"/>
      <c r="J5" s="45" t="s">
        <v>380</v>
      </c>
      <c r="K5" s="46"/>
      <c r="L5" s="62"/>
      <c r="M5" s="45" t="s">
        <v>381</v>
      </c>
      <c r="N5" s="46"/>
      <c r="O5" s="62"/>
      <c r="P5" s="45" t="s">
        <v>382</v>
      </c>
      <c r="Q5" s="46"/>
      <c r="R5" s="62"/>
      <c r="S5" s="46" t="s">
        <v>383</v>
      </c>
      <c r="T5" s="46"/>
      <c r="U5" s="62"/>
      <c r="V5" s="30"/>
      <c r="W5" s="30"/>
    </row>
    <row r="6" spans="1:23">
      <c r="A6" s="53"/>
      <c r="B6" s="54"/>
      <c r="C6" s="23"/>
      <c r="D6" s="23"/>
      <c r="E6" s="23"/>
      <c r="F6" s="55"/>
      <c r="G6" s="5" t="s">
        <v>377</v>
      </c>
      <c r="H6" s="5" t="s">
        <v>68</v>
      </c>
      <c r="I6" s="5" t="s">
        <v>328</v>
      </c>
      <c r="J6" s="5" t="s">
        <v>377</v>
      </c>
      <c r="K6" s="5" t="s">
        <v>68</v>
      </c>
      <c r="L6" s="5" t="s">
        <v>328</v>
      </c>
      <c r="M6" s="5" t="s">
        <v>377</v>
      </c>
      <c r="N6" s="5" t="s">
        <v>68</v>
      </c>
      <c r="O6" s="5" t="s">
        <v>328</v>
      </c>
      <c r="P6" s="5" t="s">
        <v>377</v>
      </c>
      <c r="Q6" s="5" t="s">
        <v>68</v>
      </c>
      <c r="R6" s="5" t="s">
        <v>328</v>
      </c>
      <c r="S6" s="5" t="s">
        <v>377</v>
      </c>
      <c r="T6" s="5" t="s">
        <v>68</v>
      </c>
      <c r="U6" s="5" t="s">
        <v>328</v>
      </c>
      <c r="V6" s="30"/>
      <c r="W6" s="30"/>
    </row>
    <row r="7" spans="1:23">
      <c r="A7" s="56"/>
      <c r="B7" s="57"/>
      <c r="C7" s="58"/>
      <c r="D7" s="58"/>
      <c r="E7" s="58"/>
      <c r="F7" s="5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60"/>
      <c r="B8" s="60"/>
      <c r="C8" s="60"/>
      <c r="D8" s="60"/>
      <c r="E8" s="60"/>
      <c r="F8" s="60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61"/>
      <c r="B9" s="61"/>
      <c r="C9" s="61"/>
      <c r="D9" s="61"/>
      <c r="E9" s="61"/>
      <c r="F9" s="6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="3" customFormat="1" ht="17.6" spans="1:23">
      <c r="A11" s="14" t="s">
        <v>384</v>
      </c>
      <c r="B11" s="15"/>
      <c r="C11" s="15"/>
      <c r="D11" s="15"/>
      <c r="E11" s="16"/>
      <c r="F11" s="17"/>
      <c r="G11" s="18"/>
      <c r="H11" s="43"/>
      <c r="I11" s="43"/>
      <c r="J11" s="14" t="s">
        <v>385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34" t="s">
        <v>386</v>
      </c>
      <c r="B12" s="3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5" spans="1:14">
      <c r="A2" s="38" t="s">
        <v>388</v>
      </c>
      <c r="B2" s="39" t="s">
        <v>324</v>
      </c>
      <c r="C2" s="39" t="s">
        <v>325</v>
      </c>
      <c r="D2" s="39" t="s">
        <v>326</v>
      </c>
      <c r="E2" s="39" t="s">
        <v>327</v>
      </c>
      <c r="F2" s="39" t="s">
        <v>328</v>
      </c>
      <c r="G2" s="38" t="s">
        <v>389</v>
      </c>
      <c r="H2" s="38" t="s">
        <v>390</v>
      </c>
      <c r="I2" s="38" t="s">
        <v>391</v>
      </c>
      <c r="J2" s="38" t="s">
        <v>390</v>
      </c>
      <c r="K2" s="38" t="s">
        <v>392</v>
      </c>
      <c r="L2" s="38" t="s">
        <v>390</v>
      </c>
      <c r="M2" s="39" t="s">
        <v>376</v>
      </c>
      <c r="N2" s="39" t="s">
        <v>337</v>
      </c>
    </row>
    <row r="3" spans="1:14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40" t="s">
        <v>388</v>
      </c>
      <c r="B4" s="41" t="s">
        <v>393</v>
      </c>
      <c r="C4" s="41" t="s">
        <v>377</v>
      </c>
      <c r="D4" s="41" t="s">
        <v>326</v>
      </c>
      <c r="E4" s="39" t="s">
        <v>327</v>
      </c>
      <c r="F4" s="39" t="s">
        <v>328</v>
      </c>
      <c r="G4" s="38" t="s">
        <v>389</v>
      </c>
      <c r="H4" s="38" t="s">
        <v>390</v>
      </c>
      <c r="I4" s="38" t="s">
        <v>391</v>
      </c>
      <c r="J4" s="38" t="s">
        <v>390</v>
      </c>
      <c r="K4" s="38" t="s">
        <v>392</v>
      </c>
      <c r="L4" s="38" t="s">
        <v>390</v>
      </c>
      <c r="M4" s="39" t="s">
        <v>376</v>
      </c>
      <c r="N4" s="39" t="s">
        <v>337</v>
      </c>
    </row>
    <row r="5" spans="1:14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>
      <c r="A6" s="29"/>
      <c r="B6" s="30"/>
      <c r="C6" s="42" t="s">
        <v>394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="3" customFormat="1" ht="17.6" spans="1:14">
      <c r="A11" s="14" t="s">
        <v>384</v>
      </c>
      <c r="B11" s="15"/>
      <c r="C11" s="15"/>
      <c r="D11" s="16"/>
      <c r="E11" s="17"/>
      <c r="F11" s="43"/>
      <c r="G11" s="18"/>
      <c r="H11" s="43"/>
      <c r="I11" s="14" t="s">
        <v>385</v>
      </c>
      <c r="J11" s="15"/>
      <c r="K11" s="15"/>
      <c r="L11" s="15"/>
      <c r="M11" s="15"/>
      <c r="N11" s="21"/>
    </row>
    <row r="12" ht="48" customHeight="1" spans="1:14">
      <c r="A12" s="34" t="s">
        <v>395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2"/>
  <sheetViews>
    <sheetView workbookViewId="0">
      <selection activeCell="G27" sqref="G2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396</v>
      </c>
      <c r="B1" s="4"/>
      <c r="C1" s="4"/>
      <c r="D1" s="4"/>
      <c r="E1" s="4"/>
      <c r="F1" s="4"/>
      <c r="G1" s="4"/>
      <c r="H1" s="4"/>
      <c r="I1" s="4"/>
    </row>
    <row r="2" s="22" customFormat="1" ht="15" spans="1:9">
      <c r="A2" s="24" t="s">
        <v>323</v>
      </c>
      <c r="B2" s="25" t="s">
        <v>328</v>
      </c>
      <c r="C2" s="25" t="s">
        <v>377</v>
      </c>
      <c r="D2" s="25" t="s">
        <v>326</v>
      </c>
      <c r="E2" s="25" t="s">
        <v>327</v>
      </c>
      <c r="F2" s="24" t="s">
        <v>397</v>
      </c>
      <c r="G2" s="24" t="s">
        <v>354</v>
      </c>
      <c r="H2" s="26" t="s">
        <v>355</v>
      </c>
      <c r="I2" s="36" t="s">
        <v>357</v>
      </c>
    </row>
    <row r="3" s="22" customFormat="1" ht="15" spans="1:9">
      <c r="A3" s="24"/>
      <c r="B3" s="27"/>
      <c r="C3" s="27"/>
      <c r="D3" s="27"/>
      <c r="E3" s="27"/>
      <c r="F3" s="24" t="s">
        <v>398</v>
      </c>
      <c r="G3" s="24" t="s">
        <v>358</v>
      </c>
      <c r="H3" s="28"/>
      <c r="I3" s="37"/>
    </row>
    <row r="4" s="23" customFormat="1" spans="1:9">
      <c r="A4" s="29">
        <v>1</v>
      </c>
      <c r="B4" s="29"/>
      <c r="C4" s="30"/>
      <c r="D4" s="30"/>
      <c r="E4" s="31" t="s">
        <v>341</v>
      </c>
      <c r="F4" s="32">
        <v>0.03</v>
      </c>
      <c r="G4" s="33">
        <v>0.01</v>
      </c>
      <c r="H4" s="32">
        <v>0.04</v>
      </c>
      <c r="I4" s="30" t="s">
        <v>342</v>
      </c>
    </row>
    <row r="5" s="23" customFormat="1" spans="1:9">
      <c r="A5" s="29">
        <v>2</v>
      </c>
      <c r="B5" s="29"/>
      <c r="C5" s="30"/>
      <c r="D5" s="30"/>
      <c r="E5" s="31" t="s">
        <v>341</v>
      </c>
      <c r="F5" s="32">
        <v>0.02</v>
      </c>
      <c r="G5" s="33">
        <v>0.01</v>
      </c>
      <c r="H5" s="32">
        <v>0.03</v>
      </c>
      <c r="I5" s="30" t="s">
        <v>342</v>
      </c>
    </row>
    <row r="6" s="23" customFormat="1" spans="1:9">
      <c r="A6" s="29">
        <v>3</v>
      </c>
      <c r="B6" s="29"/>
      <c r="C6" s="30"/>
      <c r="D6" s="30"/>
      <c r="E6" s="31" t="s">
        <v>341</v>
      </c>
      <c r="F6" s="32">
        <v>0.02</v>
      </c>
      <c r="G6" s="33">
        <v>0.01</v>
      </c>
      <c r="H6" s="32">
        <v>0.03</v>
      </c>
      <c r="I6" s="30" t="s">
        <v>342</v>
      </c>
    </row>
    <row r="7" s="23" customFormat="1" spans="1:9">
      <c r="A7" s="29"/>
      <c r="B7" s="29"/>
      <c r="C7" s="29"/>
      <c r="D7" s="29"/>
      <c r="E7" s="29"/>
      <c r="F7" s="29"/>
      <c r="G7" s="29"/>
      <c r="H7" s="29"/>
      <c r="I7" s="29"/>
    </row>
    <row r="8" s="23" customFormat="1" spans="1:9">
      <c r="A8" s="29"/>
      <c r="B8" s="29"/>
      <c r="C8" s="29"/>
      <c r="D8" s="29"/>
      <c r="E8" s="29"/>
      <c r="F8" s="29"/>
      <c r="G8" s="29"/>
      <c r="H8" s="29"/>
      <c r="I8" s="29"/>
    </row>
    <row r="9" s="23" customFormat="1" spans="1:9">
      <c r="A9" s="29"/>
      <c r="B9" s="29"/>
      <c r="C9" s="29"/>
      <c r="D9" s="29"/>
      <c r="E9" s="29"/>
      <c r="F9" s="29"/>
      <c r="G9" s="29"/>
      <c r="H9" s="29"/>
      <c r="I9" s="29"/>
    </row>
    <row r="10" spans="1:9">
      <c r="A10" s="29"/>
      <c r="B10" s="29"/>
      <c r="C10" s="29"/>
      <c r="D10" s="29"/>
      <c r="E10" s="29"/>
      <c r="F10" s="29"/>
      <c r="G10" s="29"/>
      <c r="H10" s="29"/>
      <c r="I10" s="29"/>
    </row>
    <row r="11" ht="17.6" spans="1:9">
      <c r="A11" s="14" t="s">
        <v>366</v>
      </c>
      <c r="B11" s="15"/>
      <c r="C11" s="15"/>
      <c r="D11" s="16"/>
      <c r="E11" s="17"/>
      <c r="F11" s="14" t="s">
        <v>367</v>
      </c>
      <c r="G11" s="15"/>
      <c r="H11" s="16"/>
      <c r="I11" s="21"/>
    </row>
    <row r="12" ht="48" customHeight="1" spans="1:9">
      <c r="A12" s="34" t="s">
        <v>399</v>
      </c>
      <c r="B12" s="34"/>
      <c r="C12" s="35"/>
      <c r="D12" s="35"/>
      <c r="E12" s="35"/>
      <c r="F12" s="35"/>
      <c r="G12" s="35"/>
      <c r="H12" s="35"/>
      <c r="I12" s="3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C13" sqref="C13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400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370</v>
      </c>
      <c r="B2" s="6" t="s">
        <v>328</v>
      </c>
      <c r="C2" s="6" t="s">
        <v>324</v>
      </c>
      <c r="D2" s="6" t="s">
        <v>325</v>
      </c>
      <c r="E2" s="6" t="s">
        <v>326</v>
      </c>
      <c r="F2" s="6" t="s">
        <v>327</v>
      </c>
      <c r="G2" s="5" t="s">
        <v>401</v>
      </c>
      <c r="H2" s="5" t="s">
        <v>402</v>
      </c>
      <c r="I2" s="5" t="s">
        <v>403</v>
      </c>
      <c r="J2" s="5" t="s">
        <v>404</v>
      </c>
      <c r="K2" s="6" t="s">
        <v>376</v>
      </c>
      <c r="L2" s="6" t="s">
        <v>337</v>
      </c>
    </row>
    <row r="3" s="2" customFormat="1" ht="33" customHeight="1" spans="1:12">
      <c r="A3" s="7"/>
      <c r="B3" s="8"/>
      <c r="C3" s="9"/>
      <c r="D3" s="8"/>
      <c r="E3" s="10"/>
      <c r="F3" s="8"/>
      <c r="G3" s="8"/>
      <c r="H3" s="8"/>
      <c r="I3" s="8"/>
      <c r="J3" s="8"/>
      <c r="K3" s="8"/>
      <c r="L3" s="8"/>
    </row>
    <row r="4" s="2" customFormat="1" ht="33" customHeight="1" spans="1:12">
      <c r="A4" s="7"/>
      <c r="B4" s="8"/>
      <c r="C4" s="9"/>
      <c r="D4" s="8"/>
      <c r="E4" s="11"/>
      <c r="F4" s="8"/>
      <c r="G4" s="8"/>
      <c r="H4" s="8"/>
      <c r="I4" s="8"/>
      <c r="J4" s="8"/>
      <c r="K4" s="8"/>
      <c r="L4" s="8"/>
    </row>
    <row r="5" s="2" customFormat="1" ht="33" customHeight="1" spans="1:12">
      <c r="A5" s="7"/>
      <c r="B5" s="8"/>
      <c r="C5" s="9"/>
      <c r="D5" s="8"/>
      <c r="E5" s="11"/>
      <c r="F5" s="8"/>
      <c r="G5" s="8"/>
      <c r="H5" s="8"/>
      <c r="I5" s="8"/>
      <c r="J5" s="8"/>
      <c r="K5" s="8"/>
      <c r="L5" s="8"/>
    </row>
    <row r="6" s="2" customFormat="1" ht="33" customHeight="1" spans="1:12">
      <c r="A6" s="7"/>
      <c r="B6" s="8"/>
      <c r="C6" s="9"/>
      <c r="D6" s="8"/>
      <c r="E6" s="11"/>
      <c r="F6" s="8"/>
      <c r="G6" s="12"/>
      <c r="H6" s="8"/>
      <c r="I6" s="8"/>
      <c r="J6" s="8"/>
      <c r="K6" s="8"/>
      <c r="L6" s="8"/>
    </row>
    <row r="7" s="2" customFormat="1" ht="33" customHeight="1" spans="1:12">
      <c r="A7" s="7"/>
      <c r="B7" s="8"/>
      <c r="C7" s="9"/>
      <c r="D7" s="8"/>
      <c r="E7" s="13"/>
      <c r="F7" s="8"/>
      <c r="G7" s="8"/>
      <c r="H7" s="8"/>
      <c r="I7" s="8"/>
      <c r="J7" s="8"/>
      <c r="K7" s="8"/>
      <c r="L7" s="8"/>
    </row>
    <row r="8" s="3" customFormat="1" ht="23" customHeight="1" spans="1:12">
      <c r="A8" s="14" t="s">
        <v>384</v>
      </c>
      <c r="B8" s="15"/>
      <c r="C8" s="15"/>
      <c r="D8" s="15"/>
      <c r="E8" s="16"/>
      <c r="F8" s="17"/>
      <c r="G8" s="18"/>
      <c r="H8" s="14" t="s">
        <v>385</v>
      </c>
      <c r="I8" s="15"/>
      <c r="J8" s="15"/>
      <c r="K8" s="15"/>
      <c r="L8" s="21"/>
    </row>
    <row r="9" ht="69" customHeight="1" spans="1:12">
      <c r="A9" s="19" t="s">
        <v>405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8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8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8" customHeight="1" spans="2:9">
      <c r="B5" s="419" t="s">
        <v>43</v>
      </c>
      <c r="C5" s="29">
        <v>13</v>
      </c>
      <c r="D5" s="29">
        <v>0</v>
      </c>
      <c r="E5" s="29">
        <v>1</v>
      </c>
      <c r="F5" s="420">
        <v>0</v>
      </c>
      <c r="G5" s="420">
        <v>1</v>
      </c>
      <c r="H5" s="29">
        <v>1</v>
      </c>
      <c r="I5" s="428">
        <v>2</v>
      </c>
    </row>
    <row r="6" ht="28" customHeight="1" spans="2:9">
      <c r="B6" s="419" t="s">
        <v>44</v>
      </c>
      <c r="C6" s="29">
        <v>20</v>
      </c>
      <c r="D6" s="29">
        <v>0</v>
      </c>
      <c r="E6" s="29">
        <v>1</v>
      </c>
      <c r="F6" s="420">
        <v>1</v>
      </c>
      <c r="G6" s="420">
        <v>2</v>
      </c>
      <c r="H6" s="29">
        <v>2</v>
      </c>
      <c r="I6" s="428">
        <v>3</v>
      </c>
    </row>
    <row r="7" ht="28" customHeight="1" spans="2:9">
      <c r="B7" s="419" t="s">
        <v>45</v>
      </c>
      <c r="C7" s="29">
        <v>32</v>
      </c>
      <c r="D7" s="29">
        <v>0</v>
      </c>
      <c r="E7" s="29">
        <v>1</v>
      </c>
      <c r="F7" s="420">
        <v>2</v>
      </c>
      <c r="G7" s="420">
        <v>3</v>
      </c>
      <c r="H7" s="29">
        <v>3</v>
      </c>
      <c r="I7" s="428">
        <v>4</v>
      </c>
    </row>
    <row r="8" ht="28" customHeight="1" spans="2:9">
      <c r="B8" s="419" t="s">
        <v>46</v>
      </c>
      <c r="C8" s="29">
        <v>50</v>
      </c>
      <c r="D8" s="29">
        <v>1</v>
      </c>
      <c r="E8" s="29">
        <v>2</v>
      </c>
      <c r="F8" s="420">
        <v>3</v>
      </c>
      <c r="G8" s="420">
        <v>4</v>
      </c>
      <c r="H8" s="29">
        <v>5</v>
      </c>
      <c r="I8" s="428">
        <v>6</v>
      </c>
    </row>
    <row r="9" ht="28" customHeight="1" spans="2:9">
      <c r="B9" s="419" t="s">
        <v>47</v>
      </c>
      <c r="C9" s="29">
        <v>80</v>
      </c>
      <c r="D9" s="29">
        <v>2</v>
      </c>
      <c r="E9" s="29">
        <v>3</v>
      </c>
      <c r="F9" s="420">
        <v>5</v>
      </c>
      <c r="G9" s="420">
        <v>6</v>
      </c>
      <c r="H9" s="29">
        <v>7</v>
      </c>
      <c r="I9" s="428">
        <v>8</v>
      </c>
    </row>
    <row r="10" ht="28" customHeight="1" spans="2:9">
      <c r="B10" s="419" t="s">
        <v>48</v>
      </c>
      <c r="C10" s="29">
        <v>125</v>
      </c>
      <c r="D10" s="29">
        <v>3</v>
      </c>
      <c r="E10" s="29">
        <v>4</v>
      </c>
      <c r="F10" s="420">
        <v>7</v>
      </c>
      <c r="G10" s="420">
        <v>8</v>
      </c>
      <c r="H10" s="29">
        <v>10</v>
      </c>
      <c r="I10" s="428">
        <v>11</v>
      </c>
    </row>
    <row r="11" ht="28" customHeight="1" spans="2:9">
      <c r="B11" s="419" t="s">
        <v>49</v>
      </c>
      <c r="C11" s="29">
        <v>200</v>
      </c>
      <c r="D11" s="29">
        <v>5</v>
      </c>
      <c r="E11" s="29">
        <v>6</v>
      </c>
      <c r="F11" s="420">
        <v>10</v>
      </c>
      <c r="G11" s="420">
        <v>11</v>
      </c>
      <c r="H11" s="29">
        <v>14</v>
      </c>
      <c r="I11" s="428">
        <v>15</v>
      </c>
    </row>
    <row r="12" ht="28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58"/>
  <sheetViews>
    <sheetView zoomScale="125" zoomScaleNormal="125" topLeftCell="A26" workbookViewId="0">
      <selection activeCell="A44" sqref="A44:K44"/>
    </sheetView>
  </sheetViews>
  <sheetFormatPr defaultColWidth="10.3333333333333" defaultRowHeight="16.5" customHeight="1"/>
  <cols>
    <col min="1" max="1" width="11.0833333333333" style="228" customWidth="1"/>
    <col min="2" max="9" width="10.3333333333333" style="228"/>
    <col min="10" max="10" width="8.83333333333333" style="228" customWidth="1"/>
    <col min="11" max="11" width="12" style="228" customWidth="1"/>
    <col min="12" max="16384" width="10.3333333333333" style="228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>
      <c r="A2" s="230" t="s">
        <v>53</v>
      </c>
      <c r="B2" s="231" t="s">
        <v>54</v>
      </c>
      <c r="C2" s="231"/>
      <c r="D2" s="232" t="s">
        <v>55</v>
      </c>
      <c r="E2" s="232"/>
      <c r="F2" s="344" t="s">
        <v>56</v>
      </c>
      <c r="G2" s="344"/>
      <c r="H2" s="234" t="s">
        <v>57</v>
      </c>
      <c r="I2" s="311" t="s">
        <v>58</v>
      </c>
      <c r="J2" s="311"/>
      <c r="K2" s="312"/>
    </row>
    <row r="3" ht="15.75" spans="1:11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ht="15.75" spans="1:11">
      <c r="A4" s="241" t="s">
        <v>62</v>
      </c>
      <c r="B4" s="242" t="s">
        <v>63</v>
      </c>
      <c r="C4" s="243"/>
      <c r="D4" s="241" t="s">
        <v>64</v>
      </c>
      <c r="E4" s="244"/>
      <c r="F4" s="245">
        <v>45884</v>
      </c>
      <c r="G4" s="246"/>
      <c r="H4" s="241" t="s">
        <v>65</v>
      </c>
      <c r="I4" s="244"/>
      <c r="J4" s="242" t="s">
        <v>66</v>
      </c>
      <c r="K4" s="243" t="s">
        <v>67</v>
      </c>
    </row>
    <row r="5" ht="15.75" spans="1:11">
      <c r="A5" s="247" t="s">
        <v>68</v>
      </c>
      <c r="B5" s="242" t="s">
        <v>69</v>
      </c>
      <c r="C5" s="243"/>
      <c r="D5" s="241" t="s">
        <v>70</v>
      </c>
      <c r="E5" s="244"/>
      <c r="F5" s="245">
        <v>45850</v>
      </c>
      <c r="G5" s="246"/>
      <c r="H5" s="241" t="s">
        <v>71</v>
      </c>
      <c r="I5" s="244"/>
      <c r="J5" s="242" t="s">
        <v>66</v>
      </c>
      <c r="K5" s="243" t="s">
        <v>67</v>
      </c>
    </row>
    <row r="6" ht="15.75" spans="1:11">
      <c r="A6" s="241" t="s">
        <v>72</v>
      </c>
      <c r="B6" s="250"/>
      <c r="C6" s="251"/>
      <c r="D6" s="247" t="s">
        <v>73</v>
      </c>
      <c r="E6" s="271"/>
      <c r="F6" s="245">
        <v>45861</v>
      </c>
      <c r="G6" s="246"/>
      <c r="H6" s="241" t="s">
        <v>74</v>
      </c>
      <c r="I6" s="244"/>
      <c r="J6" s="242" t="s">
        <v>66</v>
      </c>
      <c r="K6" s="243" t="s">
        <v>67</v>
      </c>
    </row>
    <row r="7" ht="15.75" spans="1:11">
      <c r="A7" s="241" t="s">
        <v>75</v>
      </c>
      <c r="B7" s="253">
        <v>10000</v>
      </c>
      <c r="C7" s="254"/>
      <c r="D7" s="247" t="s">
        <v>76</v>
      </c>
      <c r="E7" s="270"/>
      <c r="F7" s="245">
        <v>45862</v>
      </c>
      <c r="G7" s="246"/>
      <c r="H7" s="241" t="s">
        <v>77</v>
      </c>
      <c r="I7" s="244"/>
      <c r="J7" s="242" t="s">
        <v>66</v>
      </c>
      <c r="K7" s="243" t="s">
        <v>67</v>
      </c>
    </row>
    <row r="8" spans="1:11">
      <c r="A8" s="256" t="s">
        <v>78</v>
      </c>
      <c r="B8" s="257" t="s">
        <v>79</v>
      </c>
      <c r="C8" s="258"/>
      <c r="D8" s="259" t="s">
        <v>80</v>
      </c>
      <c r="E8" s="260"/>
      <c r="F8" s="261">
        <v>45863</v>
      </c>
      <c r="G8" s="262"/>
      <c r="H8" s="259" t="s">
        <v>81</v>
      </c>
      <c r="I8" s="260"/>
      <c r="J8" s="277" t="s">
        <v>66</v>
      </c>
      <c r="K8" s="321" t="s">
        <v>67</v>
      </c>
    </row>
    <row r="9" spans="1:11">
      <c r="A9" s="345" t="s">
        <v>82</v>
      </c>
      <c r="B9" s="346"/>
      <c r="C9" s="346"/>
      <c r="D9" s="346"/>
      <c r="E9" s="346"/>
      <c r="F9" s="346"/>
      <c r="G9" s="346"/>
      <c r="H9" s="346"/>
      <c r="I9" s="346"/>
      <c r="J9" s="346"/>
      <c r="K9" s="391"/>
    </row>
    <row r="10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2"/>
    </row>
    <row r="11" ht="15.7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3" t="s">
        <v>86</v>
      </c>
    </row>
    <row r="12" ht="15.75" spans="1:11">
      <c r="A12" s="247" t="s">
        <v>90</v>
      </c>
      <c r="B12" s="269" t="s">
        <v>85</v>
      </c>
      <c r="C12" s="242" t="s">
        <v>86</v>
      </c>
      <c r="D12" s="270"/>
      <c r="E12" s="271" t="s">
        <v>91</v>
      </c>
      <c r="F12" s="269" t="s">
        <v>85</v>
      </c>
      <c r="G12" s="242" t="s">
        <v>86</v>
      </c>
      <c r="H12" s="242" t="s">
        <v>88</v>
      </c>
      <c r="I12" s="271" t="s">
        <v>92</v>
      </c>
      <c r="J12" s="269" t="s">
        <v>85</v>
      </c>
      <c r="K12" s="243" t="s">
        <v>86</v>
      </c>
    </row>
    <row r="13" ht="15.75" spans="1:11">
      <c r="A13" s="247" t="s">
        <v>93</v>
      </c>
      <c r="B13" s="269" t="s">
        <v>85</v>
      </c>
      <c r="C13" s="242" t="s">
        <v>86</v>
      </c>
      <c r="D13" s="270"/>
      <c r="E13" s="271" t="s">
        <v>94</v>
      </c>
      <c r="F13" s="242" t="s">
        <v>95</v>
      </c>
      <c r="G13" s="242" t="s">
        <v>96</v>
      </c>
      <c r="H13" s="242" t="s">
        <v>88</v>
      </c>
      <c r="I13" s="271" t="s">
        <v>97</v>
      </c>
      <c r="J13" s="269" t="s">
        <v>85</v>
      </c>
      <c r="K13" s="243" t="s">
        <v>86</v>
      </c>
    </row>
    <row r="14" spans="1:11">
      <c r="A14" s="259" t="s">
        <v>98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4"/>
    </row>
    <row r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2"/>
    </row>
    <row r="16" ht="15.7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3" t="s">
        <v>96</v>
      </c>
    </row>
    <row r="17" customHeight="1" spans="1:22">
      <c r="A17" s="252" t="s">
        <v>103</v>
      </c>
      <c r="B17" s="242" t="s">
        <v>95</v>
      </c>
      <c r="C17" s="242" t="s">
        <v>96</v>
      </c>
      <c r="D17" s="250"/>
      <c r="E17" s="289" t="s">
        <v>104</v>
      </c>
      <c r="F17" s="242" t="s">
        <v>95</v>
      </c>
      <c r="G17" s="242" t="s">
        <v>96</v>
      </c>
      <c r="H17" s="358"/>
      <c r="I17" s="289" t="s">
        <v>105</v>
      </c>
      <c r="J17" s="242" t="s">
        <v>95</v>
      </c>
      <c r="K17" s="243" t="s">
        <v>96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5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2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6"/>
    </row>
    <row r="21" ht="21.75" customHeight="1" spans="1:11">
      <c r="A21" s="363" t="s">
        <v>109</v>
      </c>
      <c r="B21" s="364" t="s">
        <v>110</v>
      </c>
      <c r="C21" s="364" t="s">
        <v>111</v>
      </c>
      <c r="D21" s="364" t="s">
        <v>112</v>
      </c>
      <c r="E21" s="364" t="s">
        <v>113</v>
      </c>
      <c r="F21" s="364" t="s">
        <v>114</v>
      </c>
      <c r="G21" s="364" t="s">
        <v>115</v>
      </c>
      <c r="H21" s="289"/>
      <c r="I21" s="289"/>
      <c r="J21" s="289"/>
      <c r="K21" s="324" t="s">
        <v>116</v>
      </c>
    </row>
    <row r="22" customHeight="1" spans="1:11">
      <c r="A22" s="365" t="s">
        <v>117</v>
      </c>
      <c r="B22" s="364" t="s">
        <v>95</v>
      </c>
      <c r="C22" s="364" t="s">
        <v>95</v>
      </c>
      <c r="D22" s="364" t="s">
        <v>95</v>
      </c>
      <c r="E22" s="364" t="s">
        <v>95</v>
      </c>
      <c r="F22" s="364" t="s">
        <v>95</v>
      </c>
      <c r="G22" s="364" t="s">
        <v>95</v>
      </c>
      <c r="H22" s="366"/>
      <c r="I22" s="366"/>
      <c r="J22" s="366"/>
      <c r="K22" s="397">
        <v>1</v>
      </c>
    </row>
    <row r="23" customHeight="1" spans="1:11">
      <c r="A23" s="365" t="s">
        <v>118</v>
      </c>
      <c r="B23" s="364" t="s">
        <v>95</v>
      </c>
      <c r="C23" s="364" t="s">
        <v>95</v>
      </c>
      <c r="D23" s="364" t="s">
        <v>95</v>
      </c>
      <c r="E23" s="364" t="s">
        <v>95</v>
      </c>
      <c r="F23" s="364" t="s">
        <v>95</v>
      </c>
      <c r="G23" s="364" t="s">
        <v>95</v>
      </c>
      <c r="H23" s="366"/>
      <c r="I23" s="366"/>
      <c r="J23" s="366"/>
      <c r="K23" s="397">
        <v>1</v>
      </c>
    </row>
    <row r="24" customHeight="1" spans="1:11">
      <c r="A24" s="365"/>
      <c r="B24" s="364"/>
      <c r="C24" s="364"/>
      <c r="D24" s="364"/>
      <c r="E24" s="364"/>
      <c r="F24" s="364"/>
      <c r="G24" s="364"/>
      <c r="H24" s="366"/>
      <c r="I24" s="366"/>
      <c r="J24" s="366"/>
      <c r="K24" s="398"/>
    </row>
    <row r="25" customHeight="1" spans="1:11">
      <c r="A25" s="365"/>
      <c r="B25" s="364"/>
      <c r="C25" s="364"/>
      <c r="D25" s="364"/>
      <c r="E25" s="364"/>
      <c r="F25" s="364"/>
      <c r="G25" s="364"/>
      <c r="H25" s="366"/>
      <c r="I25" s="366"/>
      <c r="J25" s="366"/>
      <c r="K25" s="398"/>
    </row>
    <row r="26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9"/>
    </row>
    <row r="27" customHeight="1" spans="1:11">
      <c r="A27" s="368"/>
      <c r="B27" s="366"/>
      <c r="C27" s="366"/>
      <c r="D27" s="366"/>
      <c r="E27" s="366"/>
      <c r="F27" s="366"/>
      <c r="G27" s="366"/>
      <c r="H27" s="366"/>
      <c r="I27" s="366"/>
      <c r="J27" s="366"/>
      <c r="K27" s="399"/>
    </row>
    <row r="28" customHeight="1" spans="1:11">
      <c r="A28" s="368"/>
      <c r="B28" s="366"/>
      <c r="C28" s="366"/>
      <c r="D28" s="366"/>
      <c r="E28" s="366"/>
      <c r="F28" s="366"/>
      <c r="G28" s="366"/>
      <c r="H28" s="366"/>
      <c r="I28" s="366"/>
      <c r="J28" s="366"/>
      <c r="K28" s="399"/>
    </row>
    <row r="29" ht="18" customHeight="1" spans="1:11">
      <c r="A29" s="369" t="s">
        <v>119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0"/>
    </row>
    <row r="30" ht="18.75" customHeight="1" spans="1:11">
      <c r="A30" s="371" t="s">
        <v>120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1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2"/>
    </row>
    <row r="32" ht="18" customHeight="1" spans="1:11">
      <c r="A32" s="369" t="s">
        <v>121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0"/>
    </row>
    <row r="33" ht="15.75" spans="1:11">
      <c r="A33" s="375" t="s">
        <v>122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3"/>
    </row>
    <row r="34" spans="1:11">
      <c r="A34" s="155" t="s">
        <v>123</v>
      </c>
      <c r="B34" s="156"/>
      <c r="C34" s="242" t="s">
        <v>66</v>
      </c>
      <c r="D34" s="242" t="s">
        <v>67</v>
      </c>
      <c r="E34" s="377" t="s">
        <v>124</v>
      </c>
      <c r="F34" s="378"/>
      <c r="G34" s="378"/>
      <c r="H34" s="378"/>
      <c r="I34" s="378"/>
      <c r="J34" s="378"/>
      <c r="K34" s="404"/>
    </row>
    <row r="35" spans="1:11">
      <c r="A35" s="379" t="s">
        <v>125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5.75" spans="1:11">
      <c r="A36" s="380" t="s">
        <v>126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5"/>
    </row>
    <row r="37" ht="15.75" spans="1:11">
      <c r="A37" s="380" t="s">
        <v>127</v>
      </c>
      <c r="B37" s="381"/>
      <c r="C37" s="381"/>
      <c r="D37" s="381"/>
      <c r="E37" s="381"/>
      <c r="F37" s="381"/>
      <c r="G37" s="381"/>
      <c r="H37" s="381"/>
      <c r="I37" s="381"/>
      <c r="J37" s="381"/>
      <c r="K37" s="405"/>
    </row>
    <row r="38" ht="15.75" spans="1:11">
      <c r="A38" s="380" t="s">
        <v>128</v>
      </c>
      <c r="B38" s="381"/>
      <c r="C38" s="381"/>
      <c r="D38" s="381"/>
      <c r="E38" s="381"/>
      <c r="F38" s="381"/>
      <c r="G38" s="381"/>
      <c r="H38" s="381"/>
      <c r="I38" s="381"/>
      <c r="J38" s="381"/>
      <c r="K38" s="405"/>
    </row>
    <row r="39" ht="15.75" spans="1:11">
      <c r="A39" s="296" t="s">
        <v>129</v>
      </c>
      <c r="B39" s="297"/>
      <c r="C39" s="297"/>
      <c r="D39" s="297"/>
      <c r="E39" s="297"/>
      <c r="F39" s="297"/>
      <c r="G39" s="297"/>
      <c r="H39" s="297"/>
      <c r="I39" s="297"/>
      <c r="J39" s="297"/>
      <c r="K39" s="327"/>
    </row>
    <row r="40" ht="15.75" spans="1:11">
      <c r="A40" s="296" t="s">
        <v>130</v>
      </c>
      <c r="B40" s="297"/>
      <c r="C40" s="297"/>
      <c r="D40" s="297"/>
      <c r="E40" s="297"/>
      <c r="F40" s="297"/>
      <c r="G40" s="297"/>
      <c r="H40" s="297"/>
      <c r="I40" s="297"/>
      <c r="J40" s="297"/>
      <c r="K40" s="327"/>
    </row>
    <row r="41" ht="15.75" spans="1:11">
      <c r="A41" s="296" t="s">
        <v>131</v>
      </c>
      <c r="B41" s="297"/>
      <c r="C41" s="297"/>
      <c r="D41" s="297"/>
      <c r="E41" s="297"/>
      <c r="F41" s="297"/>
      <c r="G41" s="297"/>
      <c r="H41" s="297"/>
      <c r="I41" s="297"/>
      <c r="J41" s="297"/>
      <c r="K41" s="327"/>
    </row>
    <row r="42" ht="15.75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7"/>
    </row>
    <row r="43" ht="15.75" spans="1:11">
      <c r="A43" s="296"/>
      <c r="B43" s="297"/>
      <c r="C43" s="297"/>
      <c r="D43" s="297"/>
      <c r="E43" s="297"/>
      <c r="F43" s="297"/>
      <c r="G43" s="297"/>
      <c r="H43" s="297"/>
      <c r="I43" s="297"/>
      <c r="J43" s="297"/>
      <c r="K43" s="327"/>
    </row>
    <row r="44" ht="15.75" spans="1:11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327"/>
    </row>
    <row r="45" ht="15.75" spans="1:11">
      <c r="A45" s="296"/>
      <c r="B45" s="297"/>
      <c r="C45" s="297"/>
      <c r="D45" s="297"/>
      <c r="E45" s="297"/>
      <c r="F45" s="297"/>
      <c r="G45" s="297"/>
      <c r="H45" s="297"/>
      <c r="I45" s="297"/>
      <c r="J45" s="297"/>
      <c r="K45" s="327"/>
    </row>
    <row r="46" ht="15.75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327"/>
    </row>
    <row r="47" ht="15.7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spans="1:11">
      <c r="A48" s="291" t="s">
        <v>132</v>
      </c>
      <c r="B48" s="292"/>
      <c r="C48" s="292"/>
      <c r="D48" s="292"/>
      <c r="E48" s="292"/>
      <c r="F48" s="292"/>
      <c r="G48" s="292"/>
      <c r="H48" s="292"/>
      <c r="I48" s="292"/>
      <c r="J48" s="292"/>
      <c r="K48" s="325"/>
    </row>
    <row r="49" spans="1:11">
      <c r="A49" s="347" t="s">
        <v>133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92"/>
    </row>
    <row r="50" ht="15.75" spans="1:11">
      <c r="A50" s="354" t="s">
        <v>134</v>
      </c>
      <c r="B50" s="351" t="s">
        <v>95</v>
      </c>
      <c r="C50" s="351" t="s">
        <v>96</v>
      </c>
      <c r="D50" s="351" t="s">
        <v>88</v>
      </c>
      <c r="E50" s="356" t="s">
        <v>135</v>
      </c>
      <c r="F50" s="351" t="s">
        <v>95</v>
      </c>
      <c r="G50" s="351" t="s">
        <v>96</v>
      </c>
      <c r="H50" s="351" t="s">
        <v>88</v>
      </c>
      <c r="I50" s="356" t="s">
        <v>136</v>
      </c>
      <c r="J50" s="351" t="s">
        <v>95</v>
      </c>
      <c r="K50" s="393" t="s">
        <v>96</v>
      </c>
    </row>
    <row r="51" ht="15.75" spans="1:11">
      <c r="A51" s="252" t="s">
        <v>87</v>
      </c>
      <c r="B51" s="242" t="s">
        <v>95</v>
      </c>
      <c r="C51" s="242" t="s">
        <v>96</v>
      </c>
      <c r="D51" s="242" t="s">
        <v>88</v>
      </c>
      <c r="E51" s="289" t="s">
        <v>94</v>
      </c>
      <c r="F51" s="242" t="s">
        <v>95</v>
      </c>
      <c r="G51" s="242" t="s">
        <v>96</v>
      </c>
      <c r="H51" s="242" t="s">
        <v>88</v>
      </c>
      <c r="I51" s="289" t="s">
        <v>105</v>
      </c>
      <c r="J51" s="242" t="s">
        <v>95</v>
      </c>
      <c r="K51" s="243" t="s">
        <v>96</v>
      </c>
    </row>
    <row r="52" spans="1:11">
      <c r="A52" s="259" t="s">
        <v>137</v>
      </c>
      <c r="B52" s="260"/>
      <c r="C52" s="260"/>
      <c r="D52" s="260"/>
      <c r="E52" s="260"/>
      <c r="F52" s="260"/>
      <c r="G52" s="260"/>
      <c r="H52" s="260"/>
      <c r="I52" s="260"/>
      <c r="J52" s="260"/>
      <c r="K52" s="314"/>
    </row>
    <row r="53" spans="1:11">
      <c r="A53" s="379" t="s">
        <v>138</v>
      </c>
      <c r="B53" s="379"/>
      <c r="C53" s="379"/>
      <c r="D53" s="379"/>
      <c r="E53" s="379"/>
      <c r="F53" s="379"/>
      <c r="G53" s="379"/>
      <c r="H53" s="379"/>
      <c r="I53" s="379"/>
      <c r="J53" s="379"/>
      <c r="K53" s="379"/>
    </row>
    <row r="54" spans="1:11">
      <c r="A54" s="380" t="s">
        <v>139</v>
      </c>
      <c r="B54" s="381"/>
      <c r="C54" s="381"/>
      <c r="D54" s="381"/>
      <c r="E54" s="381"/>
      <c r="F54" s="381"/>
      <c r="G54" s="381"/>
      <c r="H54" s="381"/>
      <c r="I54" s="381"/>
      <c r="J54" s="381"/>
      <c r="K54" s="405"/>
    </row>
    <row r="55" spans="1:11">
      <c r="A55" s="382" t="s">
        <v>140</v>
      </c>
      <c r="B55" s="301" t="s">
        <v>141</v>
      </c>
      <c r="C55" s="301"/>
      <c r="D55" s="383" t="s">
        <v>142</v>
      </c>
      <c r="E55" s="384" t="s">
        <v>143</v>
      </c>
      <c r="F55" s="385" t="s">
        <v>144</v>
      </c>
      <c r="G55" s="386">
        <v>45852</v>
      </c>
      <c r="H55" s="387" t="s">
        <v>145</v>
      </c>
      <c r="I55" s="406"/>
      <c r="J55" s="407" t="s">
        <v>146</v>
      </c>
      <c r="K55" s="408"/>
    </row>
    <row r="56" spans="1:11">
      <c r="A56" s="379" t="s">
        <v>147</v>
      </c>
      <c r="B56" s="379"/>
      <c r="C56" s="379"/>
      <c r="D56" s="379"/>
      <c r="E56" s="379"/>
      <c r="F56" s="379"/>
      <c r="G56" s="379"/>
      <c r="H56" s="379"/>
      <c r="I56" s="379"/>
      <c r="J56" s="379"/>
      <c r="K56" s="379"/>
    </row>
    <row r="57" spans="1:11">
      <c r="A57" s="388"/>
      <c r="B57" s="389"/>
      <c r="C57" s="389"/>
      <c r="D57" s="389"/>
      <c r="E57" s="389"/>
      <c r="F57" s="389"/>
      <c r="G57" s="389"/>
      <c r="H57" s="389"/>
      <c r="I57" s="389"/>
      <c r="J57" s="389"/>
      <c r="K57" s="409"/>
    </row>
    <row r="58" spans="1:11">
      <c r="A58" s="382" t="s">
        <v>140</v>
      </c>
      <c r="B58" s="301"/>
      <c r="C58" s="301"/>
      <c r="D58" s="383" t="s">
        <v>142</v>
      </c>
      <c r="E58" s="390"/>
      <c r="F58" s="385" t="s">
        <v>148</v>
      </c>
      <c r="G58" s="386"/>
      <c r="H58" s="387" t="s">
        <v>145</v>
      </c>
      <c r="I58" s="406"/>
      <c r="J58" s="407"/>
      <c r="K58" s="408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20"/>
  <sheetViews>
    <sheetView zoomScale="110" zoomScaleNormal="110" workbookViewId="0">
      <selection activeCell="I5" sqref="I5:N17"/>
    </sheetView>
  </sheetViews>
  <sheetFormatPr defaultColWidth="9" defaultRowHeight="26" customHeight="1"/>
  <cols>
    <col min="1" max="1" width="17.1666666666667" style="84" customWidth="1"/>
    <col min="2" max="6" width="9.33333333333333" style="84" customWidth="1"/>
    <col min="7" max="7" width="10.45" style="84" customWidth="1"/>
    <col min="8" max="8" width="1.33333333333333" style="84" customWidth="1"/>
    <col min="9" max="9" width="13.8583333333333" style="86" customWidth="1"/>
    <col min="10" max="10" width="13.8666666666667" style="86" customWidth="1"/>
    <col min="11" max="11" width="15.5583333333333" style="84" customWidth="1"/>
    <col min="12" max="12" width="14.425" style="84" customWidth="1"/>
    <col min="13" max="13" width="11.925" style="84" customWidth="1"/>
    <col min="14" max="14" width="12.6083333333333" style="84" customWidth="1"/>
    <col min="15" max="15" width="13.8583333333333" style="84" customWidth="1"/>
    <col min="16" max="16" width="12.2666666666667" style="84" customWidth="1"/>
    <col min="17" max="17" width="14.4333333333333" style="84" customWidth="1"/>
    <col min="18" max="18" width="12.0416666666667" style="84" customWidth="1"/>
    <col min="19" max="19" width="11.3583333333333" style="84" customWidth="1"/>
    <col min="20" max="20" width="11.9333333333333" style="84" customWidth="1"/>
    <col min="21" max="16384" width="9" style="84"/>
  </cols>
  <sheetData>
    <row r="1" customHeight="1" spans="1:14">
      <c r="A1" s="214" t="s">
        <v>149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="335" customFormat="1" ht="19.5" customHeight="1" spans="1:20">
      <c r="A2" s="89" t="s">
        <v>62</v>
      </c>
      <c r="B2" s="90" t="s">
        <v>63</v>
      </c>
      <c r="C2" s="90"/>
      <c r="D2" s="89" t="s">
        <v>68</v>
      </c>
      <c r="E2" s="90" t="s">
        <v>69</v>
      </c>
      <c r="F2" s="90"/>
      <c r="G2" s="90"/>
      <c r="H2" s="216"/>
      <c r="I2" s="336" t="s">
        <v>57</v>
      </c>
      <c r="J2" s="337" t="s">
        <v>58</v>
      </c>
      <c r="K2" s="337"/>
      <c r="L2" s="337"/>
      <c r="M2" s="337"/>
      <c r="N2" s="338"/>
      <c r="O2" s="336" t="s">
        <v>57</v>
      </c>
      <c r="P2" s="337" t="s">
        <v>58</v>
      </c>
      <c r="Q2" s="337"/>
      <c r="R2" s="337"/>
      <c r="S2" s="337"/>
      <c r="T2" s="338"/>
    </row>
    <row r="3" s="335" customFormat="1" ht="19.5" customHeight="1" spans="1:20">
      <c r="A3" s="92" t="s">
        <v>150</v>
      </c>
      <c r="B3" s="93" t="s">
        <v>151</v>
      </c>
      <c r="C3" s="93"/>
      <c r="D3" s="93"/>
      <c r="E3" s="93"/>
      <c r="F3" s="93"/>
      <c r="G3" s="93"/>
      <c r="H3" s="101"/>
      <c r="I3" s="339" t="s">
        <v>152</v>
      </c>
      <c r="J3" s="339"/>
      <c r="K3" s="339"/>
      <c r="L3" s="339"/>
      <c r="M3" s="339"/>
      <c r="N3" s="340"/>
      <c r="O3" s="339" t="s">
        <v>152</v>
      </c>
      <c r="P3" s="339"/>
      <c r="Q3" s="339"/>
      <c r="R3" s="339"/>
      <c r="S3" s="339"/>
      <c r="T3" s="340"/>
    </row>
    <row r="4" s="335" customFormat="1" ht="24" customHeight="1" spans="1:20">
      <c r="A4" s="92"/>
      <c r="B4" s="95" t="s">
        <v>110</v>
      </c>
      <c r="C4" s="95" t="s">
        <v>111</v>
      </c>
      <c r="D4" s="96" t="s">
        <v>112</v>
      </c>
      <c r="E4" s="95" t="s">
        <v>113</v>
      </c>
      <c r="F4" s="97" t="s">
        <v>114</v>
      </c>
      <c r="G4" s="95" t="s">
        <v>115</v>
      </c>
      <c r="H4" s="101"/>
      <c r="I4" s="95" t="s">
        <v>110</v>
      </c>
      <c r="J4" s="95" t="s">
        <v>111</v>
      </c>
      <c r="K4" s="96" t="s">
        <v>153</v>
      </c>
      <c r="L4" s="95" t="s">
        <v>113</v>
      </c>
      <c r="M4" s="97" t="s">
        <v>114</v>
      </c>
      <c r="N4" s="95" t="s">
        <v>115</v>
      </c>
      <c r="O4" s="95" t="s">
        <v>110</v>
      </c>
      <c r="P4" s="95" t="s">
        <v>111</v>
      </c>
      <c r="Q4" s="96" t="s">
        <v>154</v>
      </c>
      <c r="R4" s="95" t="s">
        <v>113</v>
      </c>
      <c r="S4" s="97" t="s">
        <v>114</v>
      </c>
      <c r="T4" s="95" t="s">
        <v>115</v>
      </c>
    </row>
    <row r="5" s="335" customFormat="1" ht="19.5" customHeight="1" spans="1:20">
      <c r="A5" s="98" t="s">
        <v>155</v>
      </c>
      <c r="B5" s="99">
        <f t="shared" ref="B5:B8" si="0">C5-5</f>
        <v>71</v>
      </c>
      <c r="C5" s="99">
        <v>76</v>
      </c>
      <c r="D5" s="100">
        <f t="shared" ref="D5:G5" si="1">C5+6</f>
        <v>82</v>
      </c>
      <c r="E5" s="99">
        <f t="shared" si="1"/>
        <v>88</v>
      </c>
      <c r="F5" s="99">
        <f t="shared" si="1"/>
        <v>94</v>
      </c>
      <c r="G5" s="99">
        <f t="shared" si="1"/>
        <v>100</v>
      </c>
      <c r="H5" s="101"/>
      <c r="I5" s="224" t="s">
        <v>156</v>
      </c>
      <c r="J5" s="224" t="s">
        <v>157</v>
      </c>
      <c r="K5" s="224" t="s">
        <v>158</v>
      </c>
      <c r="L5" s="224" t="s">
        <v>159</v>
      </c>
      <c r="M5" s="224" t="s">
        <v>160</v>
      </c>
      <c r="N5" s="225" t="s">
        <v>158</v>
      </c>
      <c r="O5" s="224" t="s">
        <v>156</v>
      </c>
      <c r="P5" s="224" t="s">
        <v>157</v>
      </c>
      <c r="Q5" s="224" t="s">
        <v>158</v>
      </c>
      <c r="R5" s="224" t="s">
        <v>159</v>
      </c>
      <c r="S5" s="224" t="s">
        <v>160</v>
      </c>
      <c r="T5" s="225" t="s">
        <v>158</v>
      </c>
    </row>
    <row r="6" s="335" customFormat="1" ht="19.5" customHeight="1" spans="1:20">
      <c r="A6" s="98" t="s">
        <v>161</v>
      </c>
      <c r="B6" s="99">
        <f>C6-3</f>
        <v>51</v>
      </c>
      <c r="C6" s="99">
        <v>54</v>
      </c>
      <c r="D6" s="100">
        <f>C6+3</f>
        <v>57</v>
      </c>
      <c r="E6" s="99">
        <f>D6+3</f>
        <v>60</v>
      </c>
      <c r="F6" s="99">
        <f>E6+4</f>
        <v>64</v>
      </c>
      <c r="G6" s="99">
        <f t="shared" ref="G6:G8" si="2">F6+4</f>
        <v>68</v>
      </c>
      <c r="H6" s="101"/>
      <c r="I6" s="224" t="s">
        <v>158</v>
      </c>
      <c r="J6" s="224" t="s">
        <v>159</v>
      </c>
      <c r="K6" s="226" t="s">
        <v>156</v>
      </c>
      <c r="L6" s="224" t="s">
        <v>156</v>
      </c>
      <c r="M6" s="224" t="s">
        <v>160</v>
      </c>
      <c r="N6" s="225" t="s">
        <v>158</v>
      </c>
      <c r="O6" s="224" t="s">
        <v>158</v>
      </c>
      <c r="P6" s="224" t="s">
        <v>159</v>
      </c>
      <c r="Q6" s="226" t="s">
        <v>156</v>
      </c>
      <c r="R6" s="224" t="s">
        <v>156</v>
      </c>
      <c r="S6" s="224" t="s">
        <v>160</v>
      </c>
      <c r="T6" s="225" t="s">
        <v>158</v>
      </c>
    </row>
    <row r="7" s="335" customFormat="1" ht="19.5" customHeight="1" spans="1:20">
      <c r="A7" s="98" t="s">
        <v>162</v>
      </c>
      <c r="B7" s="102">
        <f t="shared" si="0"/>
        <v>69</v>
      </c>
      <c r="C7" s="99">
        <v>74</v>
      </c>
      <c r="D7" s="103">
        <f>C7+6</f>
        <v>80</v>
      </c>
      <c r="E7" s="102">
        <f>D7+6</f>
        <v>86</v>
      </c>
      <c r="F7" s="102">
        <f>E7+6</f>
        <v>92</v>
      </c>
      <c r="G7" s="99">
        <f t="shared" si="2"/>
        <v>96</v>
      </c>
      <c r="H7" s="101"/>
      <c r="I7" s="224" t="s">
        <v>157</v>
      </c>
      <c r="J7" s="224" t="s">
        <v>160</v>
      </c>
      <c r="K7" s="224" t="s">
        <v>160</v>
      </c>
      <c r="L7" s="120" t="s">
        <v>156</v>
      </c>
      <c r="M7" s="120" t="s">
        <v>157</v>
      </c>
      <c r="N7" s="225" t="s">
        <v>157</v>
      </c>
      <c r="O7" s="224" t="s">
        <v>157</v>
      </c>
      <c r="P7" s="224" t="s">
        <v>160</v>
      </c>
      <c r="Q7" s="224" t="s">
        <v>160</v>
      </c>
      <c r="R7" s="120" t="s">
        <v>156</v>
      </c>
      <c r="S7" s="120" t="s">
        <v>157</v>
      </c>
      <c r="T7" s="225" t="s">
        <v>157</v>
      </c>
    </row>
    <row r="8" s="335" customFormat="1" ht="19.5" customHeight="1" spans="1:20">
      <c r="A8" s="98" t="s">
        <v>163</v>
      </c>
      <c r="B8" s="102">
        <f t="shared" si="0"/>
        <v>79</v>
      </c>
      <c r="C8" s="99">
        <v>84</v>
      </c>
      <c r="D8" s="103">
        <f>C8+6</f>
        <v>90</v>
      </c>
      <c r="E8" s="102">
        <f>D8+6</f>
        <v>96</v>
      </c>
      <c r="F8" s="102">
        <f>E8+6</f>
        <v>102</v>
      </c>
      <c r="G8" s="99">
        <f t="shared" si="2"/>
        <v>106</v>
      </c>
      <c r="H8" s="101"/>
      <c r="I8" s="224" t="s">
        <v>159</v>
      </c>
      <c r="J8" s="224" t="s">
        <v>156</v>
      </c>
      <c r="K8" s="226" t="s">
        <v>164</v>
      </c>
      <c r="L8" s="120" t="s">
        <v>165</v>
      </c>
      <c r="M8" s="225" t="s">
        <v>159</v>
      </c>
      <c r="N8" s="224" t="s">
        <v>156</v>
      </c>
      <c r="O8" s="224" t="s">
        <v>159</v>
      </c>
      <c r="P8" s="224" t="s">
        <v>156</v>
      </c>
      <c r="Q8" s="226" t="s">
        <v>164</v>
      </c>
      <c r="R8" s="120" t="s">
        <v>165</v>
      </c>
      <c r="S8" s="225" t="s">
        <v>159</v>
      </c>
      <c r="T8" s="224" t="s">
        <v>156</v>
      </c>
    </row>
    <row r="9" s="335" customFormat="1" ht="19.5" customHeight="1" spans="1:20">
      <c r="A9" s="98" t="s">
        <v>166</v>
      </c>
      <c r="B9" s="104">
        <f>C9-1.6</f>
        <v>23.4</v>
      </c>
      <c r="C9" s="104">
        <v>25</v>
      </c>
      <c r="D9" s="105">
        <f>C9+1.9</f>
        <v>26.9</v>
      </c>
      <c r="E9" s="104">
        <f>C9+3.8</f>
        <v>28.8</v>
      </c>
      <c r="F9" s="104">
        <f>C9+5.7</f>
        <v>30.7</v>
      </c>
      <c r="G9" s="104">
        <f>C9+7</f>
        <v>32</v>
      </c>
      <c r="H9" s="101"/>
      <c r="I9" s="224" t="s">
        <v>159</v>
      </c>
      <c r="J9" s="224" t="s">
        <v>156</v>
      </c>
      <c r="K9" s="226" t="s">
        <v>156</v>
      </c>
      <c r="L9" s="120" t="s">
        <v>156</v>
      </c>
      <c r="M9" s="224" t="s">
        <v>160</v>
      </c>
      <c r="N9" s="225" t="s">
        <v>159</v>
      </c>
      <c r="O9" s="224" t="s">
        <v>159</v>
      </c>
      <c r="P9" s="224" t="s">
        <v>156</v>
      </c>
      <c r="Q9" s="226" t="s">
        <v>156</v>
      </c>
      <c r="R9" s="120" t="s">
        <v>156</v>
      </c>
      <c r="S9" s="224" t="s">
        <v>160</v>
      </c>
      <c r="T9" s="225" t="s">
        <v>159</v>
      </c>
    </row>
    <row r="10" s="335" customFormat="1" ht="19.5" customHeight="1" spans="1:20">
      <c r="A10" s="98" t="s">
        <v>167</v>
      </c>
      <c r="B10" s="99">
        <f>C10-1</f>
        <v>19</v>
      </c>
      <c r="C10" s="99">
        <v>20</v>
      </c>
      <c r="D10" s="100">
        <f>C10+1.2</f>
        <v>21.2</v>
      </c>
      <c r="E10" s="99">
        <f>D10+1.2</f>
        <v>22.4</v>
      </c>
      <c r="F10" s="99">
        <f>E10+1.2</f>
        <v>23.6</v>
      </c>
      <c r="G10" s="99">
        <f>F10+0.7</f>
        <v>24.3</v>
      </c>
      <c r="H10" s="101"/>
      <c r="I10" s="224" t="s">
        <v>159</v>
      </c>
      <c r="J10" s="224" t="s">
        <v>156</v>
      </c>
      <c r="K10" s="226" t="s">
        <v>156</v>
      </c>
      <c r="L10" s="120" t="s">
        <v>156</v>
      </c>
      <c r="M10" s="120" t="s">
        <v>160</v>
      </c>
      <c r="N10" s="225" t="s">
        <v>156</v>
      </c>
      <c r="O10" s="224" t="s">
        <v>159</v>
      </c>
      <c r="P10" s="224" t="s">
        <v>156</v>
      </c>
      <c r="Q10" s="226" t="s">
        <v>156</v>
      </c>
      <c r="R10" s="120" t="s">
        <v>156</v>
      </c>
      <c r="S10" s="120" t="s">
        <v>160</v>
      </c>
      <c r="T10" s="225" t="s">
        <v>156</v>
      </c>
    </row>
    <row r="11" s="335" customFormat="1" ht="19.5" customHeight="1" spans="1:20">
      <c r="A11" s="98" t="s">
        <v>168</v>
      </c>
      <c r="B11" s="99">
        <f>C11-0.5</f>
        <v>16.5</v>
      </c>
      <c r="C11" s="99">
        <v>17</v>
      </c>
      <c r="D11" s="100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1"/>
      <c r="I11" s="120" t="s">
        <v>156</v>
      </c>
      <c r="J11" s="120" t="s">
        <v>169</v>
      </c>
      <c r="K11" s="226" t="s">
        <v>159</v>
      </c>
      <c r="L11" s="120" t="s">
        <v>159</v>
      </c>
      <c r="M11" s="120" t="s">
        <v>169</v>
      </c>
      <c r="N11" s="225" t="s">
        <v>169</v>
      </c>
      <c r="O11" s="120" t="s">
        <v>156</v>
      </c>
      <c r="P11" s="120" t="s">
        <v>169</v>
      </c>
      <c r="Q11" s="226" t="s">
        <v>159</v>
      </c>
      <c r="R11" s="120" t="s">
        <v>159</v>
      </c>
      <c r="S11" s="120" t="s">
        <v>169</v>
      </c>
      <c r="T11" s="225" t="s">
        <v>169</v>
      </c>
    </row>
    <row r="12" s="335" customFormat="1" ht="23" customHeight="1" spans="1:20">
      <c r="A12" s="106" t="s">
        <v>170</v>
      </c>
      <c r="B12" s="99">
        <f>C12-0.5</f>
        <v>11.5</v>
      </c>
      <c r="C12" s="99">
        <v>12</v>
      </c>
      <c r="D12" s="100">
        <f t="shared" ref="D12:G12" si="4">C12+0.5</f>
        <v>12.5</v>
      </c>
      <c r="E12" s="99">
        <f t="shared" si="4"/>
        <v>13</v>
      </c>
      <c r="F12" s="99">
        <f t="shared" si="4"/>
        <v>13.5</v>
      </c>
      <c r="G12" s="99">
        <f t="shared" si="4"/>
        <v>14</v>
      </c>
      <c r="H12" s="101"/>
      <c r="I12" s="224" t="s">
        <v>160</v>
      </c>
      <c r="J12" s="224" t="s">
        <v>171</v>
      </c>
      <c r="K12" s="226" t="s">
        <v>156</v>
      </c>
      <c r="L12" s="224" t="s">
        <v>159</v>
      </c>
      <c r="M12" s="224" t="s">
        <v>156</v>
      </c>
      <c r="N12" s="225" t="s">
        <v>159</v>
      </c>
      <c r="O12" s="224" t="s">
        <v>160</v>
      </c>
      <c r="P12" s="224" t="s">
        <v>171</v>
      </c>
      <c r="Q12" s="226" t="s">
        <v>156</v>
      </c>
      <c r="R12" s="224" t="s">
        <v>159</v>
      </c>
      <c r="S12" s="224" t="s">
        <v>156</v>
      </c>
      <c r="T12" s="225" t="s">
        <v>159</v>
      </c>
    </row>
    <row r="13" s="335" customFormat="1" ht="19.5" customHeight="1" spans="1:20">
      <c r="A13" s="98" t="s">
        <v>172</v>
      </c>
      <c r="B13" s="99">
        <f>C13-1.5</f>
        <v>22.5</v>
      </c>
      <c r="C13" s="99">
        <v>24</v>
      </c>
      <c r="D13" s="100">
        <f>C13+1.7</f>
        <v>25.7</v>
      </c>
      <c r="E13" s="99">
        <f>D13+1.7</f>
        <v>27.4</v>
      </c>
      <c r="F13" s="99">
        <f>E13+1.7</f>
        <v>29.1</v>
      </c>
      <c r="G13" s="99">
        <f>F13+1.6</f>
        <v>30.7</v>
      </c>
      <c r="H13" s="101"/>
      <c r="I13" s="120" t="s">
        <v>156</v>
      </c>
      <c r="J13" s="120" t="s">
        <v>169</v>
      </c>
      <c r="K13" s="226" t="s">
        <v>171</v>
      </c>
      <c r="L13" s="120" t="s">
        <v>173</v>
      </c>
      <c r="M13" s="120" t="s">
        <v>169</v>
      </c>
      <c r="N13" s="225" t="s">
        <v>169</v>
      </c>
      <c r="O13" s="120" t="s">
        <v>156</v>
      </c>
      <c r="P13" s="120" t="s">
        <v>169</v>
      </c>
      <c r="Q13" s="226" t="s">
        <v>171</v>
      </c>
      <c r="R13" s="120" t="s">
        <v>173</v>
      </c>
      <c r="S13" s="120" t="s">
        <v>169</v>
      </c>
      <c r="T13" s="225" t="s">
        <v>169</v>
      </c>
    </row>
    <row r="14" s="335" customFormat="1" ht="19.5" customHeight="1" spans="1:20">
      <c r="A14" s="98" t="s">
        <v>174</v>
      </c>
      <c r="B14" s="99">
        <f>C14-1.8</f>
        <v>32.2</v>
      </c>
      <c r="C14" s="99">
        <v>34</v>
      </c>
      <c r="D14" s="100">
        <f>C14+2.25</f>
        <v>36.25</v>
      </c>
      <c r="E14" s="99">
        <f>D14+2.25</f>
        <v>38.5</v>
      </c>
      <c r="F14" s="99">
        <f>E14+2.25</f>
        <v>40.75</v>
      </c>
      <c r="G14" s="99">
        <f>F14+2</f>
        <v>42.75</v>
      </c>
      <c r="H14" s="101"/>
      <c r="I14" s="120" t="s">
        <v>171</v>
      </c>
      <c r="J14" s="120" t="s">
        <v>156</v>
      </c>
      <c r="K14" s="226" t="s">
        <v>175</v>
      </c>
      <c r="L14" s="120" t="s">
        <v>176</v>
      </c>
      <c r="M14" s="120" t="s">
        <v>156</v>
      </c>
      <c r="N14" s="225" t="s">
        <v>159</v>
      </c>
      <c r="O14" s="120" t="s">
        <v>171</v>
      </c>
      <c r="P14" s="120" t="s">
        <v>156</v>
      </c>
      <c r="Q14" s="226" t="s">
        <v>175</v>
      </c>
      <c r="R14" s="120" t="s">
        <v>176</v>
      </c>
      <c r="S14" s="120" t="s">
        <v>156</v>
      </c>
      <c r="T14" s="225" t="s">
        <v>159</v>
      </c>
    </row>
    <row r="15" s="335" customFormat="1" ht="21" customHeight="1" spans="1:20">
      <c r="A15" s="98" t="s">
        <v>177</v>
      </c>
      <c r="B15" s="107">
        <v>12.5</v>
      </c>
      <c r="C15" s="107"/>
      <c r="D15" s="108">
        <f>B15+1</f>
        <v>13.5</v>
      </c>
      <c r="E15" s="107">
        <v>13.5</v>
      </c>
      <c r="F15" s="107">
        <f>D15+1</f>
        <v>14.5</v>
      </c>
      <c r="G15" s="107">
        <v>14.5</v>
      </c>
      <c r="H15" s="101"/>
      <c r="I15" s="120" t="s">
        <v>156</v>
      </c>
      <c r="J15" s="120" t="s">
        <v>156</v>
      </c>
      <c r="K15" s="120" t="s">
        <v>156</v>
      </c>
      <c r="L15" s="120" t="s">
        <v>156</v>
      </c>
      <c r="M15" s="120" t="s">
        <v>178</v>
      </c>
      <c r="N15" s="225" t="s">
        <v>156</v>
      </c>
      <c r="O15" s="120" t="s">
        <v>156</v>
      </c>
      <c r="P15" s="120" t="s">
        <v>156</v>
      </c>
      <c r="Q15" s="120" t="s">
        <v>156</v>
      </c>
      <c r="R15" s="120" t="s">
        <v>156</v>
      </c>
      <c r="S15" s="120" t="s">
        <v>178</v>
      </c>
      <c r="T15" s="225" t="s">
        <v>156</v>
      </c>
    </row>
    <row r="16" s="335" customFormat="1" ht="21" customHeight="1" spans="1:20">
      <c r="A16" s="98" t="s">
        <v>179</v>
      </c>
      <c r="B16" s="109">
        <v>3.5</v>
      </c>
      <c r="C16" s="99">
        <v>3.5</v>
      </c>
      <c r="D16" s="110">
        <v>3.5</v>
      </c>
      <c r="E16" s="109">
        <v>3.5</v>
      </c>
      <c r="F16" s="109">
        <v>3.5</v>
      </c>
      <c r="G16" s="109">
        <v>3.5</v>
      </c>
      <c r="H16" s="101"/>
      <c r="I16" s="120" t="s">
        <v>156</v>
      </c>
      <c r="J16" s="120" t="s">
        <v>156</v>
      </c>
      <c r="K16" s="226" t="s">
        <v>156</v>
      </c>
      <c r="L16" s="120" t="s">
        <v>156</v>
      </c>
      <c r="M16" s="120" t="s">
        <v>156</v>
      </c>
      <c r="N16" s="225" t="s">
        <v>156</v>
      </c>
      <c r="O16" s="120" t="s">
        <v>156</v>
      </c>
      <c r="P16" s="120" t="s">
        <v>156</v>
      </c>
      <c r="Q16" s="226" t="s">
        <v>156</v>
      </c>
      <c r="R16" s="120" t="s">
        <v>156</v>
      </c>
      <c r="S16" s="120" t="s">
        <v>156</v>
      </c>
      <c r="T16" s="225" t="s">
        <v>156</v>
      </c>
    </row>
    <row r="17" s="335" customFormat="1" ht="21" customHeight="1" spans="1:20">
      <c r="A17" s="98" t="s">
        <v>180</v>
      </c>
      <c r="B17" s="109">
        <v>2</v>
      </c>
      <c r="C17" s="99">
        <v>2</v>
      </c>
      <c r="D17" s="110">
        <v>2</v>
      </c>
      <c r="E17" s="109">
        <v>2</v>
      </c>
      <c r="F17" s="109">
        <v>2</v>
      </c>
      <c r="G17" s="109">
        <v>2</v>
      </c>
      <c r="H17" s="101"/>
      <c r="I17" s="120" t="s">
        <v>156</v>
      </c>
      <c r="J17" s="120" t="s">
        <v>156</v>
      </c>
      <c r="K17" s="226" t="s">
        <v>156</v>
      </c>
      <c r="L17" s="120" t="s">
        <v>156</v>
      </c>
      <c r="M17" s="120" t="s">
        <v>156</v>
      </c>
      <c r="N17" s="225" t="s">
        <v>156</v>
      </c>
      <c r="O17" s="120" t="s">
        <v>156</v>
      </c>
      <c r="P17" s="120" t="s">
        <v>156</v>
      </c>
      <c r="Q17" s="226" t="s">
        <v>156</v>
      </c>
      <c r="R17" s="120" t="s">
        <v>156</v>
      </c>
      <c r="S17" s="120" t="s">
        <v>156</v>
      </c>
      <c r="T17" s="225" t="s">
        <v>156</v>
      </c>
    </row>
    <row r="18" ht="15.75" spans="1:20">
      <c r="A18" s="111" t="s">
        <v>181</v>
      </c>
      <c r="D18" s="113"/>
      <c r="E18" s="113"/>
      <c r="F18" s="113"/>
      <c r="G18" s="113"/>
      <c r="H18" s="113"/>
      <c r="I18" s="122"/>
      <c r="J18" s="122"/>
      <c r="K18" s="113"/>
      <c r="L18" s="113"/>
      <c r="M18" s="113"/>
      <c r="N18" s="113"/>
      <c r="O18" s="122"/>
      <c r="P18" s="122"/>
      <c r="Q18" s="113"/>
      <c r="R18" s="113"/>
      <c r="S18" s="113"/>
      <c r="T18" s="113"/>
    </row>
    <row r="19" ht="15.75" spans="1:20">
      <c r="A19" s="84" t="s">
        <v>182</v>
      </c>
      <c r="D19" s="113"/>
      <c r="E19" s="113"/>
      <c r="F19" s="113"/>
      <c r="G19" s="113"/>
      <c r="H19" s="113"/>
      <c r="I19" s="122"/>
      <c r="J19" s="122"/>
      <c r="K19" s="113"/>
      <c r="L19" s="113"/>
      <c r="M19" s="113"/>
      <c r="N19" s="113"/>
      <c r="O19" s="122"/>
      <c r="P19" s="122"/>
      <c r="Q19" s="113"/>
      <c r="R19" s="113"/>
      <c r="S19" s="113"/>
      <c r="T19" s="113"/>
    </row>
    <row r="20" ht="15.75" spans="1:20">
      <c r="A20" s="113"/>
      <c r="B20" s="113"/>
      <c r="C20" s="113"/>
      <c r="D20" s="113"/>
      <c r="E20" s="113"/>
      <c r="F20" s="113"/>
      <c r="G20" s="113"/>
      <c r="H20" s="113"/>
      <c r="I20" s="341" t="s">
        <v>183</v>
      </c>
      <c r="J20" s="341"/>
      <c r="K20" s="111" t="s">
        <v>184</v>
      </c>
      <c r="L20" s="111"/>
      <c r="M20" s="111" t="s">
        <v>185</v>
      </c>
      <c r="N20" s="84" t="s">
        <v>146</v>
      </c>
      <c r="O20" s="341" t="s">
        <v>186</v>
      </c>
      <c r="P20" s="341"/>
      <c r="Q20" s="111" t="s">
        <v>184</v>
      </c>
      <c r="R20" s="111"/>
      <c r="S20" s="111" t="s">
        <v>185</v>
      </c>
      <c r="T20" s="84" t="s">
        <v>146</v>
      </c>
    </row>
  </sheetData>
  <mergeCells count="11">
    <mergeCell ref="A1:N1"/>
    <mergeCell ref="B2:C2"/>
    <mergeCell ref="E2:G2"/>
    <mergeCell ref="J2:N2"/>
    <mergeCell ref="P2:T2"/>
    <mergeCell ref="B3:G3"/>
    <mergeCell ref="I3:N3"/>
    <mergeCell ref="O3:T3"/>
    <mergeCell ref="B15:C15"/>
    <mergeCell ref="A3:A4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="125" zoomScaleNormal="125" topLeftCell="A26" workbookViewId="0">
      <selection activeCell="A31" sqref="A31:K31"/>
    </sheetView>
  </sheetViews>
  <sheetFormatPr defaultColWidth="10" defaultRowHeight="16.5" customHeight="1"/>
  <cols>
    <col min="1" max="1" width="10.8333333333333" style="228" customWidth="1"/>
    <col min="2" max="16384" width="10" style="228"/>
  </cols>
  <sheetData>
    <row r="1" ht="22.5" customHeight="1" spans="1:11">
      <c r="A1" s="229" t="s">
        <v>187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7.25" customHeight="1" spans="1:11">
      <c r="A2" s="230" t="s">
        <v>53</v>
      </c>
      <c r="B2" s="231" t="s">
        <v>54</v>
      </c>
      <c r="C2" s="231"/>
      <c r="D2" s="232" t="s">
        <v>55</v>
      </c>
      <c r="E2" s="232"/>
      <c r="F2" s="233" t="s">
        <v>56</v>
      </c>
      <c r="G2" s="233"/>
      <c r="H2" s="234" t="s">
        <v>57</v>
      </c>
      <c r="I2" s="311" t="s">
        <v>58</v>
      </c>
      <c r="J2" s="311"/>
      <c r="K2" s="312"/>
    </row>
    <row r="3" customHeight="1" spans="1:11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customHeight="1" spans="1:11">
      <c r="A4" s="241" t="s">
        <v>62</v>
      </c>
      <c r="B4" s="242" t="s">
        <v>63</v>
      </c>
      <c r="C4" s="243"/>
      <c r="D4" s="241" t="s">
        <v>64</v>
      </c>
      <c r="E4" s="244"/>
      <c r="F4" s="245">
        <v>45884</v>
      </c>
      <c r="G4" s="246"/>
      <c r="H4" s="241" t="s">
        <v>188</v>
      </c>
      <c r="I4" s="244"/>
      <c r="J4" s="242" t="s">
        <v>66</v>
      </c>
      <c r="K4" s="243" t="s">
        <v>67</v>
      </c>
    </row>
    <row r="5" customHeight="1" spans="1:11">
      <c r="A5" s="247" t="s">
        <v>68</v>
      </c>
      <c r="B5" s="242" t="s">
        <v>69</v>
      </c>
      <c r="C5" s="243"/>
      <c r="D5" s="241" t="s">
        <v>189</v>
      </c>
      <c r="E5" s="244"/>
      <c r="F5" s="248" t="s">
        <v>190</v>
      </c>
      <c r="G5" s="249"/>
      <c r="H5" s="241" t="s">
        <v>191</v>
      </c>
      <c r="I5" s="244"/>
      <c r="J5" s="242" t="s">
        <v>66</v>
      </c>
      <c r="K5" s="243" t="s">
        <v>67</v>
      </c>
    </row>
    <row r="6" customHeight="1" spans="1:11">
      <c r="A6" s="241" t="s">
        <v>72</v>
      </c>
      <c r="B6" s="250"/>
      <c r="C6" s="251"/>
      <c r="D6" s="241" t="s">
        <v>192</v>
      </c>
      <c r="E6" s="244"/>
      <c r="F6" s="248" t="s">
        <v>193</v>
      </c>
      <c r="G6" s="249"/>
      <c r="H6" s="252" t="s">
        <v>194</v>
      </c>
      <c r="I6" s="289"/>
      <c r="J6" s="289"/>
      <c r="K6" s="313"/>
    </row>
    <row r="7" customHeight="1" spans="1:11">
      <c r="A7" s="241" t="s">
        <v>75</v>
      </c>
      <c r="B7" s="253">
        <v>10000</v>
      </c>
      <c r="C7" s="254"/>
      <c r="D7" s="241" t="s">
        <v>195</v>
      </c>
      <c r="E7" s="244"/>
      <c r="F7" s="248" t="s">
        <v>196</v>
      </c>
      <c r="G7" s="249"/>
      <c r="H7" s="255"/>
      <c r="I7" s="250"/>
      <c r="J7" s="250"/>
      <c r="K7" s="251"/>
    </row>
    <row r="8" customHeight="1" spans="1:11">
      <c r="A8" s="256" t="s">
        <v>78</v>
      </c>
      <c r="B8" s="257" t="s">
        <v>79</v>
      </c>
      <c r="C8" s="258"/>
      <c r="D8" s="259" t="s">
        <v>80</v>
      </c>
      <c r="E8" s="260"/>
      <c r="F8" s="261">
        <v>45863</v>
      </c>
      <c r="G8" s="262"/>
      <c r="H8" s="259"/>
      <c r="I8" s="260"/>
      <c r="J8" s="260"/>
      <c r="K8" s="314"/>
    </row>
    <row r="9" customHeight="1" spans="1:11">
      <c r="A9" s="263" t="s">
        <v>197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84</v>
      </c>
      <c r="B10" s="265" t="s">
        <v>85</v>
      </c>
      <c r="C10" s="266" t="s">
        <v>86</v>
      </c>
      <c r="D10" s="267"/>
      <c r="E10" s="268" t="s">
        <v>89</v>
      </c>
      <c r="F10" s="265" t="s">
        <v>85</v>
      </c>
      <c r="G10" s="266" t="s">
        <v>86</v>
      </c>
      <c r="H10" s="265"/>
      <c r="I10" s="268" t="s">
        <v>87</v>
      </c>
      <c r="J10" s="265" t="s">
        <v>85</v>
      </c>
      <c r="K10" s="315" t="s">
        <v>86</v>
      </c>
    </row>
    <row r="11" customHeight="1" spans="1:11">
      <c r="A11" s="247" t="s">
        <v>90</v>
      </c>
      <c r="B11" s="269" t="s">
        <v>85</v>
      </c>
      <c r="C11" s="242" t="s">
        <v>86</v>
      </c>
      <c r="D11" s="270"/>
      <c r="E11" s="271" t="s">
        <v>92</v>
      </c>
      <c r="F11" s="269" t="s">
        <v>85</v>
      </c>
      <c r="G11" s="242" t="s">
        <v>86</v>
      </c>
      <c r="H11" s="269"/>
      <c r="I11" s="271" t="s">
        <v>97</v>
      </c>
      <c r="J11" s="269" t="s">
        <v>85</v>
      </c>
      <c r="K11" s="243" t="s">
        <v>86</v>
      </c>
    </row>
    <row r="12" customHeight="1" spans="1:11">
      <c r="A12" s="259" t="s">
        <v>181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4"/>
    </row>
    <row r="13" customHeight="1" spans="1:11">
      <c r="A13" s="272" t="s">
        <v>198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199</v>
      </c>
      <c r="B14" s="274"/>
      <c r="C14" s="274"/>
      <c r="D14" s="274"/>
      <c r="E14" s="274"/>
      <c r="F14" s="274"/>
      <c r="G14" s="274"/>
      <c r="H14" s="275"/>
      <c r="I14" s="316"/>
      <c r="J14" s="316"/>
      <c r="K14" s="317"/>
    </row>
    <row r="15" customHeight="1" spans="1:11">
      <c r="A15" s="273" t="s">
        <v>200</v>
      </c>
      <c r="B15" s="274"/>
      <c r="C15" s="274"/>
      <c r="D15" s="274"/>
      <c r="E15" s="274"/>
      <c r="F15" s="274"/>
      <c r="G15" s="274"/>
      <c r="H15" s="275"/>
      <c r="I15" s="318"/>
      <c r="J15" s="319"/>
      <c r="K15" s="320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21"/>
    </row>
    <row r="17" customHeight="1" spans="1:11">
      <c r="A17" s="272" t="s">
        <v>201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78" t="s">
        <v>202</v>
      </c>
      <c r="B18" s="279"/>
      <c r="C18" s="279"/>
      <c r="D18" s="279"/>
      <c r="E18" s="279"/>
      <c r="F18" s="279"/>
      <c r="G18" s="279"/>
      <c r="H18" s="279"/>
      <c r="I18" s="316"/>
      <c r="J18" s="316"/>
      <c r="K18" s="317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18"/>
      <c r="J19" s="319"/>
      <c r="K19" s="320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21"/>
    </row>
    <row r="21" customHeight="1" spans="1:11">
      <c r="A21" s="284" t="s">
        <v>121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70" t="s">
        <v>122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5"/>
    </row>
    <row r="23" customHeight="1" spans="1:11">
      <c r="A23" s="155" t="s">
        <v>123</v>
      </c>
      <c r="B23" s="156"/>
      <c r="C23" s="242" t="s">
        <v>66</v>
      </c>
      <c r="D23" s="242" t="s">
        <v>67</v>
      </c>
      <c r="E23" s="176"/>
      <c r="F23" s="176"/>
      <c r="G23" s="176"/>
      <c r="H23" s="176"/>
      <c r="I23" s="176"/>
      <c r="J23" s="176"/>
      <c r="K23" s="208"/>
    </row>
    <row r="24" customHeight="1" spans="1:11">
      <c r="A24" s="285" t="s">
        <v>203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3" t="s">
        <v>133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5" t="s">
        <v>134</v>
      </c>
      <c r="B27" s="266" t="s">
        <v>95</v>
      </c>
      <c r="C27" s="266" t="s">
        <v>96</v>
      </c>
      <c r="D27" s="266" t="s">
        <v>88</v>
      </c>
      <c r="E27" s="236" t="s">
        <v>135</v>
      </c>
      <c r="F27" s="266" t="s">
        <v>95</v>
      </c>
      <c r="G27" s="266" t="s">
        <v>96</v>
      </c>
      <c r="H27" s="266" t="s">
        <v>88</v>
      </c>
      <c r="I27" s="236" t="s">
        <v>136</v>
      </c>
      <c r="J27" s="266" t="s">
        <v>95</v>
      </c>
      <c r="K27" s="315" t="s">
        <v>96</v>
      </c>
    </row>
    <row r="28" customHeight="1" spans="1:11">
      <c r="A28" s="252" t="s">
        <v>87</v>
      </c>
      <c r="B28" s="242" t="s">
        <v>95</v>
      </c>
      <c r="C28" s="242" t="s">
        <v>96</v>
      </c>
      <c r="D28" s="242" t="s">
        <v>88</v>
      </c>
      <c r="E28" s="289" t="s">
        <v>94</v>
      </c>
      <c r="F28" s="242" t="s">
        <v>95</v>
      </c>
      <c r="G28" s="242" t="s">
        <v>96</v>
      </c>
      <c r="H28" s="242" t="s">
        <v>88</v>
      </c>
      <c r="I28" s="289" t="s">
        <v>105</v>
      </c>
      <c r="J28" s="242" t="s">
        <v>95</v>
      </c>
      <c r="K28" s="243" t="s">
        <v>96</v>
      </c>
    </row>
    <row r="29" customHeight="1" spans="1:11">
      <c r="A29" s="241" t="s">
        <v>204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4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5"/>
    </row>
    <row r="31" customHeight="1" spans="1:11">
      <c r="A31" s="293" t="s">
        <v>205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17.25" customHeight="1" spans="1:11">
      <c r="A32" s="294" t="s">
        <v>206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7.25" customHeight="1" spans="1:11">
      <c r="A33" s="296" t="s">
        <v>207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7"/>
    </row>
    <row r="34" ht="17.25" customHeight="1" spans="1:11">
      <c r="A34" s="296" t="s">
        <v>208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17.25" customHeight="1" spans="1:11">
      <c r="A35" s="296" t="s">
        <v>209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27"/>
    </row>
    <row r="36" ht="17.25" customHeight="1" spans="1:11">
      <c r="A36" s="296" t="s">
        <v>210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7"/>
    </row>
    <row r="37" ht="17.25" customHeight="1" spans="1:11">
      <c r="A37" s="296" t="s">
        <v>211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27"/>
    </row>
    <row r="38" ht="17.25" customHeight="1" spans="1:11">
      <c r="A38" s="296" t="s">
        <v>212</v>
      </c>
      <c r="B38" s="297"/>
      <c r="C38" s="297"/>
      <c r="D38" s="297"/>
      <c r="E38" s="297"/>
      <c r="F38" s="297"/>
      <c r="G38" s="297"/>
      <c r="H38" s="297"/>
      <c r="I38" s="297"/>
      <c r="J38" s="297"/>
      <c r="K38" s="327"/>
    </row>
    <row r="39" ht="17.25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7"/>
    </row>
    <row r="40" ht="17.25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7"/>
    </row>
    <row r="41" ht="17.25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7"/>
    </row>
    <row r="42" ht="17.25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7"/>
    </row>
    <row r="43" ht="17.25" customHeight="1" spans="1:11">
      <c r="A43" s="291" t="s">
        <v>132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5"/>
    </row>
    <row r="44" customHeight="1" spans="1:11">
      <c r="A44" s="293" t="s">
        <v>213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/>
      <c r="B45" s="299"/>
      <c r="C45" s="299"/>
      <c r="D45" s="299"/>
      <c r="E45" s="299"/>
      <c r="F45" s="299"/>
      <c r="G45" s="299"/>
      <c r="H45" s="299"/>
      <c r="I45" s="299"/>
      <c r="J45" s="299"/>
      <c r="K45" s="328"/>
    </row>
    <row r="46" ht="18" customHeight="1" spans="1:1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0" t="s">
        <v>140</v>
      </c>
      <c r="B48" s="301" t="s">
        <v>141</v>
      </c>
      <c r="C48" s="301"/>
      <c r="D48" s="302" t="s">
        <v>142</v>
      </c>
      <c r="E48" s="303" t="s">
        <v>143</v>
      </c>
      <c r="F48" s="302" t="s">
        <v>144</v>
      </c>
      <c r="G48" s="303">
        <v>45859</v>
      </c>
      <c r="H48" s="304" t="s">
        <v>145</v>
      </c>
      <c r="I48" s="304"/>
      <c r="J48" s="301" t="s">
        <v>146</v>
      </c>
      <c r="K48" s="329"/>
    </row>
    <row r="49" customHeight="1" spans="1:11">
      <c r="A49" s="305" t="s">
        <v>147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0"/>
    </row>
    <row r="50" customHeight="1" spans="1:11">
      <c r="A50" s="307" t="s">
        <v>214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31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2"/>
    </row>
    <row r="52" ht="21" customHeight="1" spans="1:11">
      <c r="A52" s="300" t="s">
        <v>140</v>
      </c>
      <c r="B52" s="301"/>
      <c r="C52" s="301"/>
      <c r="D52" s="302" t="s">
        <v>142</v>
      </c>
      <c r="E52" s="302"/>
      <c r="F52" s="302" t="s">
        <v>144</v>
      </c>
      <c r="G52" s="302"/>
      <c r="H52" s="304" t="s">
        <v>145</v>
      </c>
      <c r="I52" s="304"/>
      <c r="J52" s="333"/>
      <c r="K52" s="33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21"/>
  <sheetViews>
    <sheetView topLeftCell="F1" workbookViewId="0">
      <selection activeCell="L23" sqref="L23"/>
    </sheetView>
  </sheetViews>
  <sheetFormatPr defaultColWidth="9" defaultRowHeight="26" customHeight="1"/>
  <cols>
    <col min="1" max="1" width="17.1666666666667" style="83" customWidth="1"/>
    <col min="2" max="7" width="11.875" style="83" customWidth="1"/>
    <col min="8" max="8" width="1.33333333333333" style="83" customWidth="1"/>
    <col min="9" max="9" width="16.5" style="83" customWidth="1"/>
    <col min="10" max="10" width="17" style="83" customWidth="1"/>
    <col min="11" max="11" width="18.5" style="83" customWidth="1"/>
    <col min="12" max="12" width="16.6666666666667" style="83" customWidth="1"/>
    <col min="13" max="13" width="17.75" style="83" customWidth="1"/>
    <col min="14" max="14" width="18.375" style="83" customWidth="1"/>
    <col min="15" max="15" width="14.75" style="83" customWidth="1"/>
    <col min="16" max="16" width="14.625" style="83" customWidth="1"/>
    <col min="17" max="17" width="15.625" style="83" customWidth="1"/>
    <col min="18" max="18" width="16.125" style="83" customWidth="1"/>
    <col min="19" max="19" width="17" style="83" customWidth="1"/>
    <col min="20" max="20" width="17.125" style="83" customWidth="1"/>
    <col min="21" max="16384" width="9" style="83"/>
  </cols>
  <sheetData>
    <row r="1" ht="22.5" customHeight="1" spans="1:14">
      <c r="A1" s="214" t="s">
        <v>149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ht="22.5" customHeight="1" spans="1:20">
      <c r="A2" s="89" t="s">
        <v>62</v>
      </c>
      <c r="B2" s="90" t="s">
        <v>63</v>
      </c>
      <c r="C2" s="90"/>
      <c r="D2" s="89" t="s">
        <v>68</v>
      </c>
      <c r="E2" s="90" t="s">
        <v>69</v>
      </c>
      <c r="F2" s="90"/>
      <c r="G2" s="90"/>
      <c r="H2" s="216"/>
      <c r="I2" s="223" t="s">
        <v>57</v>
      </c>
      <c r="J2" s="115" t="s">
        <v>58</v>
      </c>
      <c r="K2" s="115"/>
      <c r="L2" s="115"/>
      <c r="M2" s="115"/>
      <c r="N2" s="116"/>
      <c r="O2" s="114" t="s">
        <v>57</v>
      </c>
      <c r="P2" s="115" t="s">
        <v>58</v>
      </c>
      <c r="Q2" s="115"/>
      <c r="R2" s="115"/>
      <c r="S2" s="115"/>
      <c r="T2" s="116"/>
    </row>
    <row r="3" ht="22.5" customHeight="1" spans="1:20">
      <c r="A3" s="92" t="s">
        <v>150</v>
      </c>
      <c r="B3" s="93" t="s">
        <v>151</v>
      </c>
      <c r="C3" s="93"/>
      <c r="D3" s="93"/>
      <c r="E3" s="93"/>
      <c r="F3" s="93"/>
      <c r="G3" s="93"/>
      <c r="H3" s="101"/>
      <c r="I3" s="92" t="s">
        <v>152</v>
      </c>
      <c r="J3" s="92"/>
      <c r="K3" s="92"/>
      <c r="L3" s="92"/>
      <c r="M3" s="92"/>
      <c r="N3" s="117"/>
      <c r="O3" s="92" t="s">
        <v>152</v>
      </c>
      <c r="P3" s="92"/>
      <c r="Q3" s="92"/>
      <c r="R3" s="92"/>
      <c r="S3" s="92"/>
      <c r="T3" s="117"/>
    </row>
    <row r="4" ht="31" customHeight="1" spans="1:20">
      <c r="A4" s="92"/>
      <c r="B4" s="95" t="s">
        <v>110</v>
      </c>
      <c r="C4" s="95" t="s">
        <v>111</v>
      </c>
      <c r="D4" s="96" t="s">
        <v>112</v>
      </c>
      <c r="E4" s="95" t="s">
        <v>113</v>
      </c>
      <c r="F4" s="97" t="s">
        <v>114</v>
      </c>
      <c r="G4" s="95" t="s">
        <v>115</v>
      </c>
      <c r="H4" s="101"/>
      <c r="I4" s="95" t="s">
        <v>215</v>
      </c>
      <c r="J4" s="95" t="s">
        <v>216</v>
      </c>
      <c r="K4" s="96" t="s">
        <v>153</v>
      </c>
      <c r="L4" s="95" t="s">
        <v>217</v>
      </c>
      <c r="M4" s="97" t="s">
        <v>218</v>
      </c>
      <c r="N4" s="95" t="s">
        <v>219</v>
      </c>
      <c r="O4" s="95" t="s">
        <v>220</v>
      </c>
      <c r="P4" s="95" t="s">
        <v>221</v>
      </c>
      <c r="Q4" s="96" t="s">
        <v>154</v>
      </c>
      <c r="R4" s="95" t="s">
        <v>222</v>
      </c>
      <c r="S4" s="97" t="s">
        <v>223</v>
      </c>
      <c r="T4" s="95" t="s">
        <v>224</v>
      </c>
    </row>
    <row r="5" ht="22.5" customHeight="1" spans="1:20">
      <c r="A5" s="98" t="s">
        <v>155</v>
      </c>
      <c r="B5" s="99">
        <f t="shared" ref="B5:B8" si="0">C5-5</f>
        <v>71</v>
      </c>
      <c r="C5" s="99">
        <v>76</v>
      </c>
      <c r="D5" s="100">
        <f t="shared" ref="D5:G5" si="1">C5+6</f>
        <v>82</v>
      </c>
      <c r="E5" s="99">
        <f t="shared" si="1"/>
        <v>88</v>
      </c>
      <c r="F5" s="99">
        <f t="shared" si="1"/>
        <v>94</v>
      </c>
      <c r="G5" s="99">
        <f t="shared" si="1"/>
        <v>100</v>
      </c>
      <c r="H5" s="101"/>
      <c r="I5" s="224" t="s">
        <v>225</v>
      </c>
      <c r="J5" s="224" t="s">
        <v>157</v>
      </c>
      <c r="K5" s="224" t="s">
        <v>158</v>
      </c>
      <c r="L5" s="224" t="s">
        <v>159</v>
      </c>
      <c r="M5" s="224" t="s">
        <v>160</v>
      </c>
      <c r="N5" s="225" t="s">
        <v>158</v>
      </c>
      <c r="O5" s="224" t="s">
        <v>225</v>
      </c>
      <c r="P5" s="224" t="s">
        <v>157</v>
      </c>
      <c r="Q5" s="224" t="s">
        <v>158</v>
      </c>
      <c r="R5" s="224" t="s">
        <v>159</v>
      </c>
      <c r="S5" s="224" t="s">
        <v>160</v>
      </c>
      <c r="T5" s="225" t="s">
        <v>158</v>
      </c>
    </row>
    <row r="6" ht="22.5" customHeight="1" spans="1:20">
      <c r="A6" s="98" t="s">
        <v>161</v>
      </c>
      <c r="B6" s="99">
        <f>C6-3</f>
        <v>51</v>
      </c>
      <c r="C6" s="99">
        <v>54</v>
      </c>
      <c r="D6" s="100">
        <f>C6+3</f>
        <v>57</v>
      </c>
      <c r="E6" s="99">
        <f>D6+3</f>
        <v>60</v>
      </c>
      <c r="F6" s="99">
        <f>E6+4</f>
        <v>64</v>
      </c>
      <c r="G6" s="99">
        <f t="shared" ref="G6:G8" si="2">F6+4</f>
        <v>68</v>
      </c>
      <c r="H6" s="101"/>
      <c r="I6" s="224" t="s">
        <v>158</v>
      </c>
      <c r="J6" s="224" t="s">
        <v>159</v>
      </c>
      <c r="K6" s="226" t="s">
        <v>156</v>
      </c>
      <c r="L6" s="224" t="s">
        <v>156</v>
      </c>
      <c r="M6" s="224" t="s">
        <v>160</v>
      </c>
      <c r="N6" s="225" t="s">
        <v>158</v>
      </c>
      <c r="O6" s="224" t="s">
        <v>158</v>
      </c>
      <c r="P6" s="224" t="s">
        <v>159</v>
      </c>
      <c r="Q6" s="226" t="s">
        <v>156</v>
      </c>
      <c r="R6" s="224" t="s">
        <v>156</v>
      </c>
      <c r="S6" s="224" t="s">
        <v>160</v>
      </c>
      <c r="T6" s="225" t="s">
        <v>158</v>
      </c>
    </row>
    <row r="7" ht="22.5" customHeight="1" spans="1:20">
      <c r="A7" s="98" t="s">
        <v>162</v>
      </c>
      <c r="B7" s="102">
        <f t="shared" si="0"/>
        <v>69</v>
      </c>
      <c r="C7" s="99">
        <v>74</v>
      </c>
      <c r="D7" s="103">
        <f>C7+6</f>
        <v>80</v>
      </c>
      <c r="E7" s="102">
        <f>D7+6</f>
        <v>86</v>
      </c>
      <c r="F7" s="102">
        <f>E7+6</f>
        <v>92</v>
      </c>
      <c r="G7" s="99">
        <f t="shared" si="2"/>
        <v>96</v>
      </c>
      <c r="H7" s="101"/>
      <c r="I7" s="224" t="s">
        <v>156</v>
      </c>
      <c r="J7" s="224" t="s">
        <v>160</v>
      </c>
      <c r="K7" s="224" t="s">
        <v>160</v>
      </c>
      <c r="L7" s="120" t="s">
        <v>156</v>
      </c>
      <c r="M7" s="120" t="s">
        <v>157</v>
      </c>
      <c r="N7" s="225" t="s">
        <v>157</v>
      </c>
      <c r="O7" s="224" t="s">
        <v>156</v>
      </c>
      <c r="P7" s="224" t="s">
        <v>160</v>
      </c>
      <c r="Q7" s="224" t="s">
        <v>160</v>
      </c>
      <c r="R7" s="120" t="s">
        <v>156</v>
      </c>
      <c r="S7" s="120" t="s">
        <v>157</v>
      </c>
      <c r="T7" s="225" t="s">
        <v>157</v>
      </c>
    </row>
    <row r="8" ht="24" customHeight="1" spans="1:20">
      <c r="A8" s="98" t="s">
        <v>163</v>
      </c>
      <c r="B8" s="102">
        <f t="shared" si="0"/>
        <v>79</v>
      </c>
      <c r="C8" s="99">
        <v>84</v>
      </c>
      <c r="D8" s="103">
        <f>C8+6</f>
        <v>90</v>
      </c>
      <c r="E8" s="102">
        <f>D8+6</f>
        <v>96</v>
      </c>
      <c r="F8" s="102">
        <f>E8+6</f>
        <v>102</v>
      </c>
      <c r="G8" s="99">
        <f t="shared" si="2"/>
        <v>106</v>
      </c>
      <c r="H8" s="101"/>
      <c r="I8" s="224" t="s">
        <v>157</v>
      </c>
      <c r="J8" s="224" t="s">
        <v>156</v>
      </c>
      <c r="K8" s="226" t="s">
        <v>164</v>
      </c>
      <c r="L8" s="120" t="s">
        <v>165</v>
      </c>
      <c r="M8" s="225" t="s">
        <v>159</v>
      </c>
      <c r="N8" s="224" t="s">
        <v>156</v>
      </c>
      <c r="O8" s="224" t="s">
        <v>157</v>
      </c>
      <c r="P8" s="224" t="s">
        <v>156</v>
      </c>
      <c r="Q8" s="226" t="s">
        <v>164</v>
      </c>
      <c r="R8" s="120" t="s">
        <v>165</v>
      </c>
      <c r="S8" s="225" t="s">
        <v>159</v>
      </c>
      <c r="T8" s="224" t="s">
        <v>156</v>
      </c>
    </row>
    <row r="9" ht="24" customHeight="1" spans="1:20">
      <c r="A9" s="98" t="s">
        <v>166</v>
      </c>
      <c r="B9" s="104">
        <f>C9-1.6</f>
        <v>23.4</v>
      </c>
      <c r="C9" s="104">
        <v>25</v>
      </c>
      <c r="D9" s="105">
        <f>C9+1.9</f>
        <v>26.9</v>
      </c>
      <c r="E9" s="104">
        <f>C9+3.8</f>
        <v>28.8</v>
      </c>
      <c r="F9" s="104">
        <f>C9+5.7</f>
        <v>30.7</v>
      </c>
      <c r="G9" s="104">
        <f>C9+7</f>
        <v>32</v>
      </c>
      <c r="H9" s="101"/>
      <c r="I9" s="224" t="s">
        <v>226</v>
      </c>
      <c r="J9" s="224" t="s">
        <v>156</v>
      </c>
      <c r="K9" s="226" t="s">
        <v>156</v>
      </c>
      <c r="L9" s="120" t="s">
        <v>156</v>
      </c>
      <c r="M9" s="224" t="s">
        <v>160</v>
      </c>
      <c r="N9" s="225" t="s">
        <v>159</v>
      </c>
      <c r="O9" s="224" t="s">
        <v>226</v>
      </c>
      <c r="P9" s="224" t="s">
        <v>156</v>
      </c>
      <c r="Q9" s="226" t="s">
        <v>156</v>
      </c>
      <c r="R9" s="120" t="s">
        <v>156</v>
      </c>
      <c r="S9" s="224" t="s">
        <v>160</v>
      </c>
      <c r="T9" s="225" t="s">
        <v>159</v>
      </c>
    </row>
    <row r="10" ht="22.5" customHeight="1" spans="1:20">
      <c r="A10" s="98" t="s">
        <v>167</v>
      </c>
      <c r="B10" s="99">
        <f>C10-1</f>
        <v>19</v>
      </c>
      <c r="C10" s="99">
        <v>20</v>
      </c>
      <c r="D10" s="100">
        <f>C10+1.2</f>
        <v>21.2</v>
      </c>
      <c r="E10" s="99">
        <f>D10+1.2</f>
        <v>22.4</v>
      </c>
      <c r="F10" s="99">
        <f>E10+1.2</f>
        <v>23.6</v>
      </c>
      <c r="G10" s="99">
        <f>F10+0.7</f>
        <v>24.3</v>
      </c>
      <c r="H10" s="101"/>
      <c r="I10" s="224" t="s">
        <v>156</v>
      </c>
      <c r="J10" s="224" t="s">
        <v>156</v>
      </c>
      <c r="K10" s="226" t="s">
        <v>156</v>
      </c>
      <c r="L10" s="120" t="s">
        <v>156</v>
      </c>
      <c r="M10" s="120" t="s">
        <v>160</v>
      </c>
      <c r="N10" s="225" t="s">
        <v>156</v>
      </c>
      <c r="O10" s="224" t="s">
        <v>156</v>
      </c>
      <c r="P10" s="224" t="s">
        <v>156</v>
      </c>
      <c r="Q10" s="226" t="s">
        <v>156</v>
      </c>
      <c r="R10" s="120" t="s">
        <v>156</v>
      </c>
      <c r="S10" s="120" t="s">
        <v>160</v>
      </c>
      <c r="T10" s="225" t="s">
        <v>156</v>
      </c>
    </row>
    <row r="11" ht="24" customHeight="1" spans="1:20">
      <c r="A11" s="98" t="s">
        <v>168</v>
      </c>
      <c r="B11" s="99">
        <f>C11-0.5</f>
        <v>16.5</v>
      </c>
      <c r="C11" s="99">
        <v>17</v>
      </c>
      <c r="D11" s="100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1"/>
      <c r="I11" s="120" t="s">
        <v>160</v>
      </c>
      <c r="J11" s="120" t="s">
        <v>169</v>
      </c>
      <c r="K11" s="226" t="s">
        <v>159</v>
      </c>
      <c r="L11" s="120" t="s">
        <v>159</v>
      </c>
      <c r="M11" s="120" t="s">
        <v>169</v>
      </c>
      <c r="N11" s="225" t="s">
        <v>169</v>
      </c>
      <c r="O11" s="120" t="s">
        <v>160</v>
      </c>
      <c r="P11" s="120" t="s">
        <v>169</v>
      </c>
      <c r="Q11" s="226" t="s">
        <v>159</v>
      </c>
      <c r="R11" s="120" t="s">
        <v>159</v>
      </c>
      <c r="S11" s="120" t="s">
        <v>169</v>
      </c>
      <c r="T11" s="225" t="s">
        <v>169</v>
      </c>
    </row>
    <row r="12" ht="24" customHeight="1" spans="1:20">
      <c r="A12" s="106" t="s">
        <v>170</v>
      </c>
      <c r="B12" s="99">
        <f>C12-0.5</f>
        <v>11.5</v>
      </c>
      <c r="C12" s="99">
        <v>12</v>
      </c>
      <c r="D12" s="100">
        <f t="shared" ref="D12:G12" si="4">C12+0.5</f>
        <v>12.5</v>
      </c>
      <c r="E12" s="99">
        <f t="shared" si="4"/>
        <v>13</v>
      </c>
      <c r="F12" s="99">
        <f t="shared" si="4"/>
        <v>13.5</v>
      </c>
      <c r="G12" s="99">
        <f t="shared" si="4"/>
        <v>14</v>
      </c>
      <c r="H12" s="101"/>
      <c r="I12" s="224" t="s">
        <v>160</v>
      </c>
      <c r="J12" s="224" t="s">
        <v>171</v>
      </c>
      <c r="K12" s="226" t="s">
        <v>156</v>
      </c>
      <c r="L12" s="224" t="s">
        <v>159</v>
      </c>
      <c r="M12" s="224" t="s">
        <v>156</v>
      </c>
      <c r="N12" s="225" t="s">
        <v>159</v>
      </c>
      <c r="O12" s="224" t="s">
        <v>160</v>
      </c>
      <c r="P12" s="224" t="s">
        <v>171</v>
      </c>
      <c r="Q12" s="226" t="s">
        <v>156</v>
      </c>
      <c r="R12" s="224" t="s">
        <v>159</v>
      </c>
      <c r="S12" s="224" t="s">
        <v>156</v>
      </c>
      <c r="T12" s="225" t="s">
        <v>159</v>
      </c>
    </row>
    <row r="13" ht="24" customHeight="1" spans="1:20">
      <c r="A13" s="98" t="s">
        <v>172</v>
      </c>
      <c r="B13" s="99">
        <f>C13-1.5</f>
        <v>22.5</v>
      </c>
      <c r="C13" s="99">
        <v>24</v>
      </c>
      <c r="D13" s="100">
        <f>C13+1.7</f>
        <v>25.7</v>
      </c>
      <c r="E13" s="99">
        <f>D13+1.7</f>
        <v>27.4</v>
      </c>
      <c r="F13" s="99">
        <f>E13+1.7</f>
        <v>29.1</v>
      </c>
      <c r="G13" s="99">
        <f>F13+1.6</f>
        <v>30.7</v>
      </c>
      <c r="H13" s="101"/>
      <c r="I13" s="120" t="s">
        <v>160</v>
      </c>
      <c r="J13" s="120" t="s">
        <v>169</v>
      </c>
      <c r="K13" s="226" t="s">
        <v>171</v>
      </c>
      <c r="L13" s="120" t="s">
        <v>173</v>
      </c>
      <c r="M13" s="120" t="s">
        <v>169</v>
      </c>
      <c r="N13" s="225" t="s">
        <v>169</v>
      </c>
      <c r="O13" s="120" t="s">
        <v>160</v>
      </c>
      <c r="P13" s="120" t="s">
        <v>169</v>
      </c>
      <c r="Q13" s="226" t="s">
        <v>171</v>
      </c>
      <c r="R13" s="120" t="s">
        <v>173</v>
      </c>
      <c r="S13" s="120" t="s">
        <v>169</v>
      </c>
      <c r="T13" s="225" t="s">
        <v>169</v>
      </c>
    </row>
    <row r="14" ht="22.5" customHeight="1" spans="1:20">
      <c r="A14" s="98" t="s">
        <v>174</v>
      </c>
      <c r="B14" s="99">
        <f>C14-1.8</f>
        <v>32.2</v>
      </c>
      <c r="C14" s="99">
        <v>34</v>
      </c>
      <c r="D14" s="100">
        <f>C14+2.25</f>
        <v>36.25</v>
      </c>
      <c r="E14" s="99">
        <f>D14+2.25</f>
        <v>38.5</v>
      </c>
      <c r="F14" s="99">
        <f>E14+2.25</f>
        <v>40.75</v>
      </c>
      <c r="G14" s="99">
        <f>F14+2</f>
        <v>42.75</v>
      </c>
      <c r="H14" s="101"/>
      <c r="I14" s="120" t="s">
        <v>160</v>
      </c>
      <c r="J14" s="120" t="s">
        <v>156</v>
      </c>
      <c r="K14" s="226" t="s">
        <v>175</v>
      </c>
      <c r="L14" s="120" t="s">
        <v>176</v>
      </c>
      <c r="M14" s="120" t="s">
        <v>156</v>
      </c>
      <c r="N14" s="225" t="s">
        <v>159</v>
      </c>
      <c r="O14" s="120" t="s">
        <v>160</v>
      </c>
      <c r="P14" s="120" t="s">
        <v>156</v>
      </c>
      <c r="Q14" s="226" t="s">
        <v>175</v>
      </c>
      <c r="R14" s="120" t="s">
        <v>176</v>
      </c>
      <c r="S14" s="120" t="s">
        <v>156</v>
      </c>
      <c r="T14" s="225" t="s">
        <v>159</v>
      </c>
    </row>
    <row r="15" ht="22.5" customHeight="1" spans="1:20">
      <c r="A15" s="98" t="s">
        <v>177</v>
      </c>
      <c r="B15" s="107">
        <v>12.5</v>
      </c>
      <c r="C15" s="107"/>
      <c r="D15" s="108">
        <f>B15+1</f>
        <v>13.5</v>
      </c>
      <c r="E15" s="107">
        <v>13.5</v>
      </c>
      <c r="F15" s="107">
        <f>D15+1</f>
        <v>14.5</v>
      </c>
      <c r="G15" s="107">
        <v>14.5</v>
      </c>
      <c r="H15" s="101"/>
      <c r="I15" s="120" t="s">
        <v>156</v>
      </c>
      <c r="J15" s="120" t="s">
        <v>156</v>
      </c>
      <c r="K15" s="120" t="s">
        <v>156</v>
      </c>
      <c r="L15" s="120" t="s">
        <v>156</v>
      </c>
      <c r="M15" s="120" t="s">
        <v>178</v>
      </c>
      <c r="N15" s="225" t="s">
        <v>156</v>
      </c>
      <c r="O15" s="120" t="s">
        <v>156</v>
      </c>
      <c r="P15" s="120" t="s">
        <v>156</v>
      </c>
      <c r="Q15" s="120" t="s">
        <v>156</v>
      </c>
      <c r="R15" s="120" t="s">
        <v>156</v>
      </c>
      <c r="S15" s="120" t="s">
        <v>178</v>
      </c>
      <c r="T15" s="225" t="s">
        <v>156</v>
      </c>
    </row>
    <row r="16" ht="22.5" customHeight="1" spans="1:20">
      <c r="A16" s="98" t="s">
        <v>179</v>
      </c>
      <c r="B16" s="109">
        <v>3.5</v>
      </c>
      <c r="C16" s="99">
        <v>3.5</v>
      </c>
      <c r="D16" s="110">
        <v>3.5</v>
      </c>
      <c r="E16" s="109">
        <v>3.5</v>
      </c>
      <c r="F16" s="109">
        <v>3.5</v>
      </c>
      <c r="G16" s="109">
        <v>3.5</v>
      </c>
      <c r="H16" s="101"/>
      <c r="I16" s="120" t="s">
        <v>156</v>
      </c>
      <c r="J16" s="120" t="s">
        <v>156</v>
      </c>
      <c r="K16" s="226" t="s">
        <v>156</v>
      </c>
      <c r="L16" s="120" t="s">
        <v>156</v>
      </c>
      <c r="M16" s="120" t="s">
        <v>156</v>
      </c>
      <c r="N16" s="225" t="s">
        <v>156</v>
      </c>
      <c r="O16" s="120" t="s">
        <v>156</v>
      </c>
      <c r="P16" s="120" t="s">
        <v>156</v>
      </c>
      <c r="Q16" s="226" t="s">
        <v>156</v>
      </c>
      <c r="R16" s="120" t="s">
        <v>156</v>
      </c>
      <c r="S16" s="120" t="s">
        <v>156</v>
      </c>
      <c r="T16" s="225" t="s">
        <v>156</v>
      </c>
    </row>
    <row r="17" ht="22.5" customHeight="1" spans="1:20">
      <c r="A17" s="98" t="s">
        <v>180</v>
      </c>
      <c r="B17" s="109">
        <v>2</v>
      </c>
      <c r="C17" s="99">
        <v>2</v>
      </c>
      <c r="D17" s="110">
        <v>2</v>
      </c>
      <c r="E17" s="109">
        <v>2</v>
      </c>
      <c r="F17" s="109">
        <v>2</v>
      </c>
      <c r="G17" s="109">
        <v>2</v>
      </c>
      <c r="H17" s="101"/>
      <c r="I17" s="120" t="s">
        <v>156</v>
      </c>
      <c r="J17" s="120" t="s">
        <v>156</v>
      </c>
      <c r="K17" s="226" t="s">
        <v>156</v>
      </c>
      <c r="L17" s="120" t="s">
        <v>156</v>
      </c>
      <c r="M17" s="120" t="s">
        <v>156</v>
      </c>
      <c r="N17" s="225" t="s">
        <v>156</v>
      </c>
      <c r="O17" s="120" t="s">
        <v>156</v>
      </c>
      <c r="P17" s="120" t="s">
        <v>156</v>
      </c>
      <c r="Q17" s="226" t="s">
        <v>156</v>
      </c>
      <c r="R17" s="120" t="s">
        <v>156</v>
      </c>
      <c r="S17" s="120" t="s">
        <v>156</v>
      </c>
      <c r="T17" s="225" t="s">
        <v>156</v>
      </c>
    </row>
    <row r="18" ht="22.5" customHeight="1" spans="1:20">
      <c r="A18" s="217"/>
      <c r="B18" s="218"/>
      <c r="C18" s="219"/>
      <c r="D18" s="220"/>
      <c r="E18" s="219"/>
      <c r="F18" s="219"/>
      <c r="G18" s="219"/>
      <c r="H18" s="101"/>
      <c r="I18" s="120"/>
      <c r="J18" s="120"/>
      <c r="K18" s="120"/>
      <c r="L18" s="120"/>
      <c r="M18" s="120"/>
      <c r="N18" s="121"/>
      <c r="O18" s="120"/>
      <c r="P18" s="120"/>
      <c r="Q18" s="120"/>
      <c r="R18" s="120"/>
      <c r="S18" s="120"/>
      <c r="T18" s="121"/>
    </row>
    <row r="19" ht="15.75" spans="1:20">
      <c r="A19" s="221" t="s">
        <v>181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</row>
    <row r="20" ht="15.75" spans="1:20">
      <c r="A20" s="83" t="s">
        <v>227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</row>
    <row r="21" ht="15.75" spans="1:19">
      <c r="A21" s="222"/>
      <c r="B21" s="222"/>
      <c r="C21" s="222"/>
      <c r="D21" s="222"/>
      <c r="E21" s="222"/>
      <c r="F21" s="222"/>
      <c r="G21" s="222"/>
      <c r="H21" s="222"/>
      <c r="I21" s="221" t="s">
        <v>228</v>
      </c>
      <c r="J21" s="227"/>
      <c r="K21" s="221" t="s">
        <v>184</v>
      </c>
      <c r="L21" s="221"/>
      <c r="M21" s="221" t="s">
        <v>229</v>
      </c>
      <c r="O21" s="221" t="s">
        <v>230</v>
      </c>
      <c r="P21" s="227"/>
      <c r="Q21" s="221" t="s">
        <v>184</v>
      </c>
      <c r="R21" s="221"/>
      <c r="S21" s="221" t="s">
        <v>229</v>
      </c>
    </row>
  </sheetData>
  <mergeCells count="11">
    <mergeCell ref="A1:N1"/>
    <mergeCell ref="B2:C2"/>
    <mergeCell ref="E2:G2"/>
    <mergeCell ref="J2:N2"/>
    <mergeCell ref="P2:T2"/>
    <mergeCell ref="B3:G3"/>
    <mergeCell ref="I3:N3"/>
    <mergeCell ref="O3:T3"/>
    <mergeCell ref="B15:C15"/>
    <mergeCell ref="A3:A4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2"/>
  <sheetViews>
    <sheetView tabSelected="1" zoomScale="110" zoomScaleNormal="110" workbookViewId="0">
      <selection activeCell="L10" sqref="L10"/>
    </sheetView>
  </sheetViews>
  <sheetFormatPr defaultColWidth="9" defaultRowHeight="18" customHeight="1"/>
  <cols>
    <col min="1" max="1" width="9.66666666666667" style="126" customWidth="1"/>
    <col min="2" max="2" width="11.1666666666667" style="126" customWidth="1"/>
    <col min="3" max="3" width="9.16666666666667" style="126" customWidth="1"/>
    <col min="4" max="4" width="9.5" style="126" customWidth="1"/>
    <col min="5" max="5" width="12.625" style="126" customWidth="1"/>
    <col min="6" max="6" width="10.3333333333333" style="126" customWidth="1"/>
    <col min="7" max="7" width="9.5" style="126" customWidth="1"/>
    <col min="8" max="8" width="9.16666666666667" style="126" customWidth="1"/>
    <col min="9" max="9" width="8.16666666666667" style="126" customWidth="1"/>
    <col min="10" max="10" width="10.5" style="126" customWidth="1"/>
    <col min="11" max="11" width="12.1666666666667" style="126" customWidth="1"/>
    <col min="12" max="16384" width="9" style="127"/>
  </cols>
  <sheetData>
    <row r="1" ht="28" customHeight="1" spans="1:11">
      <c r="A1" s="128" t="s">
        <v>231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customHeight="1" spans="1:11">
      <c r="A2" s="129" t="s">
        <v>53</v>
      </c>
      <c r="B2" s="130" t="s">
        <v>54</v>
      </c>
      <c r="C2" s="130"/>
      <c r="D2" s="131" t="s">
        <v>62</v>
      </c>
      <c r="E2" s="132" t="s">
        <v>63</v>
      </c>
      <c r="F2" s="133" t="s">
        <v>232</v>
      </c>
      <c r="G2" s="130" t="s">
        <v>69</v>
      </c>
      <c r="H2" s="130"/>
      <c r="I2" s="193" t="s">
        <v>57</v>
      </c>
      <c r="J2" s="194" t="s">
        <v>58</v>
      </c>
      <c r="K2" s="195"/>
    </row>
    <row r="3" customHeight="1" spans="1:11">
      <c r="A3" s="134" t="s">
        <v>75</v>
      </c>
      <c r="B3" s="135">
        <v>10000</v>
      </c>
      <c r="C3" s="135"/>
      <c r="D3" s="136" t="s">
        <v>233</v>
      </c>
      <c r="E3" s="137">
        <v>45884</v>
      </c>
      <c r="F3" s="138"/>
      <c r="G3" s="138"/>
      <c r="H3" s="139" t="s">
        <v>234</v>
      </c>
      <c r="I3" s="139"/>
      <c r="J3" s="139"/>
      <c r="K3" s="196"/>
    </row>
    <row r="4" customHeight="1" spans="1:11">
      <c r="A4" s="140" t="s">
        <v>72</v>
      </c>
      <c r="B4" s="135">
        <v>2</v>
      </c>
      <c r="C4" s="135">
        <v>6</v>
      </c>
      <c r="D4" s="141" t="s">
        <v>235</v>
      </c>
      <c r="E4" s="138" t="s">
        <v>236</v>
      </c>
      <c r="F4" s="138"/>
      <c r="G4" s="138"/>
      <c r="H4" s="141" t="s">
        <v>237</v>
      </c>
      <c r="I4" s="141"/>
      <c r="J4" s="197" t="s">
        <v>66</v>
      </c>
      <c r="K4" s="198" t="s">
        <v>67</v>
      </c>
    </row>
    <row r="5" customHeight="1" spans="1:11">
      <c r="A5" s="140" t="s">
        <v>238</v>
      </c>
      <c r="B5" s="135">
        <v>1</v>
      </c>
      <c r="C5" s="135"/>
      <c r="D5" s="136" t="s">
        <v>236</v>
      </c>
      <c r="E5" s="139" t="s">
        <v>239</v>
      </c>
      <c r="F5" s="136"/>
      <c r="G5" s="136"/>
      <c r="H5" s="141" t="s">
        <v>240</v>
      </c>
      <c r="I5" s="141"/>
      <c r="J5" s="197" t="s">
        <v>66</v>
      </c>
      <c r="K5" s="198" t="s">
        <v>67</v>
      </c>
    </row>
    <row r="6" customHeight="1" spans="1:11">
      <c r="A6" s="142" t="s">
        <v>241</v>
      </c>
      <c r="B6" s="143">
        <v>125</v>
      </c>
      <c r="C6" s="143"/>
      <c r="D6" s="144" t="s">
        <v>242</v>
      </c>
      <c r="E6" s="145">
        <v>3008</v>
      </c>
      <c r="F6" s="146"/>
      <c r="G6" s="144"/>
      <c r="H6" s="147" t="s">
        <v>243</v>
      </c>
      <c r="I6" s="147"/>
      <c r="J6" s="146" t="s">
        <v>66</v>
      </c>
      <c r="K6" s="199" t="s">
        <v>67</v>
      </c>
    </row>
    <row r="7" customHeight="1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customHeight="1" spans="1:11">
      <c r="A8" s="151" t="s">
        <v>244</v>
      </c>
      <c r="B8" s="152" t="s">
        <v>245</v>
      </c>
      <c r="C8" s="152" t="s">
        <v>246</v>
      </c>
      <c r="D8" s="152" t="s">
        <v>247</v>
      </c>
      <c r="E8" s="152" t="s">
        <v>248</v>
      </c>
      <c r="F8" s="152" t="s">
        <v>249</v>
      </c>
      <c r="G8" s="153" t="s">
        <v>250</v>
      </c>
      <c r="H8" s="154"/>
      <c r="I8" s="154"/>
      <c r="J8" s="154"/>
      <c r="K8" s="200"/>
    </row>
    <row r="9" customHeight="1" spans="1:11">
      <c r="A9" s="155" t="s">
        <v>251</v>
      </c>
      <c r="B9" s="156"/>
      <c r="C9" s="157" t="s">
        <v>66</v>
      </c>
      <c r="D9" s="157" t="s">
        <v>67</v>
      </c>
      <c r="E9" s="158" t="s">
        <v>252</v>
      </c>
      <c r="F9" s="159" t="s">
        <v>253</v>
      </c>
      <c r="G9" s="160" t="s">
        <v>254</v>
      </c>
      <c r="H9" s="161"/>
      <c r="I9" s="161"/>
      <c r="J9" s="161"/>
      <c r="K9" s="201"/>
    </row>
    <row r="10" customHeight="1" spans="1:11">
      <c r="A10" s="155" t="s">
        <v>255</v>
      </c>
      <c r="B10" s="156"/>
      <c r="C10" s="157" t="s">
        <v>66</v>
      </c>
      <c r="D10" s="157" t="s">
        <v>67</v>
      </c>
      <c r="E10" s="158" t="s">
        <v>256</v>
      </c>
      <c r="F10" s="159" t="s">
        <v>254</v>
      </c>
      <c r="G10" s="160" t="s">
        <v>257</v>
      </c>
      <c r="H10" s="161"/>
      <c r="I10" s="161"/>
      <c r="J10" s="161"/>
      <c r="K10" s="201"/>
    </row>
    <row r="11" customHeight="1" spans="1:11">
      <c r="A11" s="162" t="s">
        <v>197</v>
      </c>
      <c r="B11" s="163"/>
      <c r="C11" s="163"/>
      <c r="D11" s="163"/>
      <c r="E11" s="163"/>
      <c r="F11" s="163"/>
      <c r="G11" s="163"/>
      <c r="H11" s="163"/>
      <c r="I11" s="163"/>
      <c r="J11" s="163"/>
      <c r="K11" s="202"/>
    </row>
    <row r="12" customHeight="1" spans="1:11">
      <c r="A12" s="164" t="s">
        <v>89</v>
      </c>
      <c r="B12" s="157" t="s">
        <v>85</v>
      </c>
      <c r="C12" s="157" t="s">
        <v>86</v>
      </c>
      <c r="D12" s="159"/>
      <c r="E12" s="158" t="s">
        <v>87</v>
      </c>
      <c r="F12" s="157" t="s">
        <v>85</v>
      </c>
      <c r="G12" s="157" t="s">
        <v>86</v>
      </c>
      <c r="H12" s="157"/>
      <c r="I12" s="158" t="s">
        <v>258</v>
      </c>
      <c r="J12" s="157" t="s">
        <v>85</v>
      </c>
      <c r="K12" s="203" t="s">
        <v>86</v>
      </c>
    </row>
    <row r="13" customHeight="1" spans="1:11">
      <c r="A13" s="164" t="s">
        <v>92</v>
      </c>
      <c r="B13" s="157" t="s">
        <v>85</v>
      </c>
      <c r="C13" s="157" t="s">
        <v>86</v>
      </c>
      <c r="D13" s="159"/>
      <c r="E13" s="158" t="s">
        <v>97</v>
      </c>
      <c r="F13" s="157" t="s">
        <v>85</v>
      </c>
      <c r="G13" s="157" t="s">
        <v>86</v>
      </c>
      <c r="H13" s="157"/>
      <c r="I13" s="158" t="s">
        <v>259</v>
      </c>
      <c r="J13" s="157" t="s">
        <v>85</v>
      </c>
      <c r="K13" s="203" t="s">
        <v>86</v>
      </c>
    </row>
    <row r="14" customHeight="1" spans="1:11">
      <c r="A14" s="165" t="s">
        <v>260</v>
      </c>
      <c r="B14" s="166" t="s">
        <v>85</v>
      </c>
      <c r="C14" s="166" t="s">
        <v>86</v>
      </c>
      <c r="D14" s="167"/>
      <c r="E14" s="168" t="s">
        <v>261</v>
      </c>
      <c r="F14" s="166" t="s">
        <v>85</v>
      </c>
      <c r="G14" s="166" t="s">
        <v>86</v>
      </c>
      <c r="H14" s="166"/>
      <c r="I14" s="168" t="s">
        <v>262</v>
      </c>
      <c r="J14" s="166" t="s">
        <v>85</v>
      </c>
      <c r="K14" s="204" t="s">
        <v>86</v>
      </c>
    </row>
    <row r="15" customHeight="1" spans="1:11">
      <c r="A15" s="148" t="s">
        <v>181</v>
      </c>
      <c r="B15" s="169" t="s">
        <v>254</v>
      </c>
      <c r="C15" s="169"/>
      <c r="D15" s="149"/>
      <c r="E15" s="148"/>
      <c r="F15" s="169"/>
      <c r="G15" s="169"/>
      <c r="H15" s="169"/>
      <c r="I15" s="148"/>
      <c r="J15" s="169"/>
      <c r="K15" s="169"/>
    </row>
    <row r="16" customHeight="1" spans="1:11">
      <c r="A16" s="170" t="s">
        <v>263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5"/>
    </row>
    <row r="17" customHeight="1" spans="1:11">
      <c r="A17" s="155" t="s">
        <v>264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customHeight="1" spans="1:11">
      <c r="A18" s="155" t="s">
        <v>265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customHeight="1" spans="1:11">
      <c r="A19" s="172" t="s">
        <v>266</v>
      </c>
      <c r="B19" s="157"/>
      <c r="C19" s="157"/>
      <c r="D19" s="157"/>
      <c r="E19" s="157"/>
      <c r="F19" s="157"/>
      <c r="G19" s="157"/>
      <c r="H19" s="157"/>
      <c r="I19" s="157"/>
      <c r="J19" s="157"/>
      <c r="K19" s="203"/>
    </row>
    <row r="20" customHeight="1" spans="1:11">
      <c r="A20" s="173" t="s">
        <v>267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201"/>
    </row>
    <row r="21" customHeight="1" spans="1:11">
      <c r="A21" s="173"/>
      <c r="B21" s="161"/>
      <c r="C21" s="161"/>
      <c r="D21" s="161"/>
      <c r="E21" s="161"/>
      <c r="F21" s="161"/>
      <c r="G21" s="161"/>
      <c r="H21" s="161"/>
      <c r="I21" s="161"/>
      <c r="J21" s="161"/>
      <c r="K21" s="201"/>
    </row>
    <row r="22" customHeight="1" spans="1:11">
      <c r="A22" s="173"/>
      <c r="B22" s="161"/>
      <c r="C22" s="161"/>
      <c r="D22" s="161"/>
      <c r="E22" s="161"/>
      <c r="F22" s="161"/>
      <c r="G22" s="161"/>
      <c r="H22" s="161"/>
      <c r="I22" s="161"/>
      <c r="J22" s="161"/>
      <c r="K22" s="201"/>
    </row>
    <row r="23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7"/>
    </row>
    <row r="24" customHeight="1" spans="1:11">
      <c r="A24" s="155" t="s">
        <v>123</v>
      </c>
      <c r="B24" s="156"/>
      <c r="C24" s="157" t="s">
        <v>66</v>
      </c>
      <c r="D24" s="157" t="s">
        <v>67</v>
      </c>
      <c r="E24" s="176"/>
      <c r="F24" s="176"/>
      <c r="G24" s="176"/>
      <c r="H24" s="176"/>
      <c r="I24" s="176"/>
      <c r="J24" s="176"/>
      <c r="K24" s="208"/>
    </row>
    <row r="25" customHeight="1" spans="1:11">
      <c r="A25" s="177" t="s">
        <v>268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9"/>
    </row>
    <row r="26" customHeight="1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customHeight="1" spans="1:11">
      <c r="A27" s="180" t="s">
        <v>269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200"/>
    </row>
    <row r="28" customHeight="1" spans="1:11">
      <c r="A28" s="181" t="s">
        <v>270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0"/>
    </row>
    <row r="29" customHeight="1" spans="1:11">
      <c r="A29" s="181" t="s">
        <v>271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0"/>
    </row>
    <row r="30" customHeight="1" spans="1:11">
      <c r="A30" s="181" t="s">
        <v>272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10"/>
    </row>
    <row r="31" customHeight="1" spans="1:11">
      <c r="A31" s="181" t="s">
        <v>273</v>
      </c>
      <c r="B31" s="182"/>
      <c r="C31" s="182"/>
      <c r="D31" s="182"/>
      <c r="E31" s="182"/>
      <c r="F31" s="182"/>
      <c r="G31" s="182"/>
      <c r="H31" s="182"/>
      <c r="I31" s="182"/>
      <c r="J31" s="182"/>
      <c r="K31" s="210"/>
    </row>
    <row r="32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10"/>
    </row>
    <row r="3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10"/>
    </row>
    <row r="34" customHeight="1" spans="1:11">
      <c r="A34" s="173"/>
      <c r="B34" s="161"/>
      <c r="C34" s="161"/>
      <c r="D34" s="161"/>
      <c r="E34" s="161"/>
      <c r="F34" s="161"/>
      <c r="G34" s="161"/>
      <c r="H34" s="161"/>
      <c r="I34" s="161"/>
      <c r="J34" s="161"/>
      <c r="K34" s="201"/>
    </row>
    <row r="35" customHeight="1" spans="1:11">
      <c r="A35" s="183"/>
      <c r="B35" s="161"/>
      <c r="C35" s="161"/>
      <c r="D35" s="161"/>
      <c r="E35" s="161"/>
      <c r="F35" s="161"/>
      <c r="G35" s="161"/>
      <c r="H35" s="161"/>
      <c r="I35" s="161"/>
      <c r="J35" s="161"/>
      <c r="K35" s="201"/>
    </row>
    <row r="36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1"/>
    </row>
    <row r="37" customHeight="1" spans="1:11">
      <c r="A37" s="186" t="s">
        <v>274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2"/>
    </row>
    <row r="38" customHeight="1" spans="1:11">
      <c r="A38" s="155" t="s">
        <v>275</v>
      </c>
      <c r="B38" s="156"/>
      <c r="C38" s="156"/>
      <c r="D38" s="176" t="s">
        <v>276</v>
      </c>
      <c r="E38" s="176"/>
      <c r="F38" s="188" t="s">
        <v>277</v>
      </c>
      <c r="G38" s="189"/>
      <c r="H38" s="156" t="s">
        <v>278</v>
      </c>
      <c r="I38" s="156"/>
      <c r="J38" s="156" t="s">
        <v>279</v>
      </c>
      <c r="K38" s="206"/>
    </row>
    <row r="39" customHeight="1" spans="1:11">
      <c r="A39" s="155" t="s">
        <v>181</v>
      </c>
      <c r="B39" s="156" t="s">
        <v>280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customHeight="1" spans="1:11">
      <c r="A42" s="165" t="s">
        <v>140</v>
      </c>
      <c r="B42" s="190" t="s">
        <v>281</v>
      </c>
      <c r="C42" s="190"/>
      <c r="D42" s="168" t="s">
        <v>282</v>
      </c>
      <c r="E42" s="167" t="s">
        <v>283</v>
      </c>
      <c r="F42" s="168" t="s">
        <v>144</v>
      </c>
      <c r="G42" s="191">
        <v>45864</v>
      </c>
      <c r="H42" s="192" t="s">
        <v>145</v>
      </c>
      <c r="I42" s="192"/>
      <c r="J42" s="190" t="s">
        <v>146</v>
      </c>
      <c r="K42" s="21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0"/>
  <sheetViews>
    <sheetView workbookViewId="0">
      <selection activeCell="K18" sqref="K18"/>
    </sheetView>
  </sheetViews>
  <sheetFormatPr defaultColWidth="9" defaultRowHeight="26" customHeight="1"/>
  <cols>
    <col min="1" max="1" width="28" style="84" customWidth="1"/>
    <col min="2" max="7" width="9.75" style="85" customWidth="1"/>
    <col min="8" max="8" width="1.33333333333333" style="84" customWidth="1"/>
    <col min="9" max="9" width="14.25" style="86" customWidth="1"/>
    <col min="10" max="10" width="15.25" style="86" customWidth="1"/>
    <col min="11" max="11" width="15.5" style="86" customWidth="1"/>
    <col min="12" max="12" width="18.25" style="86" customWidth="1"/>
    <col min="13" max="13" width="17.125" style="86" customWidth="1"/>
    <col min="14" max="14" width="15.125" style="86" customWidth="1"/>
    <col min="15" max="16384" width="9" style="84"/>
  </cols>
  <sheetData>
    <row r="1" ht="22" customHeight="1" spans="1:14">
      <c r="A1" s="87" t="s">
        <v>149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2" customHeight="1" spans="1:14">
      <c r="A2" s="89" t="s">
        <v>62</v>
      </c>
      <c r="B2" s="90" t="s">
        <v>63</v>
      </c>
      <c r="C2" s="90"/>
      <c r="D2" s="89" t="s">
        <v>68</v>
      </c>
      <c r="E2" s="90" t="s">
        <v>69</v>
      </c>
      <c r="F2" s="90"/>
      <c r="G2" s="90"/>
      <c r="H2" s="91"/>
      <c r="I2" s="114" t="s">
        <v>57</v>
      </c>
      <c r="J2" s="115" t="s">
        <v>58</v>
      </c>
      <c r="K2" s="115"/>
      <c r="L2" s="115"/>
      <c r="M2" s="115"/>
      <c r="N2" s="116"/>
    </row>
    <row r="3" ht="22" customHeight="1" spans="1:14">
      <c r="A3" s="92" t="s">
        <v>150</v>
      </c>
      <c r="B3" s="93" t="s">
        <v>151</v>
      </c>
      <c r="C3" s="93"/>
      <c r="D3" s="93"/>
      <c r="E3" s="93"/>
      <c r="F3" s="93"/>
      <c r="G3" s="93"/>
      <c r="H3" s="94"/>
      <c r="I3" s="92" t="s">
        <v>152</v>
      </c>
      <c r="J3" s="92"/>
      <c r="K3" s="92"/>
      <c r="L3" s="92"/>
      <c r="M3" s="92"/>
      <c r="N3" s="117"/>
    </row>
    <row r="4" ht="33" customHeight="1" spans="1:14">
      <c r="A4" s="92"/>
      <c r="B4" s="95" t="s">
        <v>110</v>
      </c>
      <c r="C4" s="95" t="s">
        <v>111</v>
      </c>
      <c r="D4" s="96" t="s">
        <v>112</v>
      </c>
      <c r="E4" s="95" t="s">
        <v>113</v>
      </c>
      <c r="F4" s="97" t="s">
        <v>114</v>
      </c>
      <c r="G4" s="95" t="s">
        <v>115</v>
      </c>
      <c r="H4" s="94"/>
      <c r="I4" s="95" t="s">
        <v>284</v>
      </c>
      <c r="J4" s="95" t="s">
        <v>285</v>
      </c>
      <c r="K4" s="96" t="s">
        <v>286</v>
      </c>
      <c r="L4" s="95" t="s">
        <v>287</v>
      </c>
      <c r="M4" s="97" t="s">
        <v>288</v>
      </c>
      <c r="N4" s="95" t="s">
        <v>289</v>
      </c>
    </row>
    <row r="5" s="83" customFormat="1" ht="22" customHeight="1" spans="1:14">
      <c r="A5" s="98" t="s">
        <v>155</v>
      </c>
      <c r="B5" s="99">
        <f t="shared" ref="B5:B8" si="0">C5-5</f>
        <v>71</v>
      </c>
      <c r="C5" s="99">
        <v>76</v>
      </c>
      <c r="D5" s="100">
        <f t="shared" ref="D5:G5" si="1">C5+6</f>
        <v>82</v>
      </c>
      <c r="E5" s="99">
        <f t="shared" si="1"/>
        <v>88</v>
      </c>
      <c r="F5" s="99">
        <f t="shared" si="1"/>
        <v>94</v>
      </c>
      <c r="G5" s="99">
        <f t="shared" si="1"/>
        <v>100</v>
      </c>
      <c r="H5" s="101"/>
      <c r="I5" s="118" t="s">
        <v>290</v>
      </c>
      <c r="J5" s="119" t="s">
        <v>291</v>
      </c>
      <c r="K5" s="119" t="s">
        <v>292</v>
      </c>
      <c r="L5" s="119" t="s">
        <v>292</v>
      </c>
      <c r="M5" s="119" t="s">
        <v>293</v>
      </c>
      <c r="N5" s="119" t="s">
        <v>294</v>
      </c>
    </row>
    <row r="6" s="83" customFormat="1" ht="22" customHeight="1" spans="1:14">
      <c r="A6" s="98" t="s">
        <v>161</v>
      </c>
      <c r="B6" s="99">
        <f>C6-3</f>
        <v>51</v>
      </c>
      <c r="C6" s="99">
        <v>54</v>
      </c>
      <c r="D6" s="100">
        <f>C6+3</f>
        <v>57</v>
      </c>
      <c r="E6" s="99">
        <f>D6+3</f>
        <v>60</v>
      </c>
      <c r="F6" s="99">
        <f>E6+4</f>
        <v>64</v>
      </c>
      <c r="G6" s="99">
        <f t="shared" ref="G6:G8" si="2">F6+4</f>
        <v>68</v>
      </c>
      <c r="H6" s="101"/>
      <c r="I6" s="119" t="s">
        <v>295</v>
      </c>
      <c r="J6" s="119" t="s">
        <v>296</v>
      </c>
      <c r="K6" s="119" t="s">
        <v>291</v>
      </c>
      <c r="L6" s="119" t="s">
        <v>295</v>
      </c>
      <c r="M6" s="119" t="s">
        <v>291</v>
      </c>
      <c r="N6" s="119" t="s">
        <v>291</v>
      </c>
    </row>
    <row r="7" s="83" customFormat="1" ht="22" customHeight="1" spans="1:14">
      <c r="A7" s="98" t="s">
        <v>162</v>
      </c>
      <c r="B7" s="102">
        <f t="shared" si="0"/>
        <v>69</v>
      </c>
      <c r="C7" s="99">
        <v>74</v>
      </c>
      <c r="D7" s="103">
        <f>C7+6</f>
        <v>80</v>
      </c>
      <c r="E7" s="102">
        <f>D7+6</f>
        <v>86</v>
      </c>
      <c r="F7" s="102">
        <f>E7+6</f>
        <v>92</v>
      </c>
      <c r="G7" s="99">
        <f t="shared" si="2"/>
        <v>96</v>
      </c>
      <c r="H7" s="101"/>
      <c r="I7" s="119" t="s">
        <v>297</v>
      </c>
      <c r="J7" s="119" t="s">
        <v>291</v>
      </c>
      <c r="K7" s="119" t="s">
        <v>291</v>
      </c>
      <c r="L7" s="119" t="s">
        <v>298</v>
      </c>
      <c r="M7" s="119" t="s">
        <v>291</v>
      </c>
      <c r="N7" s="119" t="s">
        <v>291</v>
      </c>
    </row>
    <row r="8" s="83" customFormat="1" ht="22" customHeight="1" spans="1:14">
      <c r="A8" s="98" t="s">
        <v>163</v>
      </c>
      <c r="B8" s="102">
        <f t="shared" si="0"/>
        <v>79</v>
      </c>
      <c r="C8" s="99">
        <v>84</v>
      </c>
      <c r="D8" s="103">
        <f>C8+6</f>
        <v>90</v>
      </c>
      <c r="E8" s="102">
        <f>D8+6</f>
        <v>96</v>
      </c>
      <c r="F8" s="102">
        <f>E8+6</f>
        <v>102</v>
      </c>
      <c r="G8" s="99">
        <f t="shared" si="2"/>
        <v>106</v>
      </c>
      <c r="H8" s="101"/>
      <c r="I8" s="119" t="s">
        <v>298</v>
      </c>
      <c r="J8" s="119" t="s">
        <v>297</v>
      </c>
      <c r="K8" s="119" t="s">
        <v>291</v>
      </c>
      <c r="L8" s="119" t="s">
        <v>299</v>
      </c>
      <c r="M8" s="119" t="s">
        <v>300</v>
      </c>
      <c r="N8" s="119" t="s">
        <v>301</v>
      </c>
    </row>
    <row r="9" s="83" customFormat="1" ht="22" customHeight="1" spans="1:14">
      <c r="A9" s="98" t="s">
        <v>166</v>
      </c>
      <c r="B9" s="104">
        <f>C9-1.6</f>
        <v>23.4</v>
      </c>
      <c r="C9" s="104">
        <v>25</v>
      </c>
      <c r="D9" s="105">
        <f>C9+1.9</f>
        <v>26.9</v>
      </c>
      <c r="E9" s="104">
        <f>C9+3.8</f>
        <v>28.8</v>
      </c>
      <c r="F9" s="104">
        <f>C9+5.7</f>
        <v>30.7</v>
      </c>
      <c r="G9" s="104">
        <f>C9+7</f>
        <v>32</v>
      </c>
      <c r="H9" s="101"/>
      <c r="I9" s="119" t="s">
        <v>302</v>
      </c>
      <c r="J9" s="119" t="s">
        <v>292</v>
      </c>
      <c r="K9" s="119" t="s">
        <v>303</v>
      </c>
      <c r="L9" s="119" t="s">
        <v>304</v>
      </c>
      <c r="M9" s="119" t="s">
        <v>291</v>
      </c>
      <c r="N9" s="119" t="s">
        <v>305</v>
      </c>
    </row>
    <row r="10" s="83" customFormat="1" ht="22" customHeight="1" spans="1:14">
      <c r="A10" s="98" t="s">
        <v>167</v>
      </c>
      <c r="B10" s="99">
        <f>C10-1</f>
        <v>19</v>
      </c>
      <c r="C10" s="99">
        <v>20</v>
      </c>
      <c r="D10" s="100">
        <f>C10+1.2</f>
        <v>21.2</v>
      </c>
      <c r="E10" s="99">
        <f>D10+1.2</f>
        <v>22.4</v>
      </c>
      <c r="F10" s="99">
        <f>E10+1.2</f>
        <v>23.6</v>
      </c>
      <c r="G10" s="99">
        <f>F10+0.7</f>
        <v>24.3</v>
      </c>
      <c r="H10" s="101"/>
      <c r="I10" s="119" t="s">
        <v>291</v>
      </c>
      <c r="J10" s="119" t="s">
        <v>291</v>
      </c>
      <c r="K10" s="119" t="s">
        <v>306</v>
      </c>
      <c r="L10" s="119" t="s">
        <v>307</v>
      </c>
      <c r="M10" s="119" t="s">
        <v>308</v>
      </c>
      <c r="N10" s="119" t="s">
        <v>309</v>
      </c>
    </row>
    <row r="11" s="83" customFormat="1" ht="22" customHeight="1" spans="1:14">
      <c r="A11" s="98" t="s">
        <v>168</v>
      </c>
      <c r="B11" s="99">
        <f>C11-0.5</f>
        <v>16.5</v>
      </c>
      <c r="C11" s="99">
        <v>17</v>
      </c>
      <c r="D11" s="100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1"/>
      <c r="I11" s="119" t="s">
        <v>291</v>
      </c>
      <c r="J11" s="119" t="s">
        <v>291</v>
      </c>
      <c r="K11" s="119" t="s">
        <v>291</v>
      </c>
      <c r="L11" s="119" t="s">
        <v>291</v>
      </c>
      <c r="M11" s="119" t="s">
        <v>291</v>
      </c>
      <c r="N11" s="119" t="s">
        <v>291</v>
      </c>
    </row>
    <row r="12" s="83" customFormat="1" ht="36" customHeight="1" spans="1:14">
      <c r="A12" s="106" t="s">
        <v>170</v>
      </c>
      <c r="B12" s="99">
        <f>C12-0.5</f>
        <v>11.5</v>
      </c>
      <c r="C12" s="99">
        <v>12</v>
      </c>
      <c r="D12" s="100">
        <f t="shared" ref="D12:G12" si="4">C12+0.5</f>
        <v>12.5</v>
      </c>
      <c r="E12" s="99">
        <f t="shared" si="4"/>
        <v>13</v>
      </c>
      <c r="F12" s="99">
        <f t="shared" si="4"/>
        <v>13.5</v>
      </c>
      <c r="G12" s="99">
        <f t="shared" si="4"/>
        <v>14</v>
      </c>
      <c r="H12" s="101"/>
      <c r="I12" s="119" t="s">
        <v>310</v>
      </c>
      <c r="J12" s="119" t="s">
        <v>311</v>
      </c>
      <c r="K12" s="119" t="s">
        <v>291</v>
      </c>
      <c r="L12" s="119" t="s">
        <v>291</v>
      </c>
      <c r="M12" s="119" t="s">
        <v>312</v>
      </c>
      <c r="N12" s="119" t="s">
        <v>291</v>
      </c>
    </row>
    <row r="13" s="83" customFormat="1" ht="22" customHeight="1" spans="1:14">
      <c r="A13" s="98" t="s">
        <v>172</v>
      </c>
      <c r="B13" s="99">
        <f>C13-1.5</f>
        <v>22.5</v>
      </c>
      <c r="C13" s="99">
        <v>24</v>
      </c>
      <c r="D13" s="100">
        <f>C13+1.7</f>
        <v>25.7</v>
      </c>
      <c r="E13" s="99">
        <f>D13+1.7</f>
        <v>27.4</v>
      </c>
      <c r="F13" s="99">
        <f>E13+1.7</f>
        <v>29.1</v>
      </c>
      <c r="G13" s="99">
        <f>F13+1.6</f>
        <v>30.7</v>
      </c>
      <c r="H13" s="101"/>
      <c r="I13" s="119" t="s">
        <v>305</v>
      </c>
      <c r="J13" s="119" t="s">
        <v>305</v>
      </c>
      <c r="K13" s="119" t="s">
        <v>293</v>
      </c>
      <c r="L13" s="119" t="s">
        <v>313</v>
      </c>
      <c r="M13" s="119" t="s">
        <v>307</v>
      </c>
      <c r="N13" s="119" t="s">
        <v>314</v>
      </c>
    </row>
    <row r="14" s="83" customFormat="1" ht="22" customHeight="1" spans="1:14">
      <c r="A14" s="98" t="s">
        <v>174</v>
      </c>
      <c r="B14" s="99">
        <f>C14-1.8</f>
        <v>32.2</v>
      </c>
      <c r="C14" s="99">
        <v>34</v>
      </c>
      <c r="D14" s="100">
        <f>C14+2.25</f>
        <v>36.25</v>
      </c>
      <c r="E14" s="99">
        <f>D14+2.25</f>
        <v>38.5</v>
      </c>
      <c r="F14" s="99">
        <f>E14+2.25</f>
        <v>40.75</v>
      </c>
      <c r="G14" s="99">
        <f>F14+2</f>
        <v>42.75</v>
      </c>
      <c r="H14" s="101"/>
      <c r="I14" s="119" t="s">
        <v>315</v>
      </c>
      <c r="J14" s="119" t="s">
        <v>306</v>
      </c>
      <c r="K14" s="119" t="s">
        <v>293</v>
      </c>
      <c r="L14" s="119" t="s">
        <v>291</v>
      </c>
      <c r="M14" s="119" t="s">
        <v>291</v>
      </c>
      <c r="N14" s="119" t="s">
        <v>291</v>
      </c>
    </row>
    <row r="15" s="83" customFormat="1" ht="22" customHeight="1" spans="1:14">
      <c r="A15" s="98" t="s">
        <v>177</v>
      </c>
      <c r="B15" s="107">
        <v>12.5</v>
      </c>
      <c r="C15" s="107"/>
      <c r="D15" s="108">
        <f>B15+1</f>
        <v>13.5</v>
      </c>
      <c r="E15" s="107">
        <v>13.5</v>
      </c>
      <c r="F15" s="107">
        <f>D15+1</f>
        <v>14.5</v>
      </c>
      <c r="G15" s="107">
        <v>14.5</v>
      </c>
      <c r="H15" s="101"/>
      <c r="I15" s="119" t="s">
        <v>316</v>
      </c>
      <c r="J15" s="119" t="s">
        <v>291</v>
      </c>
      <c r="K15" s="119" t="s">
        <v>317</v>
      </c>
      <c r="L15" s="119" t="s">
        <v>291</v>
      </c>
      <c r="M15" s="119" t="s">
        <v>318</v>
      </c>
      <c r="N15" s="119" t="s">
        <v>317</v>
      </c>
    </row>
    <row r="16" s="83" customFormat="1" ht="22" customHeight="1" spans="1:14">
      <c r="A16" s="98" t="s">
        <v>179</v>
      </c>
      <c r="B16" s="109">
        <v>3.5</v>
      </c>
      <c r="C16" s="99">
        <v>3.5</v>
      </c>
      <c r="D16" s="110">
        <v>3.5</v>
      </c>
      <c r="E16" s="109">
        <v>3.5</v>
      </c>
      <c r="F16" s="109">
        <v>3.5</v>
      </c>
      <c r="G16" s="109">
        <v>3.5</v>
      </c>
      <c r="H16" s="101"/>
      <c r="I16" s="119" t="s">
        <v>317</v>
      </c>
      <c r="J16" s="119" t="s">
        <v>319</v>
      </c>
      <c r="K16" s="119" t="s">
        <v>291</v>
      </c>
      <c r="L16" s="119" t="s">
        <v>291</v>
      </c>
      <c r="M16" s="119" t="s">
        <v>291</v>
      </c>
      <c r="N16" s="119" t="s">
        <v>291</v>
      </c>
    </row>
    <row r="17" s="83" customFormat="1" ht="22" customHeight="1" spans="1:14">
      <c r="A17" s="98" t="s">
        <v>180</v>
      </c>
      <c r="B17" s="109">
        <v>2</v>
      </c>
      <c r="C17" s="99">
        <v>2</v>
      </c>
      <c r="D17" s="110">
        <v>2</v>
      </c>
      <c r="E17" s="109">
        <v>2</v>
      </c>
      <c r="F17" s="109">
        <v>2</v>
      </c>
      <c r="G17" s="109">
        <v>2</v>
      </c>
      <c r="H17" s="101"/>
      <c r="I17" s="119" t="s">
        <v>291</v>
      </c>
      <c r="J17" s="119" t="s">
        <v>291</v>
      </c>
      <c r="K17" s="119" t="s">
        <v>291</v>
      </c>
      <c r="L17" s="119" t="s">
        <v>291</v>
      </c>
      <c r="M17" s="119" t="s">
        <v>291</v>
      </c>
      <c r="N17" s="119" t="s">
        <v>291</v>
      </c>
    </row>
    <row r="18" ht="22" customHeight="1" spans="1:14">
      <c r="A18" s="111" t="s">
        <v>181</v>
      </c>
      <c r="D18" s="112"/>
      <c r="E18" s="112"/>
      <c r="F18" s="112"/>
      <c r="G18" s="112"/>
      <c r="H18" s="113"/>
      <c r="I18" s="120"/>
      <c r="J18" s="120"/>
      <c r="K18" s="120"/>
      <c r="L18" s="120"/>
      <c r="M18" s="120"/>
      <c r="N18" s="121"/>
    </row>
    <row r="19" ht="22" customHeight="1" spans="1:14">
      <c r="A19" s="84" t="s">
        <v>320</v>
      </c>
      <c r="D19" s="112"/>
      <c r="E19" s="112"/>
      <c r="F19" s="112"/>
      <c r="G19" s="112"/>
      <c r="H19" s="113"/>
      <c r="I19" s="122"/>
      <c r="J19" s="122"/>
      <c r="K19" s="122"/>
      <c r="L19" s="122"/>
      <c r="M19" s="122"/>
      <c r="N19" s="122"/>
    </row>
    <row r="20" ht="15.75" spans="1:14">
      <c r="A20" s="113"/>
      <c r="B20" s="112"/>
      <c r="C20" s="112"/>
      <c r="D20" s="112"/>
      <c r="E20" s="112"/>
      <c r="F20" s="112"/>
      <c r="G20" s="112"/>
      <c r="H20" s="113"/>
      <c r="I20" s="123" t="s">
        <v>321</v>
      </c>
      <c r="J20" s="124"/>
      <c r="K20" s="123" t="s">
        <v>184</v>
      </c>
      <c r="L20" s="123"/>
      <c r="M20" s="123" t="s">
        <v>229</v>
      </c>
      <c r="N20" s="125"/>
    </row>
  </sheetData>
  <mergeCells count="9">
    <mergeCell ref="A1:N1"/>
    <mergeCell ref="B2:C2"/>
    <mergeCell ref="E2:G2"/>
    <mergeCell ref="J2:N2"/>
    <mergeCell ref="B3:G3"/>
    <mergeCell ref="I3:N3"/>
    <mergeCell ref="B15:C15"/>
    <mergeCell ref="A3:A4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7"/>
  <sheetViews>
    <sheetView workbookViewId="0">
      <selection activeCell="A14" sqref="A14:O14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4" customWidth="1"/>
    <col min="15" max="15" width="10.6666666666667" style="3" customWidth="1"/>
    <col min="16" max="16384" width="9" style="3"/>
  </cols>
  <sheetData>
    <row r="1" ht="27.75" spans="1:15">
      <c r="A1" s="4" t="s">
        <v>322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323</v>
      </c>
      <c r="B2" s="6" t="s">
        <v>324</v>
      </c>
      <c r="C2" s="6" t="s">
        <v>325</v>
      </c>
      <c r="D2" s="6" t="s">
        <v>326</v>
      </c>
      <c r="E2" s="6" t="s">
        <v>327</v>
      </c>
      <c r="F2" s="6" t="s">
        <v>328</v>
      </c>
      <c r="G2" s="6" t="s">
        <v>329</v>
      </c>
      <c r="H2" s="6" t="s">
        <v>330</v>
      </c>
      <c r="I2" s="5" t="s">
        <v>331</v>
      </c>
      <c r="J2" s="5" t="s">
        <v>332</v>
      </c>
      <c r="K2" s="5" t="s">
        <v>333</v>
      </c>
      <c r="L2" s="5" t="s">
        <v>334</v>
      </c>
      <c r="M2" s="5" t="s">
        <v>335</v>
      </c>
      <c r="N2" s="6" t="s">
        <v>336</v>
      </c>
      <c r="O2" s="6" t="s">
        <v>337</v>
      </c>
    </row>
    <row r="3" s="1" customFormat="1" ht="15" spans="1:15">
      <c r="A3" s="5"/>
      <c r="B3" s="47"/>
      <c r="C3" s="47"/>
      <c r="D3" s="47"/>
      <c r="E3" s="47"/>
      <c r="F3" s="47"/>
      <c r="G3" s="47"/>
      <c r="H3" s="47"/>
      <c r="I3" s="5" t="s">
        <v>338</v>
      </c>
      <c r="J3" s="5" t="s">
        <v>338</v>
      </c>
      <c r="K3" s="5" t="s">
        <v>338</v>
      </c>
      <c r="L3" s="5" t="s">
        <v>338</v>
      </c>
      <c r="M3" s="5" t="s">
        <v>338</v>
      </c>
      <c r="N3" s="47"/>
      <c r="O3" s="47"/>
    </row>
    <row r="4" s="23" customFormat="1" ht="21" customHeight="1" spans="1:15">
      <c r="A4" s="29">
        <v>1</v>
      </c>
      <c r="B4" s="64" t="s">
        <v>339</v>
      </c>
      <c r="C4" s="31" t="s">
        <v>340</v>
      </c>
      <c r="D4" s="31" t="s">
        <v>117</v>
      </c>
      <c r="E4" s="31" t="s">
        <v>341</v>
      </c>
      <c r="F4" s="30"/>
      <c r="G4" s="30" t="s">
        <v>66</v>
      </c>
      <c r="H4" s="30" t="s">
        <v>66</v>
      </c>
      <c r="I4" s="30">
        <v>6</v>
      </c>
      <c r="J4" s="30"/>
      <c r="K4" s="30">
        <v>5</v>
      </c>
      <c r="L4" s="30">
        <v>1</v>
      </c>
      <c r="M4" s="30">
        <v>1</v>
      </c>
      <c r="N4" s="30">
        <f t="shared" ref="N4:N10" si="0">SUM(I4:M4)</f>
        <v>13</v>
      </c>
      <c r="O4" s="30" t="s">
        <v>342</v>
      </c>
    </row>
    <row r="5" s="23" customFormat="1" ht="21" customHeight="1" spans="1:15">
      <c r="A5" s="29">
        <v>2</v>
      </c>
      <c r="B5" s="64" t="s">
        <v>343</v>
      </c>
      <c r="C5" s="31" t="s">
        <v>340</v>
      </c>
      <c r="D5" s="31" t="s">
        <v>117</v>
      </c>
      <c r="E5" s="31" t="s">
        <v>341</v>
      </c>
      <c r="F5" s="30"/>
      <c r="G5" s="30" t="s">
        <v>66</v>
      </c>
      <c r="H5" s="30" t="s">
        <v>66</v>
      </c>
      <c r="I5" s="30">
        <v>3</v>
      </c>
      <c r="J5" s="30">
        <v>1</v>
      </c>
      <c r="K5" s="30">
        <v>2</v>
      </c>
      <c r="L5" s="30">
        <v>1</v>
      </c>
      <c r="M5" s="30">
        <v>3</v>
      </c>
      <c r="N5" s="30">
        <f t="shared" si="0"/>
        <v>10</v>
      </c>
      <c r="O5" s="30" t="s">
        <v>342</v>
      </c>
    </row>
    <row r="6" s="23" customFormat="1" ht="21" customHeight="1" spans="1:15">
      <c r="A6" s="29">
        <v>3</v>
      </c>
      <c r="B6" s="64" t="s">
        <v>344</v>
      </c>
      <c r="C6" s="31" t="s">
        <v>340</v>
      </c>
      <c r="D6" s="31" t="s">
        <v>118</v>
      </c>
      <c r="E6" s="31" t="s">
        <v>341</v>
      </c>
      <c r="F6" s="30"/>
      <c r="G6" s="30" t="s">
        <v>66</v>
      </c>
      <c r="H6" s="30" t="s">
        <v>66</v>
      </c>
      <c r="I6" s="30">
        <v>1</v>
      </c>
      <c r="J6" s="30"/>
      <c r="K6" s="30">
        <v>2</v>
      </c>
      <c r="L6" s="30">
        <v>2</v>
      </c>
      <c r="M6" s="30"/>
      <c r="N6" s="30">
        <f t="shared" si="0"/>
        <v>5</v>
      </c>
      <c r="O6" s="30" t="s">
        <v>342</v>
      </c>
    </row>
    <row r="7" s="23" customFormat="1" ht="21" customHeight="1" spans="1:15">
      <c r="A7" s="75">
        <v>4</v>
      </c>
      <c r="B7" s="66" t="s">
        <v>345</v>
      </c>
      <c r="C7" s="31" t="s">
        <v>340</v>
      </c>
      <c r="D7" s="31" t="s">
        <v>118</v>
      </c>
      <c r="E7" s="31" t="s">
        <v>341</v>
      </c>
      <c r="F7" s="30"/>
      <c r="G7" s="30" t="s">
        <v>66</v>
      </c>
      <c r="H7" s="30" t="s">
        <v>66</v>
      </c>
      <c r="I7" s="30">
        <v>3</v>
      </c>
      <c r="J7" s="30">
        <v>1</v>
      </c>
      <c r="K7" s="30">
        <v>4</v>
      </c>
      <c r="L7" s="30">
        <v>1</v>
      </c>
      <c r="M7" s="30">
        <v>3</v>
      </c>
      <c r="N7" s="30">
        <f t="shared" si="0"/>
        <v>12</v>
      </c>
      <c r="O7" s="30" t="s">
        <v>342</v>
      </c>
    </row>
    <row r="8" s="23" customFormat="1" ht="21" customHeight="1" spans="1:15">
      <c r="A8" s="75">
        <v>5</v>
      </c>
      <c r="B8" s="66" t="s">
        <v>346</v>
      </c>
      <c r="C8" s="31" t="s">
        <v>340</v>
      </c>
      <c r="D8" s="31" t="s">
        <v>118</v>
      </c>
      <c r="E8" s="31" t="s">
        <v>341</v>
      </c>
      <c r="F8" s="30"/>
      <c r="G8" s="7" t="s">
        <v>66</v>
      </c>
      <c r="H8" s="7" t="s">
        <v>66</v>
      </c>
      <c r="I8" s="30">
        <v>2</v>
      </c>
      <c r="J8" s="30"/>
      <c r="K8" s="30">
        <v>2</v>
      </c>
      <c r="L8" s="30">
        <v>1</v>
      </c>
      <c r="M8" s="30">
        <v>2</v>
      </c>
      <c r="N8" s="30">
        <f t="shared" si="0"/>
        <v>7</v>
      </c>
      <c r="O8" s="30" t="s">
        <v>342</v>
      </c>
    </row>
    <row r="9" s="23" customFormat="1" ht="21" customHeight="1" spans="1:15">
      <c r="A9" s="75">
        <v>6</v>
      </c>
      <c r="B9" s="66" t="s">
        <v>347</v>
      </c>
      <c r="C9" s="31" t="s">
        <v>340</v>
      </c>
      <c r="D9" s="31" t="s">
        <v>118</v>
      </c>
      <c r="E9" s="31" t="s">
        <v>341</v>
      </c>
      <c r="F9" s="30"/>
      <c r="G9" s="7" t="s">
        <v>66</v>
      </c>
      <c r="H9" s="7" t="s">
        <v>66</v>
      </c>
      <c r="I9" s="30">
        <v>4</v>
      </c>
      <c r="J9" s="30"/>
      <c r="K9" s="30">
        <v>3</v>
      </c>
      <c r="L9" s="30">
        <v>2</v>
      </c>
      <c r="M9" s="30">
        <v>2</v>
      </c>
      <c r="N9" s="30">
        <f t="shared" si="0"/>
        <v>11</v>
      </c>
      <c r="O9" s="30" t="s">
        <v>342</v>
      </c>
    </row>
    <row r="10" s="23" customFormat="1" ht="21" customHeight="1" spans="1:15">
      <c r="A10" s="75">
        <v>7</v>
      </c>
      <c r="B10" s="64" t="s">
        <v>348</v>
      </c>
      <c r="C10" s="31" t="s">
        <v>340</v>
      </c>
      <c r="D10" s="31" t="s">
        <v>118</v>
      </c>
      <c r="E10" s="31" t="s">
        <v>341</v>
      </c>
      <c r="F10" s="30"/>
      <c r="G10" s="7" t="s">
        <v>66</v>
      </c>
      <c r="H10" s="7" t="s">
        <v>66</v>
      </c>
      <c r="I10" s="30">
        <v>3</v>
      </c>
      <c r="J10" s="30">
        <v>1</v>
      </c>
      <c r="K10" s="30">
        <v>4</v>
      </c>
      <c r="L10" s="30">
        <v>1</v>
      </c>
      <c r="M10" s="30">
        <v>3</v>
      </c>
      <c r="N10" s="30">
        <f t="shared" si="0"/>
        <v>12</v>
      </c>
      <c r="O10" s="30" t="s">
        <v>342</v>
      </c>
    </row>
    <row r="11" s="23" customFormat="1" ht="21" customHeight="1" spans="1:15">
      <c r="A11" s="75"/>
      <c r="B11" s="30"/>
      <c r="C11" s="68"/>
      <c r="D11" s="67"/>
      <c r="E11" s="67"/>
      <c r="F11" s="30"/>
      <c r="G11" s="7"/>
      <c r="H11" s="29"/>
      <c r="I11" s="30"/>
      <c r="J11" s="30"/>
      <c r="K11" s="30"/>
      <c r="L11" s="30"/>
      <c r="M11" s="30"/>
      <c r="N11" s="30"/>
      <c r="O11" s="30"/>
    </row>
    <row r="12" s="23" customFormat="1" ht="21" customHeight="1" spans="1:15">
      <c r="A12" s="75"/>
      <c r="B12" s="30"/>
      <c r="C12" s="68"/>
      <c r="D12" s="30"/>
      <c r="E12" s="67"/>
      <c r="F12" s="30"/>
      <c r="G12" s="7"/>
      <c r="H12" s="29"/>
      <c r="I12" s="30"/>
      <c r="J12" s="30"/>
      <c r="K12" s="30"/>
      <c r="L12" s="30"/>
      <c r="M12" s="30"/>
      <c r="N12" s="30"/>
      <c r="O12" s="30"/>
    </row>
    <row r="13" s="23" customFormat="1" ht="21" customHeight="1" spans="1:15">
      <c r="A13" s="14" t="s">
        <v>349</v>
      </c>
      <c r="B13" s="15"/>
      <c r="C13" s="15"/>
      <c r="D13" s="16"/>
      <c r="E13" s="17"/>
      <c r="F13" s="43"/>
      <c r="G13" s="43"/>
      <c r="H13" s="43"/>
      <c r="I13" s="18"/>
      <c r="J13" s="14" t="s">
        <v>350</v>
      </c>
      <c r="K13" s="15"/>
      <c r="L13" s="15"/>
      <c r="M13" s="16"/>
      <c r="N13" s="15"/>
      <c r="O13" s="21"/>
    </row>
    <row r="14" s="23" customFormat="1" ht="54" customHeight="1" spans="1:15">
      <c r="A14" s="76" t="s">
        <v>351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="23" customFormat="1" ht="21" customHeight="1" spans="1:15">
      <c r="A15" s="78"/>
      <c r="B15" s="79"/>
      <c r="C15" s="80"/>
      <c r="D15" s="80"/>
      <c r="E15" s="80"/>
      <c r="F15" s="79"/>
      <c r="G15" s="81"/>
      <c r="H15" s="78"/>
      <c r="I15" s="79"/>
      <c r="J15" s="79"/>
      <c r="K15" s="79"/>
      <c r="L15" s="79"/>
      <c r="M15" s="79"/>
      <c r="N15" s="79"/>
      <c r="O15" s="79"/>
    </row>
    <row r="16" s="3" customFormat="1" ht="21" customHeight="1" spans="1:15">
      <c r="A16" s="78"/>
      <c r="B16" s="79"/>
      <c r="C16" s="82"/>
      <c r="D16" s="80"/>
      <c r="E16" s="80"/>
      <c r="F16" s="79"/>
      <c r="G16" s="81"/>
      <c r="H16" s="78"/>
      <c r="I16" s="79"/>
      <c r="J16" s="79"/>
      <c r="K16" s="79"/>
      <c r="L16" s="79"/>
      <c r="M16" s="79"/>
      <c r="N16" s="79"/>
      <c r="O16" s="79"/>
    </row>
    <row r="17" ht="33" customHeight="1" spans="1:15">
      <c r="A17" s="78"/>
      <c r="B17" s="79"/>
      <c r="C17" s="82"/>
      <c r="D17" s="80"/>
      <c r="E17" s="80"/>
      <c r="F17" s="79"/>
      <c r="G17" s="81"/>
      <c r="H17" s="78"/>
      <c r="I17" s="79"/>
      <c r="J17" s="79"/>
      <c r="K17" s="79"/>
      <c r="L17" s="79"/>
      <c r="M17" s="79"/>
      <c r="N17" s="79"/>
      <c r="O17" s="7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2025-07-28T11:11:13Z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7D3B4B1B583441BEA88C8920A5125DC6_13</vt:lpwstr>
  </property>
</Properties>
</file>