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<sst xmlns="http://schemas.openxmlformats.org/spreadsheetml/2006/main" count="1158" uniqueCount="475">
  <si>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</si>
  <si>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</si>
  <si>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</si>
  <si>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</si>
  <si>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</si>
  <si>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</si>
  <si>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</si>
  <si>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</si>
  <si>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</si>
  <si>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</si>
  <si>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</si>
  <si>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</si>
  <si>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</si>
  <si>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</si>
  <si>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</si>
  <si>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</si>
  <si>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</si>
  <si>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</si>
  <si>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</si>
  <si>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</si>
  <si>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</si>
  <si>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</si>
  <si>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</si>
  <si>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</si>
  <si>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</si>
  <si>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</si>
  <si>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</si>
  <si>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</si>
  <si>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</si>
  <si>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</si>
  <si>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</si>
  <si>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</si>
  <si>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</si>
  <si>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</si>
  <si>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</si>
  <si>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</si>
  <si>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</si>
  <si>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</si>
  <si>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</si>
  <si>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</si>
  <si>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</si>
  <si>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</si>
  <si>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</si>
  <si>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</si>
  <si>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</si>
  <si>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</si>
  <si>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</si>
  <si>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</si>
  <si>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</si>
  <si>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</si>
  <si>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</si>
  <si>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</si>
  <si>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</si>
  <si>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</si>
  <si>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</si>
  <si>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</si>
  <si>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</si>
  <si>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</si>
  <si>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</si>
  <si>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</si>
  <si>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</si>
  <si>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</si>
  <si>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TAFFAN92512</t>
  </si>
  <si>
    <t>合同交期</t>
  </si>
  <si>
    <t>2025/8/8-3件（1000_TR58）                                                                                                                                                       2025/8/8-2494件（1000-TR01）                                                                                                                                              2025/8/20-400件（1000_TD06）                                                                                                                                                    2025/8/20-700件（1000-TR01）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</si>
  <si>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</si>
  <si>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</si>
  <si>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</si>
  <si>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</si>
  <si>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</si>
  <si>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</si>
  <si>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</si>
  <si>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</si>
  <si>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</si>
  <si>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</si>
  <si>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</si>
  <si>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</si>
  <si>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</si>
  <si>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</si>
  <si>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SRM系统还没有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</si>
  <si>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</si>
  <si>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</si>
  <si>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</si>
  <si>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</si>
  <si>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</si>
  <si>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</si>
  <si>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</si>
  <si>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</si>
  <si>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</si>
  <si>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</si>
  <si>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</si>
  <si>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</si>
  <si>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</si>
  <si>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</si>
  <si>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</si>
  <si>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</si>
  <si>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</si>
  <si>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</si>
  <si>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</si>
  <si>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</si>
  <si>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</si>
  <si>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</si>
  <si>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</si>
  <si>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</si>
  <si>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</si>
  <si>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</si>
  <si>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</si>
  <si>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</si>
  <si>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</si>
  <si>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</si>
  <si>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</si>
  <si>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</si>
  <si>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</si>
  <si>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</si>
  <si>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</si>
  <si>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</si>
  <si>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 G01X</t>
  </si>
  <si>
    <t>极地白 G89X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</si>
  <si>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</si>
  <si>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L-165/92B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</si>
  <si>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</si>
  <si>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</si>
  <si>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</si>
  <si>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</si>
  <si>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</si>
  <si>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</si>
  <si>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1.口袋码带外露不均匀；车库高低宽窄。</t>
  </si>
  <si>
    <t>2.拉链码带外露不均匀。</t>
  </si>
  <si>
    <t>3.侧缝包条紧了。</t>
  </si>
  <si>
    <t>4.领子打扭；里领缝头外露不均匀。</t>
  </si>
  <si>
    <t>5.下摆压线打扭。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</si>
  <si>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</si>
  <si>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</si>
  <si>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</si>
  <si>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</si>
  <si>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</si>
  <si>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</si>
  <si>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</si>
  <si>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</si>
  <si>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</si>
  <si>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</si>
  <si>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</si>
  <si>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徐宴文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</si>
  <si>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</si>
  <si>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</si>
  <si>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</si>
  <si>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</si>
  <si>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</si>
  <si>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</si>
  <si>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</si>
  <si>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</si>
  <si>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</si>
  <si>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</si>
  <si>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</si>
  <si>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</si>
  <si>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</si>
  <si>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</si>
  <si>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</si>
  <si>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今天刚洗完还没干</t>
  </si>
  <si>
    <t>155/84B</t>
  </si>
  <si>
    <t>160/88B</t>
  </si>
  <si>
    <t>165/92B</t>
  </si>
  <si>
    <t>170/96B</t>
  </si>
  <si>
    <t>175/100B</t>
  </si>
  <si>
    <t>黑色 L-165/92B</t>
  </si>
  <si>
    <t>后中长</t>
  </si>
  <si>
    <t>+1</t>
  </si>
  <si>
    <t>前中长</t>
  </si>
  <si>
    <t>0</t>
  </si>
  <si>
    <t>胸围</t>
  </si>
  <si>
    <t>腰围</t>
  </si>
  <si>
    <t>摆围</t>
  </si>
  <si>
    <t>肩宽</t>
  </si>
  <si>
    <t>领高</t>
  </si>
  <si>
    <t>-0.5</t>
  </si>
  <si>
    <t>上领围</t>
  </si>
  <si>
    <t>下领围</t>
  </si>
  <si>
    <t>插手袋可用长（加上端车库）</t>
  </si>
  <si>
    <t>实际充绒量</t>
  </si>
  <si>
    <t>洗标标注</t>
  </si>
  <si>
    <t>备注：</t>
  </si>
  <si>
    <t xml:space="preserve">     初期请洗测2-3件，有问题的另加测量数量。</t>
  </si>
  <si>
    <t>验货时间：4/28</t>
  </si>
  <si>
    <t>跟单QC:孙乐军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</si>
  <si>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</si>
  <si>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</si>
  <si>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</si>
  <si>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</si>
  <si>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</si>
  <si>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</si>
  <si>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</si>
  <si>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</si>
  <si>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</si>
  <si>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</si>
  <si>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</si>
  <si>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</si>
  <si>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</si>
  <si>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</si>
  <si>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</si>
  <si>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</si>
  <si>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</si>
  <si>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</si>
  <si>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</si>
  <si>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</si>
  <si>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</si>
  <si>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</si>
  <si>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</si>
  <si>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</si>
  <si>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</si>
  <si>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</si>
  <si>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</si>
  <si>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</si>
  <si>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</si>
  <si>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</si>
  <si>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</si>
  <si>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</si>
  <si>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</si>
  <si>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</si>
  <si>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</si>
  <si>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</si>
  <si>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</si>
  <si>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</si>
  <si>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</si>
  <si>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</si>
  <si>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</si>
  <si>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</si>
  <si>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</si>
  <si>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</si>
  <si>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</si>
  <si>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</si>
  <si>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</si>
  <si>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</si>
  <si>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</si>
  <si>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</si>
  <si>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</si>
  <si>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</si>
  <si>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</si>
  <si>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</si>
  <si>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</si>
  <si>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</si>
  <si>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</si>
  <si>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</si>
  <si>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</si>
  <si>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</si>
  <si>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</si>
  <si>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</si>
  <si>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</si>
  <si>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</si>
  <si>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</si>
  <si>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</si>
  <si>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</si>
  <si>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</si>
  <si>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</si>
  <si>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</si>
  <si>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</si>
  <si>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</si>
  <si>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</si>
  <si>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</si>
  <si>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</si>
  <si>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</si>
  <si>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</si>
  <si>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</si>
  <si>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</si>
  <si>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</si>
  <si>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</si>
  <si>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</si>
  <si>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</si>
  <si>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</si>
  <si>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</si>
  <si>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</si>
  <si>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</si>
  <si>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</si>
  <si>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</si>
  <si>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</si>
  <si>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</si>
  <si>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</si>
  <si>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</si>
  <si>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</si>
  <si>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</si>
  <si>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</si>
  <si>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</si>
  <si>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</si>
  <si>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</si>
  <si>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</si>
  <si>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</si>
  <si>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</si>
  <si>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</si>
  <si>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</si>
  <si>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</si>
  <si>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</si>
  <si>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</si>
  <si>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</si>
  <si>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</si>
  <si>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</si>
  <si>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</si>
  <si>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</si>
  <si>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</si>
  <si>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</si>
  <si>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</si>
  <si>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</si>
  <si>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</si>
  <si>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</si>
  <si>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</si>
  <si>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</si>
  <si>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</si>
  <si>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</si>
  <si>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</si>
  <si>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</si>
  <si>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</si>
  <si>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</si>
  <si>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</si>
  <si>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</si>
  <si>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</si>
  <si>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</si>
  <si>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</si>
  <si>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</si>
  <si>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</si>
  <si>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</si>
  <si>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3636件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</si>
  <si>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</si>
  <si>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</si>
  <si>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</si>
  <si>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</si>
  <si>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</si>
  <si>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</si>
  <si>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</si>
  <si>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</si>
  <si>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采购凭证编号：CGDD25043000039，CGDD25043000040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</si>
  <si>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</si>
  <si>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</si>
  <si>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</si>
  <si>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</si>
  <si>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</si>
  <si>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</si>
  <si>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</si>
  <si>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</si>
  <si>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</si>
  <si>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</si>
  <si>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</si>
  <si>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</si>
  <si>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</si>
  <si>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</si>
  <si>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</si>
  <si>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G01X，S-20件，M-20件，L-20件，XL-20件，XXL-20件</t>
  </si>
  <si>
    <t>极地白 G89X，S-20件，M-20件，L-20件，XL-20件，XXL-20件</t>
  </si>
  <si>
    <t>情况说明：</t>
  </si>
  <si>
    <t xml:space="preserve">【问题点描述】  </t>
  </si>
  <si>
    <t>1.浮毛-3件。</t>
  </si>
  <si>
    <t>2.吃皱-3件。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</si>
  <si>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</si>
  <si>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</si>
  <si>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</si>
  <si>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</si>
  <si>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</si>
  <si>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</si>
  <si>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</si>
  <si>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稽核部</t>
  </si>
  <si>
    <t>检验人</t>
  </si>
  <si>
    <t>林超</t>
  </si>
  <si>
    <t>李文娟</t>
  </si>
  <si>
    <t>S-黑色</t>
  </si>
  <si>
    <t>M-黑色</t>
  </si>
  <si>
    <t>L-极地白</t>
  </si>
  <si>
    <t>XL-极地白</t>
  </si>
  <si>
    <t>XXL-黑色</t>
  </si>
  <si>
    <t>+1.5</t>
  </si>
  <si>
    <t>-1</t>
  </si>
  <si>
    <t>-0.2</t>
  </si>
  <si>
    <t xml:space="preserve">     齐色齐码各2-3件，有问题的另加测量数量。</t>
  </si>
  <si>
    <t>验货时间：2025/7/15</t>
  </si>
  <si>
    <t>工厂负责人：李文娟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</si>
  <si>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</si>
  <si>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</si>
  <si>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</si>
  <si>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</si>
  <si>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</si>
  <si>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</si>
  <si>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</si>
  <si>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</si>
  <si>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</si>
  <si>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</si>
  <si>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</si>
  <si>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</si>
  <si>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</si>
  <si>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</si>
  <si>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</si>
  <si>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</si>
  <si>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</si>
  <si>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</si>
  <si>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</si>
  <si>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</si>
  <si>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</si>
  <si>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</si>
  <si>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</si>
  <si>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</si>
  <si>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</si>
  <si>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</si>
  <si>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</si>
  <si>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</si>
  <si>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</si>
  <si>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</t>
  </si>
  <si>
    <t>FW12710</t>
  </si>
  <si>
    <t>22FW极地白</t>
  </si>
  <si>
    <t>嘉兴台华</t>
  </si>
  <si>
    <t>合格</t>
  </si>
  <si>
    <t>YES</t>
  </si>
  <si>
    <t>19SS黑色</t>
  </si>
  <si>
    <t>TAFFAN92512/TAFFAN91511</t>
  </si>
  <si>
    <t>1/2</t>
  </si>
  <si>
    <t>2/2</t>
  </si>
  <si>
    <t>3/2</t>
  </si>
  <si>
    <t>制表时间：3/25</t>
  </si>
  <si>
    <t>测试人签名：徐宴文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</si>
  <si>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</si>
  <si>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</si>
  <si>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</si>
  <si>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</si>
  <si>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</si>
  <si>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</si>
  <si>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</si>
  <si>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</si>
  <si>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</si>
  <si>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</si>
  <si>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</si>
  <si>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</si>
  <si>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</si>
  <si>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</si>
  <si>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</si>
  <si>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</si>
  <si>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</si>
  <si>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</si>
  <si>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</si>
  <si>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</si>
  <si>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</si>
  <si>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</si>
  <si>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</si>
  <si>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</si>
  <si>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</si>
  <si>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</si>
  <si>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</si>
  <si>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</si>
  <si>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</si>
  <si>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</si>
  <si>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</si>
  <si>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</si>
  <si>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</si>
  <si>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</si>
  <si>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</si>
  <si>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</si>
  <si>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</si>
  <si>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</si>
  <si>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</si>
  <si>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</si>
  <si>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</si>
  <si>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</si>
  <si>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</si>
  <si>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</si>
  <si>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</si>
  <si>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</si>
  <si>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</t>
  </si>
  <si>
    <t>印花</t>
  </si>
  <si>
    <t>洗测2次</t>
  </si>
  <si>
    <t>洗测3次</t>
  </si>
  <si>
    <t>洗测4次</t>
  </si>
  <si>
    <t>洗测5次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</si>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</sst>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80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3" applyNumberFormat="0" applyAlignment="0" applyProtection="0">
      <alignment vertical="center"/>
    </xf>
    <xf numFmtId="0" fontId="52" fillId="9" borderId="84" applyNumberFormat="0" applyAlignment="0" applyProtection="0">
      <alignment vertical="center"/>
    </xf>
    <xf numFmtId="0" fontId="53" fillId="9" borderId="83" applyNumberFormat="0" applyAlignment="0" applyProtection="0">
      <alignment vertical="center"/>
    </xf>
    <xf numFmtId="0" fontId="54" fillId="10" borderId="85" applyNumberFormat="0" applyAlignment="0" applyProtection="0">
      <alignment vertical="center"/>
    </xf>
    <xf numFmtId="0" fontId="55" fillId="0" borderId="86" applyNumberFormat="0" applyFill="0" applyAlignment="0" applyProtection="0">
      <alignment vertical="center"/>
    </xf>
    <xf numFmtId="0" fontId="56" fillId="0" borderId="87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42" fillId="0" borderId="0"/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49" fontId="22" fillId="3" borderId="0" xfId="50" applyNumberFormat="1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0" fontId="22" fillId="3" borderId="2" xfId="50" applyFont="1" applyFill="1" applyBorder="1" applyAlignment="1">
      <alignment horizontal="center"/>
    </xf>
    <xf numFmtId="0" fontId="23" fillId="3" borderId="2" xfId="50" applyFont="1" applyFill="1" applyBorder="1" applyAlignment="1" applyProtection="1">
      <alignment horizontal="center" vertical="center"/>
    </xf>
    <xf numFmtId="0" fontId="23" fillId="3" borderId="2" xfId="50" applyFont="1" applyFill="1" applyBorder="1" applyAlignment="1">
      <alignment horizontal="center" vertical="center"/>
    </xf>
    <xf numFmtId="0" fontId="24" fillId="0" borderId="2" xfId="57" applyFont="1" applyBorder="1" applyAlignment="1">
      <alignment horizontal="center" vertical="center"/>
    </xf>
    <xf numFmtId="0" fontId="24" fillId="0" borderId="2" xfId="57" applyFont="1" applyFill="1" applyBorder="1" applyAlignment="1">
      <alignment horizontal="center" vertical="center"/>
    </xf>
    <xf numFmtId="49" fontId="25" fillId="0" borderId="2" xfId="53" applyNumberFormat="1" applyFont="1" applyBorder="1">
      <alignment vertical="center"/>
    </xf>
    <xf numFmtId="177" fontId="26" fillId="3" borderId="2" xfId="0" applyNumberFormat="1" applyFont="1" applyFill="1" applyBorder="1" applyAlignment="1">
      <alignment horizontal="center"/>
    </xf>
    <xf numFmtId="0" fontId="27" fillId="0" borderId="2" xfId="57" applyFont="1" applyBorder="1" applyAlignment="1">
      <alignment horizontal="center" vertical="center"/>
    </xf>
    <xf numFmtId="177" fontId="27" fillId="0" borderId="2" xfId="57" applyNumberFormat="1" applyFont="1" applyBorder="1" applyAlignment="1">
      <alignment horizontal="center" vertical="center"/>
    </xf>
    <xf numFmtId="0" fontId="27" fillId="0" borderId="2" xfId="57" applyFont="1" applyFill="1" applyBorder="1" applyAlignment="1">
      <alignment horizontal="center" vertical="center"/>
    </xf>
    <xf numFmtId="177" fontId="27" fillId="0" borderId="2" xfId="57" applyNumberFormat="1" applyFont="1" applyFill="1" applyBorder="1" applyAlignment="1">
      <alignment horizontal="center" vertical="center"/>
    </xf>
    <xf numFmtId="177" fontId="28" fillId="3" borderId="2" xfId="0" applyNumberFormat="1" applyFont="1" applyFill="1" applyBorder="1" applyAlignment="1">
      <alignment horizont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23" fillId="3" borderId="2" xfId="49" applyNumberFormat="1" applyFont="1" applyFill="1" applyBorder="1" applyAlignment="1">
      <alignment horizontal="left" vertical="center"/>
    </xf>
    <xf numFmtId="49" fontId="12" fillId="3" borderId="2" xfId="49" applyNumberFormat="1" applyFont="1" applyFill="1" applyBorder="1" applyAlignment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49" fontId="29" fillId="0" borderId="2" xfId="53" applyNumberFormat="1" applyFont="1" applyBorder="1">
      <alignment vertical="center"/>
    </xf>
    <xf numFmtId="49" fontId="30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center" vertical="center"/>
    </xf>
    <xf numFmtId="58" fontId="17" fillId="0" borderId="25" xfId="49" applyNumberFormat="1" applyFont="1" applyFill="1" applyBorder="1" applyAlignment="1">
      <alignment vertical="center"/>
    </xf>
    <xf numFmtId="0" fontId="17" fillId="0" borderId="26" xfId="49" applyFont="1" applyFill="1" applyBorder="1" applyAlignment="1">
      <alignment horizontal="center" vertical="center"/>
    </xf>
    <xf numFmtId="0" fontId="12" fillId="0" borderId="38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horizontal="center" vertical="center"/>
    </xf>
    <xf numFmtId="0" fontId="23" fillId="3" borderId="2" xfId="49" applyFont="1" applyFill="1" applyBorder="1" applyAlignment="1">
      <alignment vertical="center"/>
    </xf>
    <xf numFmtId="0" fontId="22" fillId="3" borderId="42" xfId="50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177" fontId="26" fillId="3" borderId="2" xfId="52" applyNumberFormat="1" applyFont="1" applyFill="1" applyBorder="1" applyAlignment="1">
      <alignment horizontal="center"/>
    </xf>
    <xf numFmtId="0" fontId="26" fillId="3" borderId="2" xfId="52" applyFont="1" applyFill="1" applyBorder="1" applyAlignment="1">
      <alignment horizontal="center"/>
    </xf>
    <xf numFmtId="0" fontId="23" fillId="3" borderId="42" xfId="49" applyFont="1" applyFill="1" applyBorder="1" applyAlignment="1">
      <alignment horizontal="left" vertical="center"/>
    </xf>
    <xf numFmtId="0" fontId="19" fillId="3" borderId="42" xfId="49" applyFont="1" applyFill="1" applyBorder="1" applyAlignment="1">
      <alignment horizontal="center" vertical="center"/>
    </xf>
    <xf numFmtId="0" fontId="19" fillId="3" borderId="43" xfId="49" applyFont="1" applyFill="1" applyBorder="1" applyAlignment="1">
      <alignment horizontal="center" vertical="center"/>
    </xf>
    <xf numFmtId="0" fontId="23" fillId="3" borderId="44" xfId="50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30" fillId="3" borderId="45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22" fillId="3" borderId="46" xfId="51" applyNumberFormat="1" applyFont="1" applyFill="1" applyBorder="1" applyAlignment="1">
      <alignment horizontal="center" vertical="center"/>
    </xf>
    <xf numFmtId="14" fontId="23" fillId="3" borderId="0" xfId="50" applyNumberFormat="1" applyFont="1" applyFill="1"/>
    <xf numFmtId="0" fontId="12" fillId="0" borderId="0" xfId="49" applyFont="1" applyAlignment="1">
      <alignment horizontal="left" vertical="center"/>
    </xf>
    <xf numFmtId="0" fontId="31" fillId="0" borderId="16" xfId="49" applyFont="1" applyBorder="1" applyAlignment="1">
      <alignment horizontal="center" vertical="top"/>
    </xf>
    <xf numFmtId="0" fontId="20" fillId="0" borderId="47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14" fontId="15" fillId="0" borderId="23" xfId="49" applyNumberFormat="1" applyFont="1" applyBorder="1" applyAlignment="1">
      <alignment horizontal="center" vertical="center"/>
    </xf>
    <xf numFmtId="14" fontId="15" fillId="0" borderId="37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9" fontId="15" fillId="0" borderId="23" xfId="49" applyNumberFormat="1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5" fillId="0" borderId="23" xfId="49" applyFont="1" applyBorder="1" applyAlignment="1">
      <alignment vertical="center"/>
    </xf>
    <xf numFmtId="0" fontId="15" fillId="0" borderId="37" xfId="49" applyFont="1" applyBorder="1" applyAlignment="1">
      <alignment vertical="center"/>
    </xf>
    <xf numFmtId="0" fontId="18" fillId="0" borderId="22" xfId="49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32" fillId="0" borderId="24" xfId="49" applyFont="1" applyBorder="1" applyAlignment="1">
      <alignment vertical="center"/>
    </xf>
    <xf numFmtId="0" fontId="15" fillId="0" borderId="25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15" fillId="0" borderId="25" xfId="49" applyNumberFormat="1" applyFont="1" applyBorder="1" applyAlignment="1">
      <alignment horizontal="center" vertical="center"/>
    </xf>
    <xf numFmtId="14" fontId="15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5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vertical="center"/>
    </xf>
    <xf numFmtId="0" fontId="15" fillId="0" borderId="50" xfId="49" applyFont="1" applyBorder="1" applyAlignment="1">
      <alignment vertical="center"/>
    </xf>
    <xf numFmtId="58" fontId="19" fillId="0" borderId="50" xfId="49" applyNumberFormat="1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3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6" fillId="0" borderId="50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26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5" fillId="0" borderId="55" xfId="49" applyFont="1" applyBorder="1" applyAlignment="1">
      <alignment horizontal="center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50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20" fillId="3" borderId="2" xfId="49" applyFont="1" applyFill="1" applyBorder="1" applyAlignment="1">
      <alignment horizontal="left" vertical="center"/>
    </xf>
    <xf numFmtId="0" fontId="22" fillId="3" borderId="7" xfId="50" applyFont="1" applyFill="1" applyBorder="1" applyAlignment="1">
      <alignment horizont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12" fillId="0" borderId="0" xfId="49" applyFont="1" applyBorder="1" applyAlignment="1">
      <alignment horizontal="left" vertical="center"/>
    </xf>
    <xf numFmtId="0" fontId="33" fillId="0" borderId="16" xfId="49" applyFont="1" applyBorder="1" applyAlignment="1">
      <alignment horizontal="center" vertical="top"/>
    </xf>
    <xf numFmtId="0" fontId="26" fillId="0" borderId="23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14" fontId="26" fillId="0" borderId="23" xfId="49" applyNumberFormat="1" applyFont="1" applyBorder="1" applyAlignment="1">
      <alignment horizontal="center" vertical="center" wrapText="1"/>
    </xf>
    <xf numFmtId="14" fontId="26" fillId="0" borderId="37" xfId="49" applyNumberFormat="1" applyFont="1" applyBorder="1" applyAlignment="1">
      <alignment horizontal="center" vertical="center" wrapText="1"/>
    </xf>
    <xf numFmtId="14" fontId="26" fillId="0" borderId="23" xfId="49" applyNumberFormat="1" applyFont="1" applyBorder="1" applyAlignment="1">
      <alignment horizontal="center" vertical="center"/>
    </xf>
    <xf numFmtId="14" fontId="26" fillId="0" borderId="37" xfId="49" applyNumberFormat="1" applyFont="1" applyBorder="1" applyAlignment="1">
      <alignment horizontal="center" vertical="center"/>
    </xf>
    <xf numFmtId="0" fontId="26" fillId="0" borderId="28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14" fontId="26" fillId="0" borderId="25" xfId="49" applyNumberFormat="1" applyFont="1" applyBorder="1" applyAlignment="1">
      <alignment horizontal="center" vertical="center"/>
    </xf>
    <xf numFmtId="14" fontId="26" fillId="0" borderId="38" xfId="49" applyNumberFormat="1" applyFont="1" applyBorder="1" applyAlignment="1">
      <alignment horizontal="center" vertical="center"/>
    </xf>
    <xf numFmtId="0" fontId="18" fillId="0" borderId="58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12" fillId="0" borderId="53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/>
    </xf>
    <xf numFmtId="0" fontId="12" fillId="0" borderId="53" xfId="49" applyFont="1" applyBorder="1" applyAlignment="1">
      <alignment vertical="center"/>
    </xf>
    <xf numFmtId="0" fontId="18" fillId="0" borderId="53" xfId="49" applyFont="1" applyBorder="1" applyAlignment="1">
      <alignment vertical="center"/>
    </xf>
    <xf numFmtId="0" fontId="18" fillId="0" borderId="52" xfId="49" applyFont="1" applyBorder="1" applyAlignment="1">
      <alignment horizontal="center" vertical="center"/>
    </xf>
    <xf numFmtId="0" fontId="26" fillId="0" borderId="53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0" borderId="53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59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25" fillId="0" borderId="23" xfId="53" applyNumberFormat="1" applyFont="1" applyBorder="1" applyAlignment="1">
      <alignment horizontal="center" vertical="center"/>
    </xf>
    <xf numFmtId="0" fontId="35" fillId="0" borderId="22" xfId="53" applyNumberFormat="1" applyFont="1" applyBorder="1">
      <alignment vertical="center"/>
    </xf>
    <xf numFmtId="9" fontId="26" fillId="0" borderId="23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/>
    </xf>
    <xf numFmtId="9" fontId="26" fillId="0" borderId="25" xfId="49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26" fillId="0" borderId="32" xfId="49" applyNumberFormat="1" applyFont="1" applyBorder="1" applyAlignment="1">
      <alignment horizontal="left" vertical="center"/>
    </xf>
    <xf numFmtId="9" fontId="26" fillId="0" borderId="27" xfId="49" applyNumberFormat="1" applyFont="1" applyBorder="1" applyAlignment="1">
      <alignment horizontal="left" vertical="center"/>
    </xf>
    <xf numFmtId="9" fontId="26" fillId="0" borderId="33" xfId="49" applyNumberFormat="1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53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6" fillId="0" borderId="65" xfId="49" applyFont="1" applyFill="1" applyBorder="1" applyAlignment="1">
      <alignment horizontal="left" vertical="center"/>
    </xf>
    <xf numFmtId="0" fontId="26" fillId="0" borderId="66" xfId="49" applyFont="1" applyFill="1" applyBorder="1" applyAlignment="1">
      <alignment horizontal="left" vertical="center"/>
    </xf>
    <xf numFmtId="0" fontId="20" fillId="0" borderId="47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26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26" fillId="0" borderId="58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36" fillId="0" borderId="50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2" fillId="0" borderId="18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8" fillId="0" borderId="67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68" xfId="49" applyFont="1" applyBorder="1" applyAlignment="1">
      <alignment horizontal="left" vertical="center"/>
    </xf>
    <xf numFmtId="0" fontId="35" fillId="0" borderId="37" xfId="49" applyFont="1" applyBorder="1" applyAlignment="1">
      <alignment horizontal="center" vertical="center" wrapText="1"/>
    </xf>
    <xf numFmtId="0" fontId="29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9" fontId="26" fillId="0" borderId="41" xfId="49" applyNumberFormat="1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6" fillId="0" borderId="70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5" fillId="0" borderId="67" xfId="49" applyFont="1" applyBorder="1" applyAlignment="1">
      <alignment horizontal="center" vertical="center"/>
    </xf>
    <xf numFmtId="0" fontId="26" fillId="0" borderId="67" xfId="49" applyFont="1" applyFill="1" applyBorder="1" applyAlignment="1">
      <alignment horizontal="left" vertical="center"/>
    </xf>
    <xf numFmtId="0" fontId="26" fillId="0" borderId="67" xfId="49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7" fillId="0" borderId="76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/>
    </xf>
    <xf numFmtId="0" fontId="3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677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6775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654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590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603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78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590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771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9145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20955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7335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7335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9145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20955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567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925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44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925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744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44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987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50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505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30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858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9875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0440" y="7858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91910" y="7858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88910" y="78708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0924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3070" y="2730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189230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58740" y="26130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189230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58740" y="27940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3070" y="3092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189230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58740" y="30003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44510" y="26003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44510" y="27940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93610" y="3092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44510" y="29368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53910" y="16383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54010" y="12763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54010" y="14573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1875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002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3812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303530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20066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20066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7370" y="20066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05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93610" y="27305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93610" y="29114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54010" y="16383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53910" y="14573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53910" y="12763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8892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2440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8829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0924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273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176530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7670" y="28956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9685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3685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6786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5</xdr:col>
          <xdr:colOff>819150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51020" y="2200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5</xdr:col>
          <xdr:colOff>787400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19270" y="23685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529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0449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829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529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529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6" customWidth="1"/>
    <col min="3" max="3" width="10.1666666666667" customWidth="1"/>
  </cols>
  <sheetData>
    <row r="1" ht="21" customHeight="1" spans="1:2">
      <c r="A1" s="447"/>
      <c r="B1" s="448" t="s">
        <v>0</v>
      </c>
    </row>
    <row r="2" spans="1:2">
      <c r="A2" s="12">
        <v>1</v>
      </c>
      <c r="B2" s="449" t="s">
        <v>1</v>
      </c>
    </row>
    <row r="3" spans="1:2">
      <c r="A3" s="12">
        <v>2</v>
      </c>
      <c r="B3" s="449" t="s">
        <v>2</v>
      </c>
    </row>
    <row r="4" spans="1:2">
      <c r="A4" s="12">
        <v>3</v>
      </c>
      <c r="B4" s="449" t="s">
        <v>3</v>
      </c>
    </row>
    <row r="5" spans="1:2">
      <c r="A5" s="12">
        <v>4</v>
      </c>
      <c r="B5" s="449" t="s">
        <v>4</v>
      </c>
    </row>
    <row r="6" spans="1:2">
      <c r="A6" s="12">
        <v>5</v>
      </c>
      <c r="B6" s="449" t="s">
        <v>5</v>
      </c>
    </row>
    <row r="7" spans="1:2">
      <c r="A7" s="12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9" customHeight="1" spans="1:2">
      <c r="A9" s="447"/>
      <c r="B9" s="452" t="s">
        <v>8</v>
      </c>
    </row>
    <row r="10" ht="16" customHeight="1" spans="1:2">
      <c r="A10" s="12">
        <v>1</v>
      </c>
      <c r="B10" s="453" t="s">
        <v>9</v>
      </c>
    </row>
    <row r="11" spans="1:2">
      <c r="A11" s="12">
        <v>2</v>
      </c>
      <c r="B11" s="449" t="s">
        <v>10</v>
      </c>
    </row>
    <row r="12" spans="1:2">
      <c r="A12" s="12">
        <v>3</v>
      </c>
      <c r="B12" s="451" t="s">
        <v>11</v>
      </c>
    </row>
    <row r="13" spans="1:2">
      <c r="A13" s="12">
        <v>4</v>
      </c>
      <c r="B13" s="449" t="s">
        <v>12</v>
      </c>
    </row>
    <row r="14" spans="1:2">
      <c r="A14" s="12">
        <v>5</v>
      </c>
      <c r="B14" s="449" t="s">
        <v>13</v>
      </c>
    </row>
    <row r="15" spans="1:2">
      <c r="A15" s="12">
        <v>6</v>
      </c>
      <c r="B15" s="449" t="s">
        <v>14</v>
      </c>
    </row>
    <row r="16" spans="1:2">
      <c r="A16" s="12">
        <v>7</v>
      </c>
      <c r="B16" s="449" t="s">
        <v>15</v>
      </c>
    </row>
    <row r="17" spans="1:2">
      <c r="A17" s="12">
        <v>8</v>
      </c>
      <c r="B17" s="449" t="s">
        <v>16</v>
      </c>
    </row>
    <row r="18" spans="1:2">
      <c r="A18" s="12">
        <v>9</v>
      </c>
      <c r="B18" s="449" t="s">
        <v>17</v>
      </c>
    </row>
    <row r="19" spans="1:2">
      <c r="A19" s="12"/>
      <c r="B19" s="449"/>
    </row>
    <row r="20" ht="20.25" spans="1:2">
      <c r="A20" s="447"/>
      <c r="B20" s="448" t="s">
        <v>18</v>
      </c>
    </row>
    <row r="21" spans="1:2">
      <c r="A21" s="12">
        <v>1</v>
      </c>
      <c r="B21" s="454" t="s">
        <v>19</v>
      </c>
    </row>
    <row r="22" spans="1:2">
      <c r="A22" s="12">
        <v>2</v>
      </c>
      <c r="B22" s="449" t="s">
        <v>20</v>
      </c>
    </row>
    <row r="23" spans="1:2">
      <c r="A23" s="12">
        <v>3</v>
      </c>
      <c r="B23" s="449" t="s">
        <v>21</v>
      </c>
    </row>
    <row r="24" spans="1:2">
      <c r="A24" s="12">
        <v>4</v>
      </c>
      <c r="B24" s="449" t="s">
        <v>22</v>
      </c>
    </row>
    <row r="25" spans="1:2">
      <c r="A25" s="12">
        <v>5</v>
      </c>
      <c r="B25" s="449" t="s">
        <v>23</v>
      </c>
    </row>
    <row r="26" spans="1:2">
      <c r="A26" s="12">
        <v>6</v>
      </c>
      <c r="B26" s="449" t="s">
        <v>24</v>
      </c>
    </row>
    <row r="27" spans="1:2">
      <c r="A27" s="12">
        <v>7</v>
      </c>
      <c r="B27" s="449" t="s">
        <v>25</v>
      </c>
    </row>
    <row r="28" spans="1:2">
      <c r="A28" s="12"/>
      <c r="B28" s="449"/>
    </row>
    <row r="29" ht="20.25" spans="1:2">
      <c r="A29" s="447"/>
      <c r="B29" s="448" t="s">
        <v>26</v>
      </c>
    </row>
    <row r="30" spans="1:2">
      <c r="A30" s="12">
        <v>1</v>
      </c>
      <c r="B30" s="454" t="s">
        <v>27</v>
      </c>
    </row>
    <row r="31" spans="1:2">
      <c r="A31" s="12">
        <v>2</v>
      </c>
      <c r="B31" s="449" t="s">
        <v>28</v>
      </c>
    </row>
    <row r="32" spans="1:2">
      <c r="A32" s="12">
        <v>3</v>
      </c>
      <c r="B32" s="449" t="s">
        <v>29</v>
      </c>
    </row>
    <row r="33" ht="28.5" spans="1:2">
      <c r="A33" s="12">
        <v>4</v>
      </c>
      <c r="B33" s="449" t="s">
        <v>30</v>
      </c>
    </row>
    <row r="34" spans="1:2">
      <c r="A34" s="12">
        <v>5</v>
      </c>
      <c r="B34" s="449" t="s">
        <v>31</v>
      </c>
    </row>
    <row r="35" spans="1:2">
      <c r="A35" s="12">
        <v>6</v>
      </c>
      <c r="B35" s="449" t="s">
        <v>32</v>
      </c>
    </row>
    <row r="36" spans="1:2">
      <c r="A36" s="12">
        <v>7</v>
      </c>
      <c r="B36" s="449" t="s">
        <v>33</v>
      </c>
    </row>
    <row r="37" spans="1:2">
      <c r="A37" s="12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5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384</v>
      </c>
      <c r="B2" s="5" t="s">
        <v>385</v>
      </c>
      <c r="C2" s="5" t="s">
        <v>386</v>
      </c>
      <c r="D2" s="5" t="s">
        <v>387</v>
      </c>
      <c r="E2" s="5" t="s">
        <v>388</v>
      </c>
      <c r="F2" s="5" t="s">
        <v>389</v>
      </c>
      <c r="G2" s="5" t="s">
        <v>390</v>
      </c>
      <c r="H2" s="5" t="s">
        <v>391</v>
      </c>
      <c r="I2" s="4" t="s">
        <v>392</v>
      </c>
      <c r="J2" s="4" t="s">
        <v>393</v>
      </c>
      <c r="K2" s="4" t="s">
        <v>394</v>
      </c>
      <c r="L2" s="4" t="s">
        <v>395</v>
      </c>
      <c r="M2" s="4" t="s">
        <v>396</v>
      </c>
      <c r="N2" s="60" t="s">
        <v>397</v>
      </c>
      <c r="O2" s="5" t="s">
        <v>398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399</v>
      </c>
      <c r="J3" s="4" t="s">
        <v>399</v>
      </c>
      <c r="K3" s="4" t="s">
        <v>399</v>
      </c>
      <c r="L3" s="4" t="s">
        <v>399</v>
      </c>
      <c r="M3" s="4" t="s">
        <v>399</v>
      </c>
      <c r="N3" s="61"/>
      <c r="O3" s="7"/>
    </row>
    <row r="4" s="57" customFormat="1" ht="15" customHeight="1" spans="1:16">
      <c r="A4" s="11">
        <v>1</v>
      </c>
      <c r="B4" s="25" t="s">
        <v>400</v>
      </c>
      <c r="C4" s="11" t="s">
        <v>401</v>
      </c>
      <c r="D4" s="11" t="s">
        <v>402</v>
      </c>
      <c r="E4" s="26" t="s">
        <v>62</v>
      </c>
      <c r="F4" s="11" t="s">
        <v>403</v>
      </c>
      <c r="G4" s="11" t="s">
        <v>404</v>
      </c>
      <c r="H4" s="59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2"/>
      <c r="O4" s="11" t="s">
        <v>405</v>
      </c>
      <c r="P4" s="63"/>
    </row>
    <row r="5" s="57" customFormat="1" ht="15" customHeight="1" spans="1:16">
      <c r="A5" s="11">
        <v>2</v>
      </c>
      <c r="B5" s="25" t="s">
        <v>400</v>
      </c>
      <c r="C5" s="11" t="s">
        <v>401</v>
      </c>
      <c r="D5" s="26" t="s">
        <v>406</v>
      </c>
      <c r="E5" s="26" t="s">
        <v>407</v>
      </c>
      <c r="F5" s="11" t="s">
        <v>403</v>
      </c>
      <c r="G5" s="11" t="s">
        <v>404</v>
      </c>
      <c r="H5" s="59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2"/>
      <c r="O5" s="11" t="s">
        <v>405</v>
      </c>
      <c r="P5" s="63"/>
    </row>
    <row r="6" s="57" customFormat="1" ht="15" customHeight="1" spans="1:16">
      <c r="A6" s="11">
        <v>3</v>
      </c>
      <c r="B6" s="25" t="s">
        <v>408</v>
      </c>
      <c r="C6" s="11" t="s">
        <v>401</v>
      </c>
      <c r="D6" s="26" t="s">
        <v>406</v>
      </c>
      <c r="E6" s="26" t="s">
        <v>407</v>
      </c>
      <c r="F6" s="11" t="s">
        <v>403</v>
      </c>
      <c r="G6" s="11" t="s">
        <v>404</v>
      </c>
      <c r="H6" s="59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2"/>
      <c r="O6" s="11" t="s">
        <v>405</v>
      </c>
      <c r="P6" s="63"/>
    </row>
    <row r="7" s="57" customFormat="1" ht="15" customHeight="1" spans="1:16">
      <c r="A7" s="11">
        <v>4</v>
      </c>
      <c r="B7" s="25" t="s">
        <v>409</v>
      </c>
      <c r="C7" s="11" t="s">
        <v>401</v>
      </c>
      <c r="D7" s="26" t="s">
        <v>406</v>
      </c>
      <c r="E7" s="26" t="s">
        <v>407</v>
      </c>
      <c r="F7" s="11" t="s">
        <v>403</v>
      </c>
      <c r="G7" s="11" t="s">
        <v>404</v>
      </c>
      <c r="H7" s="59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2"/>
      <c r="O7" s="11" t="s">
        <v>405</v>
      </c>
      <c r="P7" s="63"/>
    </row>
    <row r="8" s="57" customFormat="1" ht="15" customHeight="1" spans="1:16">
      <c r="A8" s="11">
        <v>5</v>
      </c>
      <c r="B8" s="25" t="s">
        <v>410</v>
      </c>
      <c r="C8" s="11" t="s">
        <v>401</v>
      </c>
      <c r="D8" s="26" t="s">
        <v>406</v>
      </c>
      <c r="E8" s="26" t="s">
        <v>407</v>
      </c>
      <c r="F8" s="11" t="s">
        <v>403</v>
      </c>
      <c r="G8" s="11" t="s">
        <v>404</v>
      </c>
      <c r="H8" s="59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2"/>
      <c r="O8" s="11" t="s">
        <v>405</v>
      </c>
      <c r="P8" s="63"/>
    </row>
    <row r="9" ht="15" customHeight="1" spans="1:15">
      <c r="A9" s="12"/>
      <c r="B9" s="12"/>
      <c r="C9" s="12"/>
      <c r="D9" s="12"/>
      <c r="E9" s="26"/>
      <c r="F9" s="12"/>
      <c r="G9" s="12"/>
      <c r="H9" s="12"/>
      <c r="I9" s="12"/>
      <c r="J9" s="12"/>
      <c r="K9" s="12"/>
      <c r="L9" s="12"/>
      <c r="M9" s="12"/>
      <c r="N9" s="64"/>
      <c r="O9" s="12"/>
    </row>
    <row r="10" s="2" customFormat="1" ht="18.75" spans="1:15">
      <c r="A10" s="13" t="s">
        <v>411</v>
      </c>
      <c r="B10" s="14"/>
      <c r="C10" s="14"/>
      <c r="D10" s="15"/>
      <c r="E10" s="16"/>
      <c r="F10" s="33"/>
      <c r="G10" s="33"/>
      <c r="H10" s="33"/>
      <c r="I10" s="27"/>
      <c r="J10" s="13" t="s">
        <v>412</v>
      </c>
      <c r="K10" s="14"/>
      <c r="L10" s="14"/>
      <c r="M10" s="15"/>
      <c r="N10" s="65"/>
      <c r="O10" s="24"/>
    </row>
    <row r="11" ht="34" customHeight="1" spans="1:15">
      <c r="A11" s="20" t="s">
        <v>413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1"/>
  <sheetViews>
    <sheetView workbookViewId="0">
      <selection activeCell="H31" sqref="H31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384</v>
      </c>
      <c r="B2" s="5" t="s">
        <v>389</v>
      </c>
      <c r="C2" s="5" t="s">
        <v>385</v>
      </c>
      <c r="D2" s="5" t="s">
        <v>386</v>
      </c>
      <c r="E2" s="5" t="s">
        <v>387</v>
      </c>
      <c r="F2" s="5" t="s">
        <v>388</v>
      </c>
      <c r="G2" s="4" t="s">
        <v>415</v>
      </c>
      <c r="H2" s="4"/>
      <c r="I2" s="4" t="s">
        <v>416</v>
      </c>
      <c r="J2" s="4"/>
      <c r="K2" s="6" t="s">
        <v>417</v>
      </c>
      <c r="L2" s="54" t="s">
        <v>418</v>
      </c>
      <c r="M2" s="22" t="s">
        <v>419</v>
      </c>
    </row>
    <row r="3" s="1" customFormat="1" ht="16.5" spans="1:13">
      <c r="A3" s="4"/>
      <c r="B3" s="7"/>
      <c r="C3" s="7"/>
      <c r="D3" s="7"/>
      <c r="E3" s="7"/>
      <c r="F3" s="7"/>
      <c r="G3" s="4" t="s">
        <v>420</v>
      </c>
      <c r="H3" s="4" t="s">
        <v>421</v>
      </c>
      <c r="I3" s="4" t="s">
        <v>420</v>
      </c>
      <c r="J3" s="4" t="s">
        <v>421</v>
      </c>
      <c r="K3" s="8"/>
      <c r="L3" s="55"/>
      <c r="M3" s="23"/>
    </row>
    <row r="4" spans="1:13">
      <c r="A4" s="9">
        <v>1</v>
      </c>
      <c r="B4" s="11" t="s">
        <v>403</v>
      </c>
      <c r="C4" s="25" t="s">
        <v>400</v>
      </c>
      <c r="D4" s="11" t="s">
        <v>401</v>
      </c>
      <c r="E4" s="11" t="s">
        <v>402</v>
      </c>
      <c r="F4" s="26" t="s">
        <v>62</v>
      </c>
      <c r="G4" s="53">
        <v>-2</v>
      </c>
      <c r="H4" s="53">
        <v>0</v>
      </c>
      <c r="I4" s="53">
        <v>-3</v>
      </c>
      <c r="J4" s="53">
        <v>-2</v>
      </c>
      <c r="K4" s="9" t="s">
        <v>422</v>
      </c>
      <c r="L4" s="9" t="s">
        <v>405</v>
      </c>
      <c r="M4" s="9" t="s">
        <v>405</v>
      </c>
    </row>
    <row r="5" spans="1:13">
      <c r="A5" s="9">
        <v>2</v>
      </c>
      <c r="B5" s="11" t="s">
        <v>403</v>
      </c>
      <c r="C5" s="25" t="s">
        <v>400</v>
      </c>
      <c r="D5" s="11" t="s">
        <v>401</v>
      </c>
      <c r="E5" s="26" t="s">
        <v>406</v>
      </c>
      <c r="F5" s="26" t="s">
        <v>407</v>
      </c>
      <c r="G5" s="53">
        <v>-2</v>
      </c>
      <c r="H5" s="53">
        <v>0</v>
      </c>
      <c r="I5" s="53">
        <v>-4</v>
      </c>
      <c r="J5" s="53">
        <v>-2</v>
      </c>
      <c r="K5" s="9" t="s">
        <v>423</v>
      </c>
      <c r="L5" s="9" t="s">
        <v>405</v>
      </c>
      <c r="M5" s="9" t="s">
        <v>405</v>
      </c>
    </row>
    <row r="6" spans="1:13">
      <c r="A6" s="9">
        <v>3</v>
      </c>
      <c r="B6" s="11" t="s">
        <v>403</v>
      </c>
      <c r="C6" s="25" t="s">
        <v>408</v>
      </c>
      <c r="D6" s="11" t="s">
        <v>401</v>
      </c>
      <c r="E6" s="26" t="s">
        <v>406</v>
      </c>
      <c r="F6" s="26" t="s">
        <v>407</v>
      </c>
      <c r="G6" s="53">
        <v>-1</v>
      </c>
      <c r="H6" s="53">
        <v>0</v>
      </c>
      <c r="I6" s="53">
        <v>-4</v>
      </c>
      <c r="J6" s="53">
        <v>-2</v>
      </c>
      <c r="K6" s="9" t="s">
        <v>422</v>
      </c>
      <c r="L6" s="9" t="s">
        <v>405</v>
      </c>
      <c r="M6" s="9" t="s">
        <v>405</v>
      </c>
    </row>
    <row r="7" spans="1:13">
      <c r="A7" s="9">
        <v>4</v>
      </c>
      <c r="B7" s="11" t="s">
        <v>403</v>
      </c>
      <c r="C7" s="25" t="s">
        <v>409</v>
      </c>
      <c r="D7" s="11" t="s">
        <v>401</v>
      </c>
      <c r="E7" s="26" t="s">
        <v>406</v>
      </c>
      <c r="F7" s="26" t="s">
        <v>407</v>
      </c>
      <c r="G7" s="53">
        <v>-1</v>
      </c>
      <c r="H7" s="53">
        <v>0</v>
      </c>
      <c r="I7" s="53">
        <v>-4</v>
      </c>
      <c r="J7" s="53">
        <v>-2</v>
      </c>
      <c r="K7" s="9" t="s">
        <v>422</v>
      </c>
      <c r="L7" s="9" t="s">
        <v>405</v>
      </c>
      <c r="M7" s="9" t="s">
        <v>405</v>
      </c>
    </row>
    <row r="8" spans="1:13">
      <c r="A8" s="9">
        <v>5</v>
      </c>
      <c r="B8" s="11" t="s">
        <v>403</v>
      </c>
      <c r="C8" s="25" t="s">
        <v>410</v>
      </c>
      <c r="D8" s="11" t="s">
        <v>401</v>
      </c>
      <c r="E8" s="26" t="s">
        <v>406</v>
      </c>
      <c r="F8" s="26" t="s">
        <v>407</v>
      </c>
      <c r="G8" s="53">
        <v>-1</v>
      </c>
      <c r="H8" s="53">
        <v>0</v>
      </c>
      <c r="I8" s="53">
        <v>-4</v>
      </c>
      <c r="J8" s="53">
        <v>-2</v>
      </c>
      <c r="K8" s="9" t="s">
        <v>422</v>
      </c>
      <c r="L8" s="9" t="s">
        <v>405</v>
      </c>
      <c r="M8" s="9" t="s">
        <v>405</v>
      </c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="2" customFormat="1" ht="18.75" spans="1:13">
      <c r="A10" s="13" t="s">
        <v>424</v>
      </c>
      <c r="B10" s="14"/>
      <c r="C10" s="14"/>
      <c r="D10" s="14"/>
      <c r="E10" s="15"/>
      <c r="F10" s="16"/>
      <c r="G10" s="27"/>
      <c r="H10" s="13" t="s">
        <v>412</v>
      </c>
      <c r="I10" s="14"/>
      <c r="J10" s="14"/>
      <c r="K10" s="15"/>
      <c r="L10" s="56"/>
      <c r="M10" s="24"/>
    </row>
    <row r="11" ht="32" customHeight="1" spans="1:13">
      <c r="A11" s="20" t="s">
        <v>425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K32" sqref="K3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427</v>
      </c>
      <c r="B2" s="5" t="s">
        <v>389</v>
      </c>
      <c r="C2" s="5" t="s">
        <v>385</v>
      </c>
      <c r="D2" s="5" t="s">
        <v>386</v>
      </c>
      <c r="E2" s="5" t="s">
        <v>387</v>
      </c>
      <c r="F2" s="5" t="s">
        <v>388</v>
      </c>
      <c r="G2" s="34" t="s">
        <v>428</v>
      </c>
      <c r="H2" s="35"/>
      <c r="I2" s="51"/>
      <c r="J2" s="34" t="s">
        <v>429</v>
      </c>
      <c r="K2" s="35"/>
      <c r="L2" s="51"/>
      <c r="M2" s="34" t="s">
        <v>430</v>
      </c>
      <c r="N2" s="35"/>
      <c r="O2" s="51"/>
      <c r="P2" s="34" t="s">
        <v>431</v>
      </c>
      <c r="Q2" s="35"/>
      <c r="R2" s="51"/>
      <c r="S2" s="35" t="s">
        <v>432</v>
      </c>
      <c r="T2" s="35"/>
      <c r="U2" s="51"/>
      <c r="V2" s="29" t="s">
        <v>433</v>
      </c>
      <c r="W2" s="29" t="s">
        <v>398</v>
      </c>
    </row>
    <row r="3" s="1" customFormat="1" ht="16.5" spans="1:23">
      <c r="A3" s="7"/>
      <c r="B3" s="36"/>
      <c r="C3" s="36"/>
      <c r="D3" s="36"/>
      <c r="E3" s="36"/>
      <c r="F3" s="36"/>
      <c r="G3" s="4" t="s">
        <v>434</v>
      </c>
      <c r="H3" s="4" t="s">
        <v>68</v>
      </c>
      <c r="I3" s="4" t="s">
        <v>389</v>
      </c>
      <c r="J3" s="4" t="s">
        <v>434</v>
      </c>
      <c r="K3" s="4" t="s">
        <v>68</v>
      </c>
      <c r="L3" s="4" t="s">
        <v>389</v>
      </c>
      <c r="M3" s="4" t="s">
        <v>434</v>
      </c>
      <c r="N3" s="4" t="s">
        <v>68</v>
      </c>
      <c r="O3" s="4" t="s">
        <v>389</v>
      </c>
      <c r="P3" s="4" t="s">
        <v>434</v>
      </c>
      <c r="Q3" s="4" t="s">
        <v>68</v>
      </c>
      <c r="R3" s="4" t="s">
        <v>389</v>
      </c>
      <c r="S3" s="4" t="s">
        <v>434</v>
      </c>
      <c r="T3" s="4" t="s">
        <v>68</v>
      </c>
      <c r="U3" s="4" t="s">
        <v>389</v>
      </c>
      <c r="V3" s="52"/>
      <c r="W3" s="52"/>
    </row>
    <row r="4" spans="1:23">
      <c r="A4" s="37" t="s">
        <v>435</v>
      </c>
      <c r="B4" s="38" t="s">
        <v>436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4" t="s">
        <v>437</v>
      </c>
      <c r="H5" s="35"/>
      <c r="I5" s="51"/>
      <c r="J5" s="34" t="s">
        <v>438</v>
      </c>
      <c r="K5" s="35"/>
      <c r="L5" s="51"/>
      <c r="M5" s="34" t="s">
        <v>439</v>
      </c>
      <c r="N5" s="35"/>
      <c r="O5" s="51"/>
      <c r="P5" s="34" t="s">
        <v>440</v>
      </c>
      <c r="Q5" s="35"/>
      <c r="R5" s="51"/>
      <c r="S5" s="35" t="s">
        <v>441</v>
      </c>
      <c r="T5" s="35"/>
      <c r="U5" s="51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434</v>
      </c>
      <c r="H6" s="4" t="s">
        <v>68</v>
      </c>
      <c r="I6" s="4" t="s">
        <v>389</v>
      </c>
      <c r="J6" s="4" t="s">
        <v>434</v>
      </c>
      <c r="K6" s="4" t="s">
        <v>68</v>
      </c>
      <c r="L6" s="4" t="s">
        <v>389</v>
      </c>
      <c r="M6" s="4" t="s">
        <v>434</v>
      </c>
      <c r="N6" s="4" t="s">
        <v>68</v>
      </c>
      <c r="O6" s="4" t="s">
        <v>389</v>
      </c>
      <c r="P6" s="4" t="s">
        <v>434</v>
      </c>
      <c r="Q6" s="4" t="s">
        <v>68</v>
      </c>
      <c r="R6" s="4" t="s">
        <v>389</v>
      </c>
      <c r="S6" s="4" t="s">
        <v>434</v>
      </c>
      <c r="T6" s="4" t="s">
        <v>68</v>
      </c>
      <c r="U6" s="4" t="s">
        <v>389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424</v>
      </c>
      <c r="B11" s="14"/>
      <c r="C11" s="14"/>
      <c r="D11" s="14"/>
      <c r="E11" s="15"/>
      <c r="F11" s="16"/>
      <c r="G11" s="27"/>
      <c r="H11" s="33"/>
      <c r="I11" s="33"/>
      <c r="J11" s="13" t="s">
        <v>412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442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444</v>
      </c>
      <c r="B2" s="29" t="s">
        <v>385</v>
      </c>
      <c r="C2" s="29" t="s">
        <v>386</v>
      </c>
      <c r="D2" s="29" t="s">
        <v>387</v>
      </c>
      <c r="E2" s="29" t="s">
        <v>388</v>
      </c>
      <c r="F2" s="29" t="s">
        <v>389</v>
      </c>
      <c r="G2" s="28" t="s">
        <v>445</v>
      </c>
      <c r="H2" s="28" t="s">
        <v>446</v>
      </c>
      <c r="I2" s="28" t="s">
        <v>447</v>
      </c>
      <c r="J2" s="28" t="s">
        <v>446</v>
      </c>
      <c r="K2" s="28" t="s">
        <v>448</v>
      </c>
      <c r="L2" s="28" t="s">
        <v>446</v>
      </c>
      <c r="M2" s="29" t="s">
        <v>433</v>
      </c>
      <c r="N2" s="29" t="s">
        <v>398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444</v>
      </c>
      <c r="B4" s="31" t="s">
        <v>449</v>
      </c>
      <c r="C4" s="31" t="s">
        <v>434</v>
      </c>
      <c r="D4" s="31" t="s">
        <v>387</v>
      </c>
      <c r="E4" s="29" t="s">
        <v>388</v>
      </c>
      <c r="F4" s="29" t="s">
        <v>389</v>
      </c>
      <c r="G4" s="28" t="s">
        <v>445</v>
      </c>
      <c r="H4" s="28" t="s">
        <v>446</v>
      </c>
      <c r="I4" s="28" t="s">
        <v>447</v>
      </c>
      <c r="J4" s="28" t="s">
        <v>446</v>
      </c>
      <c r="K4" s="28" t="s">
        <v>448</v>
      </c>
      <c r="L4" s="28" t="s">
        <v>446</v>
      </c>
      <c r="M4" s="29" t="s">
        <v>433</v>
      </c>
      <c r="N4" s="29" t="s">
        <v>398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450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451</v>
      </c>
      <c r="B11" s="14"/>
      <c r="C11" s="14"/>
      <c r="D11" s="15"/>
      <c r="E11" s="16"/>
      <c r="F11" s="33"/>
      <c r="G11" s="27"/>
      <c r="H11" s="33"/>
      <c r="I11" s="13" t="s">
        <v>452</v>
      </c>
      <c r="J11" s="14"/>
      <c r="K11" s="14"/>
      <c r="L11" s="14"/>
      <c r="M11" s="14"/>
      <c r="N11" s="24"/>
    </row>
    <row r="12" ht="48" customHeight="1" spans="1:14">
      <c r="A12" s="20" t="s">
        <v>453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I31" sqref="I31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427</v>
      </c>
      <c r="B2" s="5" t="s">
        <v>389</v>
      </c>
      <c r="C2" s="5" t="s">
        <v>385</v>
      </c>
      <c r="D2" s="5" t="s">
        <v>386</v>
      </c>
      <c r="E2" s="5" t="s">
        <v>387</v>
      </c>
      <c r="F2" s="5" t="s">
        <v>388</v>
      </c>
      <c r="G2" s="4" t="s">
        <v>455</v>
      </c>
      <c r="H2" s="4" t="s">
        <v>456</v>
      </c>
      <c r="I2" s="4" t="s">
        <v>457</v>
      </c>
      <c r="J2" s="4" t="s">
        <v>458</v>
      </c>
      <c r="K2" s="5" t="s">
        <v>433</v>
      </c>
      <c r="L2" s="5" t="s">
        <v>398</v>
      </c>
    </row>
    <row r="3" spans="1:12">
      <c r="A3" s="9" t="s">
        <v>435</v>
      </c>
      <c r="B3" s="11" t="s">
        <v>403</v>
      </c>
      <c r="C3" s="25" t="s">
        <v>400</v>
      </c>
      <c r="D3" s="11" t="s">
        <v>401</v>
      </c>
      <c r="E3" s="11" t="s">
        <v>402</v>
      </c>
      <c r="F3" s="26" t="s">
        <v>62</v>
      </c>
      <c r="G3" s="9" t="s">
        <v>459</v>
      </c>
      <c r="H3" s="9" t="s">
        <v>460</v>
      </c>
      <c r="I3" s="10"/>
      <c r="J3" s="10"/>
      <c r="K3" s="9" t="s">
        <v>404</v>
      </c>
      <c r="L3" s="9" t="s">
        <v>405</v>
      </c>
    </row>
    <row r="4" spans="1:12">
      <c r="A4" s="9" t="s">
        <v>461</v>
      </c>
      <c r="B4" s="11" t="s">
        <v>403</v>
      </c>
      <c r="C4" s="25" t="s">
        <v>400</v>
      </c>
      <c r="D4" s="11" t="s">
        <v>401</v>
      </c>
      <c r="E4" s="26" t="s">
        <v>406</v>
      </c>
      <c r="F4" s="26" t="s">
        <v>407</v>
      </c>
      <c r="G4" s="9" t="s">
        <v>459</v>
      </c>
      <c r="H4" s="9" t="s">
        <v>460</v>
      </c>
      <c r="I4" s="10"/>
      <c r="J4" s="10"/>
      <c r="K4" s="9" t="s">
        <v>404</v>
      </c>
      <c r="L4" s="9" t="s">
        <v>405</v>
      </c>
    </row>
    <row r="5" spans="1:12">
      <c r="A5" s="9" t="s">
        <v>462</v>
      </c>
      <c r="B5" s="11" t="s">
        <v>403</v>
      </c>
      <c r="C5" s="25" t="s">
        <v>408</v>
      </c>
      <c r="D5" s="11" t="s">
        <v>401</v>
      </c>
      <c r="E5" s="26" t="s">
        <v>406</v>
      </c>
      <c r="F5" s="26" t="s">
        <v>407</v>
      </c>
      <c r="G5" s="9" t="s">
        <v>459</v>
      </c>
      <c r="H5" s="9" t="s">
        <v>460</v>
      </c>
      <c r="I5" s="10"/>
      <c r="J5" s="10"/>
      <c r="K5" s="9" t="s">
        <v>404</v>
      </c>
      <c r="L5" s="9" t="s">
        <v>405</v>
      </c>
    </row>
    <row r="6" spans="1:12">
      <c r="A6" s="9" t="s">
        <v>463</v>
      </c>
      <c r="B6" s="11" t="s">
        <v>403</v>
      </c>
      <c r="C6" s="25" t="s">
        <v>409</v>
      </c>
      <c r="D6" s="11" t="s">
        <v>401</v>
      </c>
      <c r="E6" s="26" t="s">
        <v>406</v>
      </c>
      <c r="F6" s="26" t="s">
        <v>407</v>
      </c>
      <c r="G6" s="9" t="s">
        <v>459</v>
      </c>
      <c r="H6" s="9" t="s">
        <v>460</v>
      </c>
      <c r="I6" s="10"/>
      <c r="J6" s="10"/>
      <c r="K6" s="9" t="s">
        <v>404</v>
      </c>
      <c r="L6" s="9" t="s">
        <v>405</v>
      </c>
    </row>
    <row r="7" spans="1:12">
      <c r="A7" s="9" t="s">
        <v>464</v>
      </c>
      <c r="B7" s="11" t="s">
        <v>403</v>
      </c>
      <c r="C7" s="25" t="s">
        <v>410</v>
      </c>
      <c r="D7" s="11" t="s">
        <v>401</v>
      </c>
      <c r="E7" s="26" t="s">
        <v>406</v>
      </c>
      <c r="F7" s="26" t="s">
        <v>407</v>
      </c>
      <c r="G7" s="9" t="s">
        <v>459</v>
      </c>
      <c r="H7" s="9" t="s">
        <v>460</v>
      </c>
      <c r="I7" s="10"/>
      <c r="J7" s="10"/>
      <c r="K7" s="9" t="s">
        <v>404</v>
      </c>
      <c r="L7" s="9" t="s">
        <v>405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3" t="s">
        <v>465</v>
      </c>
      <c r="B9" s="14"/>
      <c r="C9" s="14"/>
      <c r="D9" s="14"/>
      <c r="E9" s="15"/>
      <c r="F9" s="16"/>
      <c r="G9" s="27"/>
      <c r="H9" s="13" t="s">
        <v>412</v>
      </c>
      <c r="I9" s="14"/>
      <c r="J9" s="14"/>
      <c r="K9" s="14"/>
      <c r="L9" s="24"/>
    </row>
    <row r="10" ht="67" customHeight="1" spans="1:12">
      <c r="A10" s="20" t="s">
        <v>466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H29" sqref="H29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384</v>
      </c>
      <c r="B2" s="5" t="s">
        <v>389</v>
      </c>
      <c r="C2" s="5" t="s">
        <v>434</v>
      </c>
      <c r="D2" s="5" t="s">
        <v>387</v>
      </c>
      <c r="E2" s="5" t="s">
        <v>388</v>
      </c>
      <c r="F2" s="4" t="s">
        <v>468</v>
      </c>
      <c r="G2" s="4" t="s">
        <v>416</v>
      </c>
      <c r="H2" s="6" t="s">
        <v>417</v>
      </c>
      <c r="I2" s="22" t="s">
        <v>419</v>
      </c>
    </row>
    <row r="3" s="1" customFormat="1" ht="16.5" spans="1:9">
      <c r="A3" s="4"/>
      <c r="B3" s="7"/>
      <c r="C3" s="7"/>
      <c r="D3" s="7"/>
      <c r="E3" s="7"/>
      <c r="F3" s="4" t="s">
        <v>469</v>
      </c>
      <c r="G3" s="4" t="s">
        <v>420</v>
      </c>
      <c r="H3" s="8"/>
      <c r="I3" s="23"/>
    </row>
    <row r="4" spans="1:9">
      <c r="A4" s="9">
        <v>1</v>
      </c>
      <c r="B4" s="10" t="s">
        <v>470</v>
      </c>
      <c r="C4" s="10" t="s">
        <v>471</v>
      </c>
      <c r="D4" s="10" t="s">
        <v>402</v>
      </c>
      <c r="E4" s="11" t="s">
        <v>62</v>
      </c>
      <c r="F4" s="10">
        <v>-4</v>
      </c>
      <c r="G4" s="10">
        <v>0</v>
      </c>
      <c r="H4" s="10">
        <v>-6</v>
      </c>
      <c r="I4" s="9" t="s">
        <v>405</v>
      </c>
    </row>
    <row r="5" spans="1:9">
      <c r="A5" s="9">
        <v>2</v>
      </c>
      <c r="B5" s="10" t="s">
        <v>470</v>
      </c>
      <c r="C5" s="10" t="s">
        <v>471</v>
      </c>
      <c r="D5" s="10" t="s">
        <v>406</v>
      </c>
      <c r="E5" s="11" t="s">
        <v>62</v>
      </c>
      <c r="F5" s="10">
        <v>-6</v>
      </c>
      <c r="G5" s="10">
        <v>0</v>
      </c>
      <c r="H5" s="10">
        <v>-8</v>
      </c>
      <c r="I5" s="9" t="s">
        <v>405</v>
      </c>
    </row>
    <row r="6" spans="1:9">
      <c r="A6" s="9">
        <v>3</v>
      </c>
      <c r="B6" s="10" t="s">
        <v>470</v>
      </c>
      <c r="C6" s="10" t="s">
        <v>472</v>
      </c>
      <c r="D6" s="10" t="s">
        <v>402</v>
      </c>
      <c r="E6" s="11" t="s">
        <v>62</v>
      </c>
      <c r="F6" s="10">
        <v>-2.5</v>
      </c>
      <c r="G6" s="10">
        <v>0</v>
      </c>
      <c r="H6" s="10">
        <v>-2.5</v>
      </c>
      <c r="I6" s="9" t="s">
        <v>405</v>
      </c>
    </row>
    <row r="7" spans="1:9">
      <c r="A7" s="9">
        <v>4</v>
      </c>
      <c r="B7" s="10" t="s">
        <v>470</v>
      </c>
      <c r="C7" s="10" t="s">
        <v>472</v>
      </c>
      <c r="D7" s="10" t="s">
        <v>406</v>
      </c>
      <c r="E7" s="11" t="s">
        <v>62</v>
      </c>
      <c r="F7" s="10">
        <v>-3</v>
      </c>
      <c r="G7" s="10">
        <v>0</v>
      </c>
      <c r="H7" s="10">
        <v>-3</v>
      </c>
      <c r="I7" s="9" t="s">
        <v>405</v>
      </c>
    </row>
    <row r="8" spans="1:9">
      <c r="A8" s="9">
        <v>5</v>
      </c>
      <c r="B8" s="10" t="s">
        <v>470</v>
      </c>
      <c r="C8" s="10" t="s">
        <v>473</v>
      </c>
      <c r="D8" s="10" t="s">
        <v>402</v>
      </c>
      <c r="E8" s="11" t="s">
        <v>62</v>
      </c>
      <c r="F8" s="10">
        <v>-1.8</v>
      </c>
      <c r="G8" s="10">
        <v>0</v>
      </c>
      <c r="H8" s="10">
        <v>-1.8</v>
      </c>
      <c r="I8" s="9" t="s">
        <v>405</v>
      </c>
    </row>
    <row r="9" spans="1:9">
      <c r="A9" s="9">
        <v>6</v>
      </c>
      <c r="B9" s="10" t="s">
        <v>470</v>
      </c>
      <c r="C9" s="10" t="s">
        <v>473</v>
      </c>
      <c r="D9" s="10" t="s">
        <v>406</v>
      </c>
      <c r="E9" s="11" t="s">
        <v>62</v>
      </c>
      <c r="F9" s="10">
        <v>-2</v>
      </c>
      <c r="G9" s="10">
        <v>0</v>
      </c>
      <c r="H9" s="10">
        <v>-2</v>
      </c>
      <c r="I9" s="9" t="s">
        <v>405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3" t="s">
        <v>424</v>
      </c>
      <c r="B11" s="14"/>
      <c r="C11" s="14"/>
      <c r="D11" s="15"/>
      <c r="E11" s="16"/>
      <c r="F11" s="17" t="s">
        <v>412</v>
      </c>
      <c r="G11" s="18"/>
      <c r="H11" s="19"/>
      <c r="I11" s="24"/>
    </row>
    <row r="12" ht="37" customHeight="1" spans="1:9">
      <c r="A12" s="20" t="s">
        <v>474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1" sqref="F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5" t="s">
        <v>35</v>
      </c>
      <c r="C2" s="426"/>
      <c r="D2" s="426"/>
      <c r="E2" s="426"/>
      <c r="F2" s="426"/>
      <c r="G2" s="426"/>
      <c r="H2" s="426"/>
      <c r="I2" s="440"/>
    </row>
    <row r="3" ht="28" customHeight="1" spans="2:9">
      <c r="B3" s="427"/>
      <c r="C3" s="428"/>
      <c r="D3" s="429" t="s">
        <v>36</v>
      </c>
      <c r="E3" s="430"/>
      <c r="F3" s="431" t="s">
        <v>37</v>
      </c>
      <c r="G3" s="432"/>
      <c r="H3" s="429" t="s">
        <v>38</v>
      </c>
      <c r="I3" s="441"/>
    </row>
    <row r="4" ht="28" customHeight="1" spans="2:9">
      <c r="B4" s="427" t="s">
        <v>39</v>
      </c>
      <c r="C4" s="428" t="s">
        <v>40</v>
      </c>
      <c r="D4" s="428" t="s">
        <v>41</v>
      </c>
      <c r="E4" s="428" t="s">
        <v>42</v>
      </c>
      <c r="F4" s="433" t="s">
        <v>41</v>
      </c>
      <c r="G4" s="433" t="s">
        <v>42</v>
      </c>
      <c r="H4" s="428" t="s">
        <v>41</v>
      </c>
      <c r="I4" s="442" t="s">
        <v>42</v>
      </c>
    </row>
    <row r="5" ht="28" customHeight="1" spans="2:9">
      <c r="B5" s="434" t="s">
        <v>43</v>
      </c>
      <c r="C5" s="12">
        <v>13</v>
      </c>
      <c r="D5" s="12">
        <v>0</v>
      </c>
      <c r="E5" s="12">
        <v>1</v>
      </c>
      <c r="F5" s="435">
        <v>0</v>
      </c>
      <c r="G5" s="435">
        <v>1</v>
      </c>
      <c r="H5" s="12">
        <v>1</v>
      </c>
      <c r="I5" s="443">
        <v>2</v>
      </c>
    </row>
    <row r="6" ht="28" customHeight="1" spans="2:9">
      <c r="B6" s="434" t="s">
        <v>44</v>
      </c>
      <c r="C6" s="12">
        <v>20</v>
      </c>
      <c r="D6" s="12">
        <v>0</v>
      </c>
      <c r="E6" s="12">
        <v>1</v>
      </c>
      <c r="F6" s="435">
        <v>1</v>
      </c>
      <c r="G6" s="435">
        <v>2</v>
      </c>
      <c r="H6" s="12">
        <v>2</v>
      </c>
      <c r="I6" s="443">
        <v>3</v>
      </c>
    </row>
    <row r="7" ht="28" customHeight="1" spans="2:9">
      <c r="B7" s="434" t="s">
        <v>45</v>
      </c>
      <c r="C7" s="12">
        <v>32</v>
      </c>
      <c r="D7" s="12">
        <v>0</v>
      </c>
      <c r="E7" s="12">
        <v>1</v>
      </c>
      <c r="F7" s="435">
        <v>2</v>
      </c>
      <c r="G7" s="435">
        <v>3</v>
      </c>
      <c r="H7" s="12">
        <v>3</v>
      </c>
      <c r="I7" s="443">
        <v>4</v>
      </c>
    </row>
    <row r="8" ht="28" customHeight="1" spans="2:9">
      <c r="B8" s="434" t="s">
        <v>46</v>
      </c>
      <c r="C8" s="12">
        <v>50</v>
      </c>
      <c r="D8" s="12">
        <v>1</v>
      </c>
      <c r="E8" s="12">
        <v>2</v>
      </c>
      <c r="F8" s="435">
        <v>3</v>
      </c>
      <c r="G8" s="435">
        <v>4</v>
      </c>
      <c r="H8" s="12">
        <v>5</v>
      </c>
      <c r="I8" s="443">
        <v>6</v>
      </c>
    </row>
    <row r="9" ht="28" customHeight="1" spans="2:9">
      <c r="B9" s="434" t="s">
        <v>47</v>
      </c>
      <c r="C9" s="12">
        <v>80</v>
      </c>
      <c r="D9" s="12">
        <v>2</v>
      </c>
      <c r="E9" s="12">
        <v>3</v>
      </c>
      <c r="F9" s="435">
        <v>5</v>
      </c>
      <c r="G9" s="435">
        <v>6</v>
      </c>
      <c r="H9" s="12">
        <v>7</v>
      </c>
      <c r="I9" s="443">
        <v>8</v>
      </c>
    </row>
    <row r="10" ht="28" customHeight="1" spans="2:9">
      <c r="B10" s="434" t="s">
        <v>48</v>
      </c>
      <c r="C10" s="12">
        <v>125</v>
      </c>
      <c r="D10" s="12">
        <v>3</v>
      </c>
      <c r="E10" s="12">
        <v>4</v>
      </c>
      <c r="F10" s="435">
        <v>7</v>
      </c>
      <c r="G10" s="435">
        <v>8</v>
      </c>
      <c r="H10" s="12">
        <v>10</v>
      </c>
      <c r="I10" s="443">
        <v>11</v>
      </c>
    </row>
    <row r="11" ht="28" customHeight="1" spans="2:9">
      <c r="B11" s="434" t="s">
        <v>49</v>
      </c>
      <c r="C11" s="12">
        <v>200</v>
      </c>
      <c r="D11" s="12">
        <v>5</v>
      </c>
      <c r="E11" s="12">
        <v>6</v>
      </c>
      <c r="F11" s="435">
        <v>10</v>
      </c>
      <c r="G11" s="435">
        <v>11</v>
      </c>
      <c r="H11" s="12">
        <v>14</v>
      </c>
      <c r="I11" s="443">
        <v>15</v>
      </c>
    </row>
    <row r="12" ht="28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44">
        <v>22</v>
      </c>
    </row>
    <row r="14" spans="2:4">
      <c r="B14" s="439" t="s">
        <v>51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zoomScale="125" zoomScaleNormal="125" workbookViewId="0">
      <selection activeCell="F5" sqref="F5:G5"/>
    </sheetView>
  </sheetViews>
  <sheetFormatPr defaultColWidth="10.3333333333333" defaultRowHeight="16.5" customHeight="1"/>
  <cols>
    <col min="1" max="1" width="11.0833333333333" style="220" customWidth="1"/>
    <col min="2" max="6" width="10.3333333333333" style="220"/>
    <col min="7" max="7" width="20.075" style="220" customWidth="1"/>
    <col min="8" max="9" width="10.3333333333333" style="220"/>
    <col min="10" max="10" width="8.83333333333333" style="220" customWidth="1"/>
    <col min="11" max="11" width="12" style="220" customWidth="1"/>
    <col min="12" max="16384" width="10.3333333333333" style="220"/>
  </cols>
  <sheetData>
    <row r="1" ht="21" spans="1:11">
      <c r="A1" s="342" t="s">
        <v>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22" t="s">
        <v>53</v>
      </c>
      <c r="B2" s="185" t="s">
        <v>54</v>
      </c>
      <c r="C2" s="185"/>
      <c r="D2" s="223" t="s">
        <v>55</v>
      </c>
      <c r="E2" s="223"/>
      <c r="F2" s="185" t="s">
        <v>56</v>
      </c>
      <c r="G2" s="185"/>
      <c r="H2" s="224" t="s">
        <v>57</v>
      </c>
      <c r="I2" s="402" t="s">
        <v>56</v>
      </c>
      <c r="J2" s="402"/>
      <c r="K2" s="403"/>
    </row>
    <row r="3" ht="14.25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ht="72" customHeight="1" spans="1:11">
      <c r="A4" s="231" t="s">
        <v>61</v>
      </c>
      <c r="B4" s="343" t="s">
        <v>62</v>
      </c>
      <c r="C4" s="344"/>
      <c r="D4" s="231" t="s">
        <v>63</v>
      </c>
      <c r="E4" s="234"/>
      <c r="F4" s="345" t="s">
        <v>64</v>
      </c>
      <c r="G4" s="346"/>
      <c r="H4" s="231" t="s">
        <v>65</v>
      </c>
      <c r="I4" s="234"/>
      <c r="J4" s="260" t="s">
        <v>66</v>
      </c>
      <c r="K4" s="309" t="s">
        <v>67</v>
      </c>
    </row>
    <row r="5" ht="14.25" spans="1:11">
      <c r="A5" s="237" t="s">
        <v>68</v>
      </c>
      <c r="B5" s="343" t="s">
        <v>69</v>
      </c>
      <c r="C5" s="344"/>
      <c r="D5" s="231" t="s">
        <v>70</v>
      </c>
      <c r="E5" s="234"/>
      <c r="F5" s="347">
        <v>45763</v>
      </c>
      <c r="G5" s="348"/>
      <c r="H5" s="231" t="s">
        <v>71</v>
      </c>
      <c r="I5" s="234"/>
      <c r="J5" s="260" t="s">
        <v>66</v>
      </c>
      <c r="K5" s="309" t="s">
        <v>67</v>
      </c>
    </row>
    <row r="6" ht="14.25" spans="1:11">
      <c r="A6" s="231" t="s">
        <v>72</v>
      </c>
      <c r="B6" s="343">
        <v>2</v>
      </c>
      <c r="C6" s="344">
        <v>5</v>
      </c>
      <c r="D6" s="237" t="s">
        <v>73</v>
      </c>
      <c r="E6" s="262"/>
      <c r="F6" s="347">
        <v>45823</v>
      </c>
      <c r="G6" s="348"/>
      <c r="H6" s="231" t="s">
        <v>74</v>
      </c>
      <c r="I6" s="234"/>
      <c r="J6" s="260" t="s">
        <v>66</v>
      </c>
      <c r="K6" s="309" t="s">
        <v>67</v>
      </c>
    </row>
    <row r="7" ht="14.25" spans="1:11">
      <c r="A7" s="231" t="s">
        <v>75</v>
      </c>
      <c r="B7" s="349">
        <v>3597</v>
      </c>
      <c r="C7" s="350"/>
      <c r="D7" s="237" t="s">
        <v>76</v>
      </c>
      <c r="E7" s="261"/>
      <c r="F7" s="347">
        <v>45838</v>
      </c>
      <c r="G7" s="348"/>
      <c r="H7" s="231" t="s">
        <v>77</v>
      </c>
      <c r="I7" s="234"/>
      <c r="J7" s="260" t="s">
        <v>66</v>
      </c>
      <c r="K7" s="309" t="s">
        <v>67</v>
      </c>
    </row>
    <row r="8" ht="15" spans="1:11">
      <c r="A8" s="246" t="s">
        <v>78</v>
      </c>
      <c r="B8" s="247" t="s">
        <v>79</v>
      </c>
      <c r="C8" s="248"/>
      <c r="D8" s="249" t="s">
        <v>80</v>
      </c>
      <c r="E8" s="250"/>
      <c r="F8" s="351">
        <v>45843</v>
      </c>
      <c r="G8" s="352"/>
      <c r="H8" s="249" t="s">
        <v>81</v>
      </c>
      <c r="I8" s="250"/>
      <c r="J8" s="268" t="s">
        <v>66</v>
      </c>
      <c r="K8" s="318" t="s">
        <v>67</v>
      </c>
    </row>
    <row r="9" ht="15" spans="1:11">
      <c r="A9" s="353" t="s">
        <v>82</v>
      </c>
      <c r="B9" s="354"/>
      <c r="C9" s="354"/>
      <c r="D9" s="354"/>
      <c r="E9" s="354"/>
      <c r="F9" s="354"/>
      <c r="G9" s="354"/>
      <c r="H9" s="354"/>
      <c r="I9" s="354"/>
      <c r="J9" s="354"/>
      <c r="K9" s="404"/>
    </row>
    <row r="10" ht="15" spans="1:11">
      <c r="A10" s="355" t="s">
        <v>83</v>
      </c>
      <c r="B10" s="356"/>
      <c r="C10" s="356"/>
      <c r="D10" s="356"/>
      <c r="E10" s="356"/>
      <c r="F10" s="356"/>
      <c r="G10" s="356"/>
      <c r="H10" s="356"/>
      <c r="I10" s="356"/>
      <c r="J10" s="356"/>
      <c r="K10" s="405"/>
    </row>
    <row r="11" ht="14.25" spans="1:11">
      <c r="A11" s="357" t="s">
        <v>84</v>
      </c>
      <c r="B11" s="358" t="s">
        <v>85</v>
      </c>
      <c r="C11" s="359" t="s">
        <v>86</v>
      </c>
      <c r="D11" s="360"/>
      <c r="E11" s="361" t="s">
        <v>87</v>
      </c>
      <c r="F11" s="358" t="s">
        <v>85</v>
      </c>
      <c r="G11" s="359" t="s">
        <v>86</v>
      </c>
      <c r="H11" s="359" t="s">
        <v>88</v>
      </c>
      <c r="I11" s="361" t="s">
        <v>89</v>
      </c>
      <c r="J11" s="358" t="s">
        <v>85</v>
      </c>
      <c r="K11" s="406" t="s">
        <v>86</v>
      </c>
    </row>
    <row r="12" ht="14.25" spans="1:11">
      <c r="A12" s="237" t="s">
        <v>90</v>
      </c>
      <c r="B12" s="259" t="s">
        <v>85</v>
      </c>
      <c r="C12" s="260" t="s">
        <v>86</v>
      </c>
      <c r="D12" s="261"/>
      <c r="E12" s="262" t="s">
        <v>91</v>
      </c>
      <c r="F12" s="259" t="s">
        <v>85</v>
      </c>
      <c r="G12" s="260" t="s">
        <v>86</v>
      </c>
      <c r="H12" s="260" t="s">
        <v>88</v>
      </c>
      <c r="I12" s="262" t="s">
        <v>92</v>
      </c>
      <c r="J12" s="259" t="s">
        <v>85</v>
      </c>
      <c r="K12" s="309" t="s">
        <v>86</v>
      </c>
    </row>
    <row r="13" ht="14.25" spans="1:11">
      <c r="A13" s="237" t="s">
        <v>93</v>
      </c>
      <c r="B13" s="259" t="s">
        <v>85</v>
      </c>
      <c r="C13" s="260" t="s">
        <v>86</v>
      </c>
      <c r="D13" s="261"/>
      <c r="E13" s="262" t="s">
        <v>94</v>
      </c>
      <c r="F13" s="260" t="s">
        <v>95</v>
      </c>
      <c r="G13" s="260" t="s">
        <v>96</v>
      </c>
      <c r="H13" s="260" t="s">
        <v>88</v>
      </c>
      <c r="I13" s="262" t="s">
        <v>97</v>
      </c>
      <c r="J13" s="259" t="s">
        <v>85</v>
      </c>
      <c r="K13" s="309" t="s">
        <v>86</v>
      </c>
    </row>
    <row r="14" ht="15" spans="1:11">
      <c r="A14" s="249" t="s">
        <v>98</v>
      </c>
      <c r="B14" s="250"/>
      <c r="C14" s="250"/>
      <c r="D14" s="250"/>
      <c r="E14" s="250"/>
      <c r="F14" s="250"/>
      <c r="G14" s="250"/>
      <c r="H14" s="250"/>
      <c r="I14" s="250"/>
      <c r="J14" s="250"/>
      <c r="K14" s="311"/>
    </row>
    <row r="15" ht="15" spans="1:11">
      <c r="A15" s="355" t="s">
        <v>99</v>
      </c>
      <c r="B15" s="356"/>
      <c r="C15" s="356"/>
      <c r="D15" s="356"/>
      <c r="E15" s="356"/>
      <c r="F15" s="356"/>
      <c r="G15" s="356"/>
      <c r="H15" s="356"/>
      <c r="I15" s="356"/>
      <c r="J15" s="356"/>
      <c r="K15" s="405"/>
    </row>
    <row r="16" ht="14.25" spans="1:11">
      <c r="A16" s="362" t="s">
        <v>100</v>
      </c>
      <c r="B16" s="359" t="s">
        <v>95</v>
      </c>
      <c r="C16" s="359" t="s">
        <v>96</v>
      </c>
      <c r="D16" s="363"/>
      <c r="E16" s="364" t="s">
        <v>101</v>
      </c>
      <c r="F16" s="359" t="s">
        <v>95</v>
      </c>
      <c r="G16" s="359" t="s">
        <v>96</v>
      </c>
      <c r="H16" s="365"/>
      <c r="I16" s="364" t="s">
        <v>102</v>
      </c>
      <c r="J16" s="359" t="s">
        <v>95</v>
      </c>
      <c r="K16" s="406" t="s">
        <v>96</v>
      </c>
    </row>
    <row r="17" customHeight="1" spans="1:22">
      <c r="A17" s="242" t="s">
        <v>103</v>
      </c>
      <c r="B17" s="260" t="s">
        <v>95</v>
      </c>
      <c r="C17" s="260" t="s">
        <v>96</v>
      </c>
      <c r="D17" s="343"/>
      <c r="E17" s="283" t="s">
        <v>104</v>
      </c>
      <c r="F17" s="260" t="s">
        <v>95</v>
      </c>
      <c r="G17" s="260" t="s">
        <v>96</v>
      </c>
      <c r="H17" s="366"/>
      <c r="I17" s="283" t="s">
        <v>105</v>
      </c>
      <c r="J17" s="260" t="s">
        <v>95</v>
      </c>
      <c r="K17" s="309" t="s">
        <v>96</v>
      </c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ht="18" customHeight="1" spans="1:11">
      <c r="A18" s="367" t="s">
        <v>106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8"/>
    </row>
    <row r="19" s="341" customFormat="1" ht="18" customHeight="1" spans="1:11">
      <c r="A19" s="355" t="s">
        <v>107</v>
      </c>
      <c r="B19" s="356"/>
      <c r="C19" s="356"/>
      <c r="D19" s="356"/>
      <c r="E19" s="356"/>
      <c r="F19" s="356"/>
      <c r="G19" s="356"/>
      <c r="H19" s="356"/>
      <c r="I19" s="356"/>
      <c r="J19" s="356"/>
      <c r="K19" s="405"/>
    </row>
    <row r="20" customHeight="1" spans="1:11">
      <c r="A20" s="369" t="s">
        <v>108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9"/>
    </row>
    <row r="21" ht="21.75" customHeight="1" spans="1:11">
      <c r="A21" s="371" t="s">
        <v>109</v>
      </c>
      <c r="B21" s="372" t="s">
        <v>110</v>
      </c>
      <c r="C21" s="372" t="s">
        <v>111</v>
      </c>
      <c r="D21" s="372" t="s">
        <v>112</v>
      </c>
      <c r="E21" s="372" t="s">
        <v>113</v>
      </c>
      <c r="F21" s="372" t="s">
        <v>114</v>
      </c>
      <c r="G21" s="372"/>
      <c r="H21" s="283"/>
      <c r="I21" s="283"/>
      <c r="J21" s="283"/>
      <c r="K21" s="321" t="s">
        <v>115</v>
      </c>
    </row>
    <row r="22" customHeight="1" spans="1:12">
      <c r="A22" s="373" t="s">
        <v>116</v>
      </c>
      <c r="B22" s="374">
        <v>1</v>
      </c>
      <c r="C22" s="374">
        <v>1</v>
      </c>
      <c r="D22" s="374">
        <v>1</v>
      </c>
      <c r="E22" s="374">
        <v>1</v>
      </c>
      <c r="F22" s="374">
        <v>1</v>
      </c>
      <c r="G22" s="374"/>
      <c r="H22" s="374"/>
      <c r="I22" s="374"/>
      <c r="J22" s="374"/>
      <c r="K22" s="410"/>
      <c r="L22" s="341"/>
    </row>
    <row r="23" customHeight="1" spans="1:11">
      <c r="A23" s="373" t="s">
        <v>117</v>
      </c>
      <c r="B23" s="374">
        <v>1</v>
      </c>
      <c r="C23" s="374">
        <v>1</v>
      </c>
      <c r="D23" s="374">
        <v>1</v>
      </c>
      <c r="E23" s="374">
        <v>1</v>
      </c>
      <c r="F23" s="374">
        <v>1</v>
      </c>
      <c r="G23" s="374"/>
      <c r="H23" s="374"/>
      <c r="I23" s="374"/>
      <c r="J23" s="374"/>
      <c r="K23" s="410"/>
    </row>
    <row r="24" customHeight="1" spans="1:11">
      <c r="A24" s="373"/>
      <c r="B24" s="374"/>
      <c r="C24" s="374"/>
      <c r="D24" s="374"/>
      <c r="E24" s="374"/>
      <c r="F24" s="374"/>
      <c r="G24" s="374"/>
      <c r="H24" s="374"/>
      <c r="I24" s="374"/>
      <c r="J24" s="374"/>
      <c r="K24" s="411"/>
    </row>
    <row r="25" customHeight="1" spans="1:1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411"/>
    </row>
    <row r="26" customHeight="1" spans="1:11">
      <c r="A26" s="375"/>
      <c r="B26" s="374"/>
      <c r="C26" s="374"/>
      <c r="D26" s="374"/>
      <c r="E26" s="374"/>
      <c r="F26" s="374"/>
      <c r="G26" s="374"/>
      <c r="H26" s="374"/>
      <c r="I26" s="374"/>
      <c r="J26" s="374"/>
      <c r="K26" s="412"/>
    </row>
    <row r="27" customHeight="1" spans="1:11">
      <c r="A27" s="375"/>
      <c r="B27" s="374"/>
      <c r="C27" s="374"/>
      <c r="D27" s="374"/>
      <c r="E27" s="374"/>
      <c r="F27" s="374"/>
      <c r="G27" s="374"/>
      <c r="H27" s="374"/>
      <c r="I27" s="374"/>
      <c r="J27" s="374"/>
      <c r="K27" s="412"/>
    </row>
    <row r="28" customHeight="1" spans="1:11">
      <c r="A28" s="267"/>
      <c r="B28" s="376"/>
      <c r="C28" s="376"/>
      <c r="D28" s="376"/>
      <c r="E28" s="376"/>
      <c r="F28" s="376"/>
      <c r="G28" s="376"/>
      <c r="H28" s="376"/>
      <c r="I28" s="376"/>
      <c r="J28" s="376"/>
      <c r="K28" s="413"/>
    </row>
    <row r="29" ht="18" customHeight="1" spans="1:11">
      <c r="A29" s="377" t="s">
        <v>118</v>
      </c>
      <c r="B29" s="378"/>
      <c r="C29" s="378"/>
      <c r="D29" s="378"/>
      <c r="E29" s="378"/>
      <c r="F29" s="378"/>
      <c r="G29" s="378"/>
      <c r="H29" s="378"/>
      <c r="I29" s="378"/>
      <c r="J29" s="378"/>
      <c r="K29" s="414"/>
    </row>
    <row r="30" ht="18.75" customHeight="1" spans="1:11">
      <c r="A30" s="379" t="s">
        <v>119</v>
      </c>
      <c r="B30" s="380"/>
      <c r="C30" s="380"/>
      <c r="D30" s="380"/>
      <c r="E30" s="380"/>
      <c r="F30" s="380"/>
      <c r="G30" s="380"/>
      <c r="H30" s="380"/>
      <c r="I30" s="380"/>
      <c r="J30" s="380"/>
      <c r="K30" s="415"/>
    </row>
    <row r="31" ht="18.75" customHeight="1" spans="1:11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416"/>
    </row>
    <row r="32" ht="18" customHeight="1" spans="1:11">
      <c r="A32" s="383" t="s">
        <v>120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17"/>
    </row>
    <row r="33" ht="14.25" spans="1:11">
      <c r="A33" s="385" t="s">
        <v>121</v>
      </c>
      <c r="B33" s="386"/>
      <c r="C33" s="386"/>
      <c r="D33" s="386"/>
      <c r="E33" s="386"/>
      <c r="F33" s="386"/>
      <c r="G33" s="386"/>
      <c r="H33" s="386"/>
      <c r="I33" s="386"/>
      <c r="J33" s="386"/>
      <c r="K33" s="418"/>
    </row>
    <row r="34" ht="15" spans="1:11">
      <c r="A34" s="81" t="s">
        <v>122</v>
      </c>
      <c r="B34" s="83"/>
      <c r="C34" s="260" t="s">
        <v>66</v>
      </c>
      <c r="D34" s="260" t="s">
        <v>67</v>
      </c>
      <c r="E34" s="387" t="s">
        <v>123</v>
      </c>
      <c r="F34" s="388"/>
      <c r="G34" s="388"/>
      <c r="H34" s="388"/>
      <c r="I34" s="388"/>
      <c r="J34" s="388"/>
      <c r="K34" s="419"/>
    </row>
    <row r="35" ht="15" spans="1:11">
      <c r="A35" s="389" t="s">
        <v>124</v>
      </c>
      <c r="B35" s="389"/>
      <c r="C35" s="389"/>
      <c r="D35" s="389"/>
      <c r="E35" s="389"/>
      <c r="F35" s="389"/>
      <c r="G35" s="389"/>
      <c r="H35" s="389"/>
      <c r="I35" s="389"/>
      <c r="J35" s="389"/>
      <c r="K35" s="389"/>
    </row>
    <row r="36" ht="17" customHeight="1" spans="1:11">
      <c r="A36" s="390" t="s">
        <v>125</v>
      </c>
      <c r="B36" s="391"/>
      <c r="C36" s="391"/>
      <c r="D36" s="391"/>
      <c r="E36" s="391"/>
      <c r="F36" s="391"/>
      <c r="G36" s="391"/>
      <c r="H36" s="391"/>
      <c r="I36" s="391"/>
      <c r="J36" s="391"/>
      <c r="K36" s="420"/>
    </row>
    <row r="37" ht="17" customHeight="1" spans="1:11">
      <c r="A37" s="390" t="s">
        <v>126</v>
      </c>
      <c r="B37" s="391"/>
      <c r="C37" s="391"/>
      <c r="D37" s="391"/>
      <c r="E37" s="391"/>
      <c r="F37" s="391"/>
      <c r="G37" s="391"/>
      <c r="H37" s="391"/>
      <c r="I37" s="391"/>
      <c r="J37" s="391"/>
      <c r="K37" s="420"/>
    </row>
    <row r="38" ht="17" customHeight="1" spans="1:11">
      <c r="A38" s="390" t="s">
        <v>127</v>
      </c>
      <c r="B38" s="391"/>
      <c r="C38" s="391"/>
      <c r="D38" s="391"/>
      <c r="E38" s="391"/>
      <c r="F38" s="391"/>
      <c r="G38" s="391"/>
      <c r="H38" s="391"/>
      <c r="I38" s="391"/>
      <c r="J38" s="391"/>
      <c r="K38" s="420"/>
    </row>
    <row r="39" ht="17" customHeight="1" spans="1:11">
      <c r="A39" s="390" t="s">
        <v>128</v>
      </c>
      <c r="B39" s="391"/>
      <c r="C39" s="391"/>
      <c r="D39" s="391"/>
      <c r="E39" s="391"/>
      <c r="F39" s="391"/>
      <c r="G39" s="391"/>
      <c r="H39" s="391"/>
      <c r="I39" s="391"/>
      <c r="J39" s="391"/>
      <c r="K39" s="420"/>
    </row>
    <row r="40" ht="17" customHeight="1" spans="1:11">
      <c r="A40" s="390" t="s">
        <v>129</v>
      </c>
      <c r="B40" s="391"/>
      <c r="C40" s="391"/>
      <c r="D40" s="391"/>
      <c r="E40" s="391"/>
      <c r="F40" s="391"/>
      <c r="G40" s="391"/>
      <c r="H40" s="391"/>
      <c r="I40" s="391"/>
      <c r="J40" s="391"/>
      <c r="K40" s="420"/>
    </row>
    <row r="41" ht="17" customHeight="1" spans="1:11">
      <c r="A41" s="390" t="s">
        <v>130</v>
      </c>
      <c r="B41" s="391"/>
      <c r="C41" s="391"/>
      <c r="D41" s="391"/>
      <c r="E41" s="391"/>
      <c r="F41" s="391"/>
      <c r="G41" s="391"/>
      <c r="H41" s="391"/>
      <c r="I41" s="391"/>
      <c r="J41" s="391"/>
      <c r="K41" s="420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4"/>
    </row>
    <row r="43" ht="15" spans="1:11">
      <c r="A43" s="285" t="s">
        <v>131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2"/>
    </row>
    <row r="44" ht="15" spans="1:11">
      <c r="A44" s="355" t="s">
        <v>132</v>
      </c>
      <c r="B44" s="356"/>
      <c r="C44" s="356"/>
      <c r="D44" s="356"/>
      <c r="E44" s="356"/>
      <c r="F44" s="356"/>
      <c r="G44" s="356"/>
      <c r="H44" s="356"/>
      <c r="I44" s="356"/>
      <c r="J44" s="356"/>
      <c r="K44" s="405"/>
    </row>
    <row r="45" ht="14.25" spans="1:11">
      <c r="A45" s="362" t="s">
        <v>133</v>
      </c>
      <c r="B45" s="359" t="s">
        <v>95</v>
      </c>
      <c r="C45" s="359" t="s">
        <v>96</v>
      </c>
      <c r="D45" s="359" t="s">
        <v>88</v>
      </c>
      <c r="E45" s="364" t="s">
        <v>134</v>
      </c>
      <c r="F45" s="359" t="s">
        <v>95</v>
      </c>
      <c r="G45" s="359" t="s">
        <v>96</v>
      </c>
      <c r="H45" s="359" t="s">
        <v>88</v>
      </c>
      <c r="I45" s="364" t="s">
        <v>135</v>
      </c>
      <c r="J45" s="359" t="s">
        <v>95</v>
      </c>
      <c r="K45" s="406" t="s">
        <v>96</v>
      </c>
    </row>
    <row r="46" ht="14.25" spans="1:11">
      <c r="A46" s="242" t="s">
        <v>87</v>
      </c>
      <c r="B46" s="260" t="s">
        <v>95</v>
      </c>
      <c r="C46" s="260" t="s">
        <v>96</v>
      </c>
      <c r="D46" s="260" t="s">
        <v>88</v>
      </c>
      <c r="E46" s="283" t="s">
        <v>94</v>
      </c>
      <c r="F46" s="260" t="s">
        <v>95</v>
      </c>
      <c r="G46" s="260" t="s">
        <v>96</v>
      </c>
      <c r="H46" s="260" t="s">
        <v>88</v>
      </c>
      <c r="I46" s="283" t="s">
        <v>105</v>
      </c>
      <c r="J46" s="260" t="s">
        <v>95</v>
      </c>
      <c r="K46" s="309" t="s">
        <v>96</v>
      </c>
    </row>
    <row r="47" ht="15" spans="1:11">
      <c r="A47" s="249" t="s">
        <v>136</v>
      </c>
      <c r="B47" s="250"/>
      <c r="C47" s="250"/>
      <c r="D47" s="250"/>
      <c r="E47" s="250"/>
      <c r="F47" s="250"/>
      <c r="G47" s="250"/>
      <c r="H47" s="250"/>
      <c r="I47" s="250"/>
      <c r="J47" s="250"/>
      <c r="K47" s="311"/>
    </row>
    <row r="48" ht="15" spans="1:11">
      <c r="A48" s="389" t="s">
        <v>137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</row>
    <row r="49" ht="15" spans="1:11">
      <c r="A49" s="390" t="s">
        <v>138</v>
      </c>
      <c r="B49" s="391"/>
      <c r="C49" s="391"/>
      <c r="D49" s="391"/>
      <c r="E49" s="391"/>
      <c r="F49" s="391"/>
      <c r="G49" s="391"/>
      <c r="H49" s="391"/>
      <c r="I49" s="391"/>
      <c r="J49" s="391"/>
      <c r="K49" s="420"/>
    </row>
    <row r="50" ht="15" spans="1:11">
      <c r="A50" s="392" t="s">
        <v>139</v>
      </c>
      <c r="B50" s="306" t="s">
        <v>140</v>
      </c>
      <c r="C50" s="306"/>
      <c r="D50" s="393" t="s">
        <v>141</v>
      </c>
      <c r="E50" s="394" t="s">
        <v>142</v>
      </c>
      <c r="F50" s="395" t="s">
        <v>143</v>
      </c>
      <c r="G50" s="396">
        <v>45775</v>
      </c>
      <c r="H50" s="397" t="s">
        <v>144</v>
      </c>
      <c r="I50" s="421"/>
      <c r="J50" s="73"/>
      <c r="K50" s="422"/>
    </row>
    <row r="51" ht="15" spans="1:11">
      <c r="A51" s="389" t="s">
        <v>145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/>
    </row>
    <row r="52" ht="15" spans="1:11">
      <c r="A52" s="398"/>
      <c r="B52" s="399"/>
      <c r="C52" s="399"/>
      <c r="D52" s="399"/>
      <c r="E52" s="399"/>
      <c r="F52" s="399"/>
      <c r="G52" s="399"/>
      <c r="H52" s="399"/>
      <c r="I52" s="399"/>
      <c r="J52" s="399"/>
      <c r="K52" s="423"/>
    </row>
    <row r="53" ht="15" spans="1:11">
      <c r="A53" s="392" t="s">
        <v>139</v>
      </c>
      <c r="B53" s="400"/>
      <c r="C53" s="400"/>
      <c r="D53" s="393" t="s">
        <v>141</v>
      </c>
      <c r="E53" s="401"/>
      <c r="F53" s="395" t="s">
        <v>146</v>
      </c>
      <c r="G53" s="396"/>
      <c r="H53" s="397" t="s">
        <v>144</v>
      </c>
      <c r="I53" s="421"/>
      <c r="J53" s="187"/>
      <c r="K53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0"/>
  <sheetViews>
    <sheetView workbookViewId="0">
      <selection activeCell="F24" sqref="F24"/>
    </sheetView>
  </sheetViews>
  <sheetFormatPr defaultColWidth="9" defaultRowHeight="26" customHeight="1"/>
  <cols>
    <col min="1" max="1" width="25.125" style="153" customWidth="1"/>
    <col min="2" max="7" width="12" style="153" customWidth="1"/>
    <col min="8" max="8" width="1.33333333333333" style="153" customWidth="1"/>
    <col min="9" max="9" width="17.8" style="154" customWidth="1"/>
    <col min="10" max="10" width="17" style="154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19.5" customHeight="1" spans="1:14">
      <c r="A1" s="155" t="s">
        <v>147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19.5" customHeight="1" spans="1:14">
      <c r="A2" s="332" t="s">
        <v>61</v>
      </c>
      <c r="B2" s="158" t="str">
        <f>首期!B4</f>
        <v>TAFFAN92512</v>
      </c>
      <c r="C2" s="158"/>
      <c r="D2" s="159" t="s">
        <v>68</v>
      </c>
      <c r="E2" s="158" t="str">
        <f>首期!B5</f>
        <v>女式羽绒马甲</v>
      </c>
      <c r="F2" s="158"/>
      <c r="G2" s="158"/>
      <c r="H2" s="333"/>
      <c r="I2" s="174" t="s">
        <v>57</v>
      </c>
      <c r="J2" s="158" t="str">
        <f>首期!I2</f>
        <v>青岛锦瑞麟服装有限公司</v>
      </c>
      <c r="K2" s="158"/>
      <c r="L2" s="158"/>
      <c r="M2" s="158"/>
      <c r="N2" s="158"/>
    </row>
    <row r="3" ht="19.5" customHeight="1" spans="1:14">
      <c r="A3" s="334" t="s">
        <v>148</v>
      </c>
      <c r="B3" s="335" t="s">
        <v>149</v>
      </c>
      <c r="C3" s="335"/>
      <c r="D3" s="335"/>
      <c r="E3" s="335"/>
      <c r="F3" s="335"/>
      <c r="G3" s="335"/>
      <c r="H3" s="333"/>
      <c r="I3" s="161" t="s">
        <v>150</v>
      </c>
      <c r="J3" s="161"/>
      <c r="K3" s="161"/>
      <c r="L3" s="161"/>
      <c r="M3" s="161"/>
      <c r="N3" s="161"/>
    </row>
    <row r="4" ht="19.5" customHeight="1" spans="1:14">
      <c r="A4" s="334"/>
      <c r="B4" s="163" t="s">
        <v>151</v>
      </c>
      <c r="C4" s="164" t="s">
        <v>152</v>
      </c>
      <c r="D4" s="163" t="s">
        <v>153</v>
      </c>
      <c r="E4" s="163" t="s">
        <v>154</v>
      </c>
      <c r="F4" s="163" t="s">
        <v>155</v>
      </c>
      <c r="G4" s="163"/>
      <c r="H4" s="333"/>
      <c r="I4" s="336" t="s">
        <v>156</v>
      </c>
      <c r="J4" s="336" t="s">
        <v>157</v>
      </c>
      <c r="K4" s="337" t="s">
        <v>158</v>
      </c>
      <c r="L4" s="338"/>
      <c r="M4" s="338"/>
      <c r="N4" s="338"/>
    </row>
    <row r="5" ht="19.5" customHeight="1" spans="1:14">
      <c r="A5" s="334"/>
      <c r="B5" s="163" t="s">
        <v>159</v>
      </c>
      <c r="C5" s="164" t="s">
        <v>160</v>
      </c>
      <c r="D5" s="163" t="s">
        <v>161</v>
      </c>
      <c r="E5" s="163" t="s">
        <v>162</v>
      </c>
      <c r="F5" s="163" t="s">
        <v>163</v>
      </c>
      <c r="G5" s="163"/>
      <c r="H5" s="333"/>
      <c r="I5" s="339" t="s">
        <v>164</v>
      </c>
      <c r="J5" s="339"/>
      <c r="K5" s="340"/>
      <c r="L5" s="340"/>
      <c r="M5" s="340"/>
      <c r="N5" s="340"/>
    </row>
    <row r="6" ht="19.5" customHeight="1" spans="1:14">
      <c r="A6" s="167" t="s">
        <v>165</v>
      </c>
      <c r="B6" s="168">
        <f>C6-2</f>
        <v>60</v>
      </c>
      <c r="C6" s="169">
        <v>62</v>
      </c>
      <c r="D6" s="168">
        <f>C6+2</f>
        <v>64</v>
      </c>
      <c r="E6" s="168">
        <f>D6+2</f>
        <v>66</v>
      </c>
      <c r="F6" s="168">
        <f>E6+1</f>
        <v>67</v>
      </c>
      <c r="G6" s="168"/>
      <c r="H6" s="333"/>
      <c r="I6" s="179" t="s">
        <v>166</v>
      </c>
      <c r="J6" s="178"/>
      <c r="K6" s="340"/>
      <c r="L6" s="340"/>
      <c r="M6" s="340"/>
      <c r="N6" s="340"/>
    </row>
    <row r="7" ht="19.5" customHeight="1" spans="1:14">
      <c r="A7" s="167" t="s">
        <v>167</v>
      </c>
      <c r="B7" s="168">
        <f>C7-2</f>
        <v>59</v>
      </c>
      <c r="C7" s="169">
        <v>61</v>
      </c>
      <c r="D7" s="168">
        <f>C7+2</f>
        <v>63</v>
      </c>
      <c r="E7" s="168">
        <f>D7+2</f>
        <v>65</v>
      </c>
      <c r="F7" s="168">
        <f>E7+1</f>
        <v>66</v>
      </c>
      <c r="G7" s="168"/>
      <c r="H7" s="333"/>
      <c r="I7" s="179" t="s">
        <v>168</v>
      </c>
      <c r="J7" s="178"/>
      <c r="K7" s="340"/>
      <c r="L7" s="340"/>
      <c r="M7" s="340"/>
      <c r="N7" s="340"/>
    </row>
    <row r="8" ht="19.5" customHeight="1" spans="1:14">
      <c r="A8" s="167" t="s">
        <v>169</v>
      </c>
      <c r="B8" s="168">
        <f t="shared" ref="B8:B10" si="0">C8-4</f>
        <v>100</v>
      </c>
      <c r="C8" s="169">
        <v>104</v>
      </c>
      <c r="D8" s="168">
        <f t="shared" ref="D8:D10" si="1">C8+4</f>
        <v>108</v>
      </c>
      <c r="E8" s="168">
        <f>D8+4</f>
        <v>112</v>
      </c>
      <c r="F8" s="168">
        <f t="shared" ref="F8:F10" si="2">E8+6</f>
        <v>118</v>
      </c>
      <c r="G8" s="168"/>
      <c r="H8" s="333"/>
      <c r="I8" s="179" t="s">
        <v>168</v>
      </c>
      <c r="J8" s="178"/>
      <c r="K8" s="340"/>
      <c r="L8" s="340"/>
      <c r="M8" s="340"/>
      <c r="N8" s="340"/>
    </row>
    <row r="9" ht="19.5" customHeight="1" spans="1:14">
      <c r="A9" s="167" t="s">
        <v>170</v>
      </c>
      <c r="B9" s="168">
        <f t="shared" si="0"/>
        <v>92</v>
      </c>
      <c r="C9" s="169">
        <v>96</v>
      </c>
      <c r="D9" s="168">
        <f t="shared" si="1"/>
        <v>100</v>
      </c>
      <c r="E9" s="168">
        <f>D9+5</f>
        <v>105</v>
      </c>
      <c r="F9" s="168">
        <f t="shared" si="2"/>
        <v>111</v>
      </c>
      <c r="G9" s="168"/>
      <c r="H9" s="333"/>
      <c r="I9" s="179" t="s">
        <v>166</v>
      </c>
      <c r="J9" s="178"/>
      <c r="K9" s="340"/>
      <c r="L9" s="340"/>
      <c r="M9" s="340"/>
      <c r="N9" s="340"/>
    </row>
    <row r="10" ht="19.5" customHeight="1" spans="1:14">
      <c r="A10" s="167" t="s">
        <v>171</v>
      </c>
      <c r="B10" s="168">
        <f t="shared" si="0"/>
        <v>104</v>
      </c>
      <c r="C10" s="169">
        <v>108</v>
      </c>
      <c r="D10" s="168">
        <f t="shared" si="1"/>
        <v>112</v>
      </c>
      <c r="E10" s="168">
        <f>D10+5</f>
        <v>117</v>
      </c>
      <c r="F10" s="168">
        <f t="shared" si="2"/>
        <v>123</v>
      </c>
      <c r="G10" s="168"/>
      <c r="H10" s="333"/>
      <c r="I10" s="179" t="s">
        <v>166</v>
      </c>
      <c r="J10" s="178"/>
      <c r="K10" s="340"/>
      <c r="L10" s="340"/>
      <c r="M10" s="340"/>
      <c r="N10" s="340"/>
    </row>
    <row r="11" ht="19.5" customHeight="1" spans="1:14">
      <c r="A11" s="167" t="s">
        <v>172</v>
      </c>
      <c r="B11" s="168">
        <f t="shared" ref="B11:B15" si="3">C11-1</f>
        <v>37.5</v>
      </c>
      <c r="C11" s="169">
        <v>38.5</v>
      </c>
      <c r="D11" s="168">
        <f t="shared" ref="D11:D14" si="4">C11+1</f>
        <v>39.5</v>
      </c>
      <c r="E11" s="168">
        <f t="shared" ref="E11:E14" si="5">D11+1</f>
        <v>40.5</v>
      </c>
      <c r="F11" s="168">
        <f>E11+1.2</f>
        <v>41.7</v>
      </c>
      <c r="G11" s="168"/>
      <c r="H11" s="333"/>
      <c r="I11" s="179" t="s">
        <v>168</v>
      </c>
      <c r="J11" s="178"/>
      <c r="K11" s="340"/>
      <c r="L11" s="340"/>
      <c r="M11" s="340"/>
      <c r="N11" s="340"/>
    </row>
    <row r="12" ht="19.5" customHeight="1" spans="1:14">
      <c r="A12" s="167" t="s">
        <v>173</v>
      </c>
      <c r="B12" s="167">
        <f>C12</f>
        <v>6.5</v>
      </c>
      <c r="C12" s="169">
        <v>6.5</v>
      </c>
      <c r="D12" s="167">
        <f>C12</f>
        <v>6.5</v>
      </c>
      <c r="E12" s="167">
        <f>D12</f>
        <v>6.5</v>
      </c>
      <c r="F12" s="167">
        <f>E12</f>
        <v>6.5</v>
      </c>
      <c r="G12" s="167"/>
      <c r="H12" s="333"/>
      <c r="I12" s="179" t="s">
        <v>174</v>
      </c>
      <c r="J12" s="178"/>
      <c r="K12" s="340"/>
      <c r="L12" s="340"/>
      <c r="M12" s="340"/>
      <c r="N12" s="340"/>
    </row>
    <row r="13" ht="19.5" customHeight="1" spans="1:14">
      <c r="A13" s="167" t="s">
        <v>175</v>
      </c>
      <c r="B13" s="168">
        <f t="shared" si="3"/>
        <v>48</v>
      </c>
      <c r="C13" s="169">
        <v>49</v>
      </c>
      <c r="D13" s="168">
        <f t="shared" si="4"/>
        <v>50</v>
      </c>
      <c r="E13" s="168">
        <f t="shared" si="5"/>
        <v>51</v>
      </c>
      <c r="F13" s="168">
        <f>E13+1.5</f>
        <v>52.5</v>
      </c>
      <c r="G13" s="168"/>
      <c r="H13" s="333"/>
      <c r="I13" s="179" t="s">
        <v>168</v>
      </c>
      <c r="J13" s="178"/>
      <c r="K13" s="340"/>
      <c r="L13" s="340"/>
      <c r="M13" s="340"/>
      <c r="N13" s="340"/>
    </row>
    <row r="14" ht="19.5" customHeight="1" spans="1:14">
      <c r="A14" s="167" t="s">
        <v>176</v>
      </c>
      <c r="B14" s="168">
        <f t="shared" si="3"/>
        <v>49</v>
      </c>
      <c r="C14" s="169">
        <v>50</v>
      </c>
      <c r="D14" s="168">
        <f t="shared" si="4"/>
        <v>51</v>
      </c>
      <c r="E14" s="168">
        <f t="shared" si="5"/>
        <v>52</v>
      </c>
      <c r="F14" s="168">
        <f>E14+1.5</f>
        <v>53.5</v>
      </c>
      <c r="G14" s="168"/>
      <c r="H14" s="333"/>
      <c r="I14" s="179" t="s">
        <v>168</v>
      </c>
      <c r="J14" s="178"/>
      <c r="K14" s="340"/>
      <c r="L14" s="340"/>
      <c r="M14" s="340"/>
      <c r="N14" s="340"/>
    </row>
    <row r="15" ht="19.5" customHeight="1" spans="1:14">
      <c r="A15" s="167" t="s">
        <v>177</v>
      </c>
      <c r="B15" s="168">
        <f t="shared" si="3"/>
        <v>17.5</v>
      </c>
      <c r="C15" s="169">
        <v>18.5</v>
      </c>
      <c r="D15" s="168">
        <f>C15</f>
        <v>18.5</v>
      </c>
      <c r="E15" s="168">
        <f>C15+1.5</f>
        <v>20</v>
      </c>
      <c r="F15" s="168">
        <f>E15</f>
        <v>20</v>
      </c>
      <c r="G15" s="168"/>
      <c r="H15" s="333"/>
      <c r="I15" s="179" t="s">
        <v>168</v>
      </c>
      <c r="J15" s="178"/>
      <c r="K15" s="340"/>
      <c r="L15" s="340"/>
      <c r="M15" s="340"/>
      <c r="N15" s="340"/>
    </row>
    <row r="16" ht="19.5" customHeight="1" spans="1:14">
      <c r="A16" s="167" t="s">
        <v>178</v>
      </c>
      <c r="B16" s="168">
        <f>C16-4</f>
        <v>61</v>
      </c>
      <c r="C16" s="170">
        <v>65</v>
      </c>
      <c r="D16" s="168">
        <v>70</v>
      </c>
      <c r="E16" s="168">
        <v>75</v>
      </c>
      <c r="F16" s="168">
        <v>80</v>
      </c>
      <c r="G16" s="168"/>
      <c r="H16" s="333"/>
      <c r="I16" s="179"/>
      <c r="J16" s="178"/>
      <c r="K16" s="340"/>
      <c r="L16" s="340"/>
      <c r="M16" s="340"/>
      <c r="N16" s="340"/>
    </row>
    <row r="17" ht="19.5" customHeight="1" spans="1:14">
      <c r="A17" s="167" t="s">
        <v>179</v>
      </c>
      <c r="B17" s="168">
        <f>B16-3</f>
        <v>58</v>
      </c>
      <c r="C17" s="170">
        <v>62</v>
      </c>
      <c r="D17" s="168">
        <v>67</v>
      </c>
      <c r="E17" s="168">
        <v>72</v>
      </c>
      <c r="F17" s="168">
        <v>77</v>
      </c>
      <c r="G17" s="168"/>
      <c r="H17" s="333"/>
      <c r="I17" s="179"/>
      <c r="J17" s="178"/>
      <c r="K17" s="340"/>
      <c r="L17" s="340"/>
      <c r="M17" s="340"/>
      <c r="N17" s="340"/>
    </row>
    <row r="18" ht="14.25" spans="1:14">
      <c r="A18" s="172" t="s">
        <v>180</v>
      </c>
      <c r="D18" s="173"/>
      <c r="E18" s="173"/>
      <c r="F18" s="173"/>
      <c r="G18" s="173"/>
      <c r="H18" s="173"/>
      <c r="I18" s="181"/>
      <c r="J18" s="181"/>
      <c r="K18" s="173"/>
      <c r="L18" s="173"/>
      <c r="M18" s="173"/>
      <c r="N18" s="173"/>
    </row>
    <row r="19" ht="14.25" spans="1:14">
      <c r="A19" s="153" t="s">
        <v>181</v>
      </c>
      <c r="D19" s="173"/>
      <c r="E19" s="173"/>
      <c r="F19" s="173"/>
      <c r="G19" s="173"/>
      <c r="H19" s="173"/>
      <c r="I19" s="181"/>
      <c r="J19" s="181"/>
      <c r="K19" s="173"/>
      <c r="L19" s="173"/>
      <c r="M19" s="173"/>
      <c r="N19" s="173"/>
    </row>
    <row r="20" ht="14.25" spans="1:13">
      <c r="A20" s="173"/>
      <c r="B20" s="173"/>
      <c r="C20" s="173"/>
      <c r="D20" s="173"/>
      <c r="E20" s="173"/>
      <c r="F20" s="173"/>
      <c r="G20" s="173"/>
      <c r="H20" s="173"/>
      <c r="I20" s="182" t="s">
        <v>182</v>
      </c>
      <c r="J20" s="182"/>
      <c r="K20" s="172" t="s">
        <v>183</v>
      </c>
      <c r="L20" s="172"/>
      <c r="M20" s="17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20" customWidth="1"/>
    <col min="2" max="16384" width="10" style="220"/>
  </cols>
  <sheetData>
    <row r="1" ht="22.5" customHeight="1" spans="1:11">
      <c r="A1" s="221" t="s">
        <v>185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17.25" customHeight="1" spans="1:11">
      <c r="A2" s="222" t="s">
        <v>53</v>
      </c>
      <c r="B2" s="69" t="s">
        <v>54</v>
      </c>
      <c r="C2" s="69"/>
      <c r="D2" s="223" t="s">
        <v>55</v>
      </c>
      <c r="E2" s="223"/>
      <c r="F2" s="69" t="s">
        <v>186</v>
      </c>
      <c r="G2" s="69"/>
      <c r="H2" s="224" t="s">
        <v>57</v>
      </c>
      <c r="I2" s="307" t="s">
        <v>187</v>
      </c>
      <c r="J2" s="307"/>
      <c r="K2" s="308"/>
    </row>
    <row r="3" customHeight="1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customHeight="1" spans="1:11">
      <c r="A4" s="231" t="s">
        <v>61</v>
      </c>
      <c r="B4" s="232" t="s">
        <v>188</v>
      </c>
      <c r="C4" s="233"/>
      <c r="D4" s="231" t="s">
        <v>63</v>
      </c>
      <c r="E4" s="234"/>
      <c r="F4" s="235">
        <v>45721</v>
      </c>
      <c r="G4" s="236"/>
      <c r="H4" s="231" t="s">
        <v>189</v>
      </c>
      <c r="I4" s="234"/>
      <c r="J4" s="260" t="s">
        <v>66</v>
      </c>
      <c r="K4" s="309" t="s">
        <v>67</v>
      </c>
    </row>
    <row r="5" customHeight="1" spans="1:11">
      <c r="A5" s="237" t="s">
        <v>68</v>
      </c>
      <c r="B5" s="232" t="s">
        <v>190</v>
      </c>
      <c r="C5" s="233"/>
      <c r="D5" s="231" t="s">
        <v>191</v>
      </c>
      <c r="E5" s="234"/>
      <c r="F5" s="238">
        <v>1</v>
      </c>
      <c r="G5" s="239"/>
      <c r="H5" s="231" t="s">
        <v>192</v>
      </c>
      <c r="I5" s="234"/>
      <c r="J5" s="260" t="s">
        <v>66</v>
      </c>
      <c r="K5" s="309" t="s">
        <v>67</v>
      </c>
    </row>
    <row r="6" customHeight="1" spans="1:11">
      <c r="A6" s="231" t="s">
        <v>72</v>
      </c>
      <c r="B6" s="240">
        <v>4</v>
      </c>
      <c r="C6" s="241">
        <v>6</v>
      </c>
      <c r="D6" s="231" t="s">
        <v>193</v>
      </c>
      <c r="E6" s="234"/>
      <c r="F6" s="238">
        <v>0.5</v>
      </c>
      <c r="G6" s="239"/>
      <c r="H6" s="242" t="s">
        <v>194</v>
      </c>
      <c r="I6" s="283"/>
      <c r="J6" s="283"/>
      <c r="K6" s="310"/>
    </row>
    <row r="7" customHeight="1" spans="1:11">
      <c r="A7" s="231" t="s">
        <v>75</v>
      </c>
      <c r="B7" s="243">
        <v>11684</v>
      </c>
      <c r="C7" s="244"/>
      <c r="D7" s="231" t="s">
        <v>195</v>
      </c>
      <c r="E7" s="234"/>
      <c r="F7" s="238">
        <v>0.3</v>
      </c>
      <c r="G7" s="239"/>
      <c r="H7" s="245" t="s">
        <v>196</v>
      </c>
      <c r="I7" s="260"/>
      <c r="J7" s="260"/>
      <c r="K7" s="309"/>
    </row>
    <row r="8" customHeight="1" spans="1:11">
      <c r="A8" s="246" t="s">
        <v>78</v>
      </c>
      <c r="B8" s="247" t="s">
        <v>197</v>
      </c>
      <c r="C8" s="248"/>
      <c r="D8" s="249" t="s">
        <v>80</v>
      </c>
      <c r="E8" s="250"/>
      <c r="F8" s="251">
        <v>45721</v>
      </c>
      <c r="G8" s="252"/>
      <c r="H8" s="249"/>
      <c r="I8" s="250"/>
      <c r="J8" s="250"/>
      <c r="K8" s="311"/>
    </row>
    <row r="9" customHeight="1" spans="1:11">
      <c r="A9" s="253" t="s">
        <v>198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84</v>
      </c>
      <c r="B10" s="255" t="s">
        <v>85</v>
      </c>
      <c r="C10" s="256" t="s">
        <v>86</v>
      </c>
      <c r="D10" s="257"/>
      <c r="E10" s="258" t="s">
        <v>89</v>
      </c>
      <c r="F10" s="255" t="s">
        <v>85</v>
      </c>
      <c r="G10" s="256" t="s">
        <v>86</v>
      </c>
      <c r="H10" s="255"/>
      <c r="I10" s="258" t="s">
        <v>87</v>
      </c>
      <c r="J10" s="255" t="s">
        <v>85</v>
      </c>
      <c r="K10" s="312" t="s">
        <v>86</v>
      </c>
    </row>
    <row r="11" customHeight="1" spans="1:11">
      <c r="A11" s="237" t="s">
        <v>90</v>
      </c>
      <c r="B11" s="259" t="s">
        <v>85</v>
      </c>
      <c r="C11" s="260" t="s">
        <v>86</v>
      </c>
      <c r="D11" s="261"/>
      <c r="E11" s="262" t="s">
        <v>92</v>
      </c>
      <c r="F11" s="259" t="s">
        <v>85</v>
      </c>
      <c r="G11" s="260" t="s">
        <v>86</v>
      </c>
      <c r="H11" s="259"/>
      <c r="I11" s="262" t="s">
        <v>97</v>
      </c>
      <c r="J11" s="259" t="s">
        <v>85</v>
      </c>
      <c r="K11" s="309" t="s">
        <v>86</v>
      </c>
    </row>
    <row r="12" customHeight="1" spans="1:11">
      <c r="A12" s="249" t="s">
        <v>199</v>
      </c>
      <c r="B12" s="250"/>
      <c r="C12" s="250"/>
      <c r="D12" s="250"/>
      <c r="E12" s="250"/>
      <c r="F12" s="250"/>
      <c r="G12" s="250"/>
      <c r="H12" s="250"/>
      <c r="I12" s="250"/>
      <c r="J12" s="250"/>
      <c r="K12" s="311"/>
    </row>
    <row r="13" customHeight="1" spans="1:11">
      <c r="A13" s="263" t="s">
        <v>200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customHeight="1" spans="1:11">
      <c r="A14" s="264" t="s">
        <v>201</v>
      </c>
      <c r="B14" s="265"/>
      <c r="C14" s="265"/>
      <c r="D14" s="265"/>
      <c r="E14" s="265"/>
      <c r="F14" s="265"/>
      <c r="G14" s="265"/>
      <c r="H14" s="266"/>
      <c r="I14" s="313"/>
      <c r="J14" s="313"/>
      <c r="K14" s="314"/>
    </row>
    <row r="15" customHeight="1" spans="1:11">
      <c r="A15" s="264" t="s">
        <v>202</v>
      </c>
      <c r="B15" s="265"/>
      <c r="C15" s="265"/>
      <c r="D15" s="265"/>
      <c r="E15" s="265"/>
      <c r="F15" s="265"/>
      <c r="G15" s="265"/>
      <c r="H15" s="266"/>
      <c r="I15" s="315"/>
      <c r="J15" s="316"/>
      <c r="K15" s="317"/>
    </row>
    <row r="16" customHeight="1" spans="1:1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318"/>
    </row>
    <row r="17" customHeight="1" spans="1:11">
      <c r="A17" s="263" t="s">
        <v>203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customHeight="1" spans="1:11">
      <c r="A18" s="269" t="s">
        <v>204</v>
      </c>
      <c r="B18" s="270"/>
      <c r="C18" s="270"/>
      <c r="D18" s="270"/>
      <c r="E18" s="271"/>
      <c r="F18" s="271"/>
      <c r="G18" s="271"/>
      <c r="H18" s="271"/>
      <c r="I18" s="313"/>
      <c r="J18" s="313"/>
      <c r="K18" s="314"/>
    </row>
    <row r="19" customHeight="1" spans="1:11">
      <c r="A19" s="272" t="s">
        <v>205</v>
      </c>
      <c r="B19" s="273"/>
      <c r="C19" s="273"/>
      <c r="D19" s="274"/>
      <c r="E19" s="275"/>
      <c r="F19" s="276"/>
      <c r="G19" s="276"/>
      <c r="H19" s="277"/>
      <c r="I19" s="315"/>
      <c r="J19" s="316"/>
      <c r="K19" s="317"/>
    </row>
    <row r="20" customHeight="1" spans="1:1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318"/>
    </row>
    <row r="21" customHeight="1" spans="1:11">
      <c r="A21" s="278" t="s">
        <v>120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68" t="s">
        <v>121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41"/>
    </row>
    <row r="23" customHeight="1" spans="1:11">
      <c r="A23" s="81" t="s">
        <v>122</v>
      </c>
      <c r="B23" s="83"/>
      <c r="C23" s="260" t="s">
        <v>66</v>
      </c>
      <c r="D23" s="260" t="s">
        <v>67</v>
      </c>
      <c r="E23" s="80"/>
      <c r="F23" s="80"/>
      <c r="G23" s="80"/>
      <c r="H23" s="80"/>
      <c r="I23" s="80"/>
      <c r="J23" s="80"/>
      <c r="K23" s="135"/>
    </row>
    <row r="24" customHeight="1" spans="1:11">
      <c r="A24" s="279" t="s">
        <v>206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9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20"/>
    </row>
    <row r="26" customHeight="1" spans="1:11">
      <c r="A26" s="253" t="s">
        <v>132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5" t="s">
        <v>133</v>
      </c>
      <c r="B27" s="256" t="s">
        <v>95</v>
      </c>
      <c r="C27" s="256" t="s">
        <v>96</v>
      </c>
      <c r="D27" s="256" t="s">
        <v>88</v>
      </c>
      <c r="E27" s="226" t="s">
        <v>134</v>
      </c>
      <c r="F27" s="256" t="s">
        <v>95</v>
      </c>
      <c r="G27" s="256" t="s">
        <v>96</v>
      </c>
      <c r="H27" s="256" t="s">
        <v>88</v>
      </c>
      <c r="I27" s="226" t="s">
        <v>135</v>
      </c>
      <c r="J27" s="256" t="s">
        <v>95</v>
      </c>
      <c r="K27" s="312" t="s">
        <v>96</v>
      </c>
    </row>
    <row r="28" customHeight="1" spans="1:11">
      <c r="A28" s="242" t="s">
        <v>87</v>
      </c>
      <c r="B28" s="260" t="s">
        <v>95</v>
      </c>
      <c r="C28" s="260" t="s">
        <v>96</v>
      </c>
      <c r="D28" s="260" t="s">
        <v>88</v>
      </c>
      <c r="E28" s="283" t="s">
        <v>94</v>
      </c>
      <c r="F28" s="260" t="s">
        <v>95</v>
      </c>
      <c r="G28" s="260" t="s">
        <v>96</v>
      </c>
      <c r="H28" s="260" t="s">
        <v>88</v>
      </c>
      <c r="I28" s="283" t="s">
        <v>105</v>
      </c>
      <c r="J28" s="260" t="s">
        <v>95</v>
      </c>
      <c r="K28" s="309" t="s">
        <v>96</v>
      </c>
    </row>
    <row r="29" customHeight="1" spans="1:11">
      <c r="A29" s="231" t="s">
        <v>207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21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22"/>
    </row>
    <row r="31" customHeight="1" spans="1:11">
      <c r="A31" s="287" t="s">
        <v>208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323"/>
    </row>
    <row r="33" ht="17.25" customHeight="1" spans="1:11">
      <c r="A33" s="290" t="s">
        <v>209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4"/>
    </row>
    <row r="34" ht="17.25" customHeight="1" spans="1:11">
      <c r="A34" s="290" t="s">
        <v>210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4"/>
    </row>
    <row r="35" ht="17.25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324"/>
    </row>
    <row r="36" ht="17.25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4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4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4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4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4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4"/>
    </row>
    <row r="42" ht="17.25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4"/>
    </row>
    <row r="43" ht="17.25" customHeight="1" spans="1:11">
      <c r="A43" s="285" t="s">
        <v>131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2"/>
    </row>
    <row r="44" customHeight="1" spans="1:11">
      <c r="A44" s="287" t="s">
        <v>211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199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5"/>
    </row>
    <row r="46" ht="18" customHeight="1" spans="1:1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325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20"/>
    </row>
    <row r="48" ht="21" customHeight="1" spans="1:11">
      <c r="A48" s="294" t="s">
        <v>139</v>
      </c>
      <c r="B48" s="295" t="s">
        <v>212</v>
      </c>
      <c r="C48" s="295"/>
      <c r="D48" s="296" t="s">
        <v>141</v>
      </c>
      <c r="E48" s="297" t="s">
        <v>213</v>
      </c>
      <c r="F48" s="296" t="s">
        <v>143</v>
      </c>
      <c r="G48" s="298">
        <v>45711</v>
      </c>
      <c r="H48" s="299" t="s">
        <v>144</v>
      </c>
      <c r="I48" s="299"/>
      <c r="J48" s="295" t="s">
        <v>213</v>
      </c>
      <c r="K48" s="326"/>
    </row>
    <row r="49" customHeight="1" spans="1:11">
      <c r="A49" s="300" t="s">
        <v>145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7"/>
    </row>
    <row r="50" customHeight="1" spans="1:11">
      <c r="A50" s="302" t="s">
        <v>214</v>
      </c>
      <c r="B50" s="303"/>
      <c r="C50" s="303"/>
      <c r="D50" s="303"/>
      <c r="E50" s="303"/>
      <c r="F50" s="303"/>
      <c r="G50" s="303"/>
      <c r="H50" s="303"/>
      <c r="I50" s="303"/>
      <c r="J50" s="303"/>
      <c r="K50" s="328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9"/>
    </row>
    <row r="52" ht="21" customHeight="1" spans="1:11">
      <c r="A52" s="294" t="s">
        <v>139</v>
      </c>
      <c r="B52" s="306"/>
      <c r="C52" s="306"/>
      <c r="D52" s="296" t="s">
        <v>141</v>
      </c>
      <c r="E52" s="296"/>
      <c r="F52" s="296" t="s">
        <v>143</v>
      </c>
      <c r="G52" s="296"/>
      <c r="H52" s="299" t="s">
        <v>144</v>
      </c>
      <c r="I52" s="299"/>
      <c r="J52" s="330"/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53" customWidth="1"/>
    <col min="2" max="7" width="9.33333333333333" style="153" customWidth="1"/>
    <col min="8" max="8" width="1.33333333333333" style="153" customWidth="1"/>
    <col min="9" max="9" width="16.5" style="153" customWidth="1"/>
    <col min="10" max="10" width="17" style="153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22.5" customHeight="1" spans="1:14">
      <c r="A1" s="155" t="s">
        <v>147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.5" customHeight="1" spans="1:14">
      <c r="A2" s="157" t="s">
        <v>61</v>
      </c>
      <c r="B2" s="202" t="s">
        <v>188</v>
      </c>
      <c r="C2" s="202"/>
      <c r="D2" s="203" t="s">
        <v>68</v>
      </c>
      <c r="E2" s="202" t="s">
        <v>190</v>
      </c>
      <c r="F2" s="202"/>
      <c r="G2" s="202"/>
      <c r="H2" s="204"/>
      <c r="I2" s="211" t="s">
        <v>57</v>
      </c>
      <c r="J2" s="212" t="s">
        <v>187</v>
      </c>
      <c r="K2" s="212"/>
      <c r="L2" s="212"/>
      <c r="M2" s="212"/>
      <c r="N2" s="213"/>
    </row>
    <row r="3" ht="22.5" customHeight="1" spans="1:14">
      <c r="A3" s="161" t="s">
        <v>148</v>
      </c>
      <c r="B3" s="162" t="s">
        <v>149</v>
      </c>
      <c r="C3" s="162"/>
      <c r="D3" s="162"/>
      <c r="E3" s="162"/>
      <c r="F3" s="162"/>
      <c r="G3" s="162"/>
      <c r="H3" s="160"/>
      <c r="I3" s="161" t="s">
        <v>150</v>
      </c>
      <c r="J3" s="161"/>
      <c r="K3" s="161"/>
      <c r="L3" s="161"/>
      <c r="M3" s="161"/>
      <c r="N3" s="214"/>
    </row>
    <row r="4" ht="22.5" customHeight="1" spans="1:14">
      <c r="A4" s="161"/>
      <c r="B4" s="165" t="s">
        <v>215</v>
      </c>
      <c r="C4" s="165" t="s">
        <v>216</v>
      </c>
      <c r="D4" s="165" t="s">
        <v>217</v>
      </c>
      <c r="E4" s="165" t="s">
        <v>218</v>
      </c>
      <c r="F4" s="165" t="s">
        <v>219</v>
      </c>
      <c r="G4" s="165" t="s">
        <v>220</v>
      </c>
      <c r="H4" s="160"/>
      <c r="I4" s="215" t="s">
        <v>221</v>
      </c>
      <c r="J4" s="215" t="s">
        <v>222</v>
      </c>
      <c r="K4" s="215" t="s">
        <v>223</v>
      </c>
      <c r="L4" s="215" t="s">
        <v>224</v>
      </c>
      <c r="M4" s="215" t="s">
        <v>225</v>
      </c>
      <c r="N4" s="215" t="s">
        <v>226</v>
      </c>
    </row>
    <row r="5" ht="22.5" customHeight="1" spans="1:14">
      <c r="A5" s="161"/>
      <c r="B5" s="166"/>
      <c r="C5" s="166"/>
      <c r="D5" s="205"/>
      <c r="E5" s="166"/>
      <c r="F5" s="166"/>
      <c r="G5" s="166"/>
      <c r="H5" s="160"/>
      <c r="I5" s="178" t="s">
        <v>227</v>
      </c>
      <c r="J5" s="178" t="s">
        <v>227</v>
      </c>
      <c r="K5" s="178" t="s">
        <v>227</v>
      </c>
      <c r="L5" s="178" t="s">
        <v>227</v>
      </c>
      <c r="M5" s="178" t="s">
        <v>227</v>
      </c>
      <c r="N5" s="178" t="s">
        <v>227</v>
      </c>
    </row>
    <row r="6" ht="22.5" customHeight="1" spans="1:14">
      <c r="A6" s="165" t="s">
        <v>165</v>
      </c>
      <c r="B6" s="165" t="s">
        <v>228</v>
      </c>
      <c r="C6" s="165" t="s">
        <v>229</v>
      </c>
      <c r="D6" s="165" t="s">
        <v>230</v>
      </c>
      <c r="E6" s="165" t="s">
        <v>231</v>
      </c>
      <c r="F6" s="165" t="s">
        <v>232</v>
      </c>
      <c r="G6" s="165" t="s">
        <v>233</v>
      </c>
      <c r="H6" s="160"/>
      <c r="I6" s="178" t="s">
        <v>234</v>
      </c>
      <c r="J6" s="178" t="s">
        <v>235</v>
      </c>
      <c r="K6" s="178" t="s">
        <v>236</v>
      </c>
      <c r="L6" s="178" t="s">
        <v>236</v>
      </c>
      <c r="M6" s="178" t="s">
        <v>237</v>
      </c>
      <c r="N6" s="216" t="s">
        <v>238</v>
      </c>
    </row>
    <row r="7" ht="22.5" customHeight="1" spans="1:14">
      <c r="A7" s="165" t="s">
        <v>169</v>
      </c>
      <c r="B7" s="165" t="s">
        <v>239</v>
      </c>
      <c r="C7" s="165" t="s">
        <v>240</v>
      </c>
      <c r="D7" s="165" t="s">
        <v>241</v>
      </c>
      <c r="E7" s="165" t="s">
        <v>242</v>
      </c>
      <c r="F7" s="165" t="s">
        <v>243</v>
      </c>
      <c r="G7" s="165" t="s">
        <v>244</v>
      </c>
      <c r="H7" s="160"/>
      <c r="I7" s="178" t="s">
        <v>245</v>
      </c>
      <c r="J7" s="178" t="s">
        <v>246</v>
      </c>
      <c r="K7" s="178" t="s">
        <v>246</v>
      </c>
      <c r="L7" s="178" t="s">
        <v>245</v>
      </c>
      <c r="M7" s="178" t="s">
        <v>245</v>
      </c>
      <c r="N7" s="216" t="s">
        <v>245</v>
      </c>
    </row>
    <row r="8" ht="22.5" customHeight="1" spans="1:14">
      <c r="A8" s="165" t="s">
        <v>171</v>
      </c>
      <c r="B8" s="165" t="s">
        <v>247</v>
      </c>
      <c r="C8" s="165" t="s">
        <v>248</v>
      </c>
      <c r="D8" s="165" t="s">
        <v>249</v>
      </c>
      <c r="E8" s="165" t="s">
        <v>250</v>
      </c>
      <c r="F8" s="165" t="s">
        <v>243</v>
      </c>
      <c r="G8" s="165" t="s">
        <v>244</v>
      </c>
      <c r="H8" s="160"/>
      <c r="I8" s="178" t="s">
        <v>238</v>
      </c>
      <c r="J8" s="178" t="s">
        <v>238</v>
      </c>
      <c r="K8" s="178" t="s">
        <v>238</v>
      </c>
      <c r="L8" s="217" t="s">
        <v>238</v>
      </c>
      <c r="M8" s="217" t="s">
        <v>238</v>
      </c>
      <c r="N8" s="216" t="s">
        <v>238</v>
      </c>
    </row>
    <row r="9" ht="22.5" customHeight="1" spans="1:14">
      <c r="A9" s="165" t="s">
        <v>172</v>
      </c>
      <c r="B9" s="165" t="s">
        <v>251</v>
      </c>
      <c r="C9" s="165" t="s">
        <v>252</v>
      </c>
      <c r="D9" s="165" t="s">
        <v>253</v>
      </c>
      <c r="E9" s="165" t="s">
        <v>254</v>
      </c>
      <c r="F9" s="165" t="s">
        <v>255</v>
      </c>
      <c r="G9" s="165" t="s">
        <v>256</v>
      </c>
      <c r="H9" s="160"/>
      <c r="I9" s="178" t="s">
        <v>238</v>
      </c>
      <c r="J9" s="178" t="s">
        <v>257</v>
      </c>
      <c r="K9" s="178" t="s">
        <v>238</v>
      </c>
      <c r="L9" s="217" t="s">
        <v>238</v>
      </c>
      <c r="M9" s="217" t="s">
        <v>238</v>
      </c>
      <c r="N9" s="216" t="s">
        <v>258</v>
      </c>
    </row>
    <row r="10" ht="22.5" customHeight="1" spans="1:14">
      <c r="A10" s="165" t="s">
        <v>259</v>
      </c>
      <c r="B10" s="165" t="s">
        <v>260</v>
      </c>
      <c r="C10" s="165" t="s">
        <v>261</v>
      </c>
      <c r="D10" s="165" t="s">
        <v>262</v>
      </c>
      <c r="E10" s="165" t="s">
        <v>263</v>
      </c>
      <c r="F10" s="165" t="s">
        <v>264</v>
      </c>
      <c r="G10" s="165" t="s">
        <v>265</v>
      </c>
      <c r="H10" s="160"/>
      <c r="I10" s="178" t="s">
        <v>266</v>
      </c>
      <c r="J10" s="178" t="s">
        <v>267</v>
      </c>
      <c r="K10" s="178" t="s">
        <v>268</v>
      </c>
      <c r="L10" s="217" t="s">
        <v>238</v>
      </c>
      <c r="M10" s="178" t="s">
        <v>268</v>
      </c>
      <c r="N10" s="216" t="s">
        <v>238</v>
      </c>
    </row>
    <row r="11" ht="22.5" customHeight="1" spans="1:14">
      <c r="A11" s="165" t="s">
        <v>269</v>
      </c>
      <c r="B11" s="165" t="s">
        <v>270</v>
      </c>
      <c r="C11" s="165" t="s">
        <v>271</v>
      </c>
      <c r="D11" s="165" t="s">
        <v>272</v>
      </c>
      <c r="E11" s="165" t="s">
        <v>273</v>
      </c>
      <c r="F11" s="165" t="s">
        <v>274</v>
      </c>
      <c r="G11" s="165" t="s">
        <v>275</v>
      </c>
      <c r="H11" s="160"/>
      <c r="I11" s="217" t="s">
        <v>238</v>
      </c>
      <c r="J11" s="217" t="s">
        <v>238</v>
      </c>
      <c r="K11" s="217" t="s">
        <v>238</v>
      </c>
      <c r="L11" s="217" t="s">
        <v>238</v>
      </c>
      <c r="M11" s="217" t="s">
        <v>238</v>
      </c>
      <c r="N11" s="216" t="s">
        <v>238</v>
      </c>
    </row>
    <row r="12" ht="22.5" customHeight="1" spans="1:14">
      <c r="A12" s="165" t="s">
        <v>276</v>
      </c>
      <c r="B12" s="165" t="s">
        <v>277</v>
      </c>
      <c r="C12" s="165" t="s">
        <v>278</v>
      </c>
      <c r="D12" s="165" t="s">
        <v>279</v>
      </c>
      <c r="E12" s="165" t="s">
        <v>280</v>
      </c>
      <c r="F12" s="165" t="s">
        <v>271</v>
      </c>
      <c r="G12" s="165" t="s">
        <v>281</v>
      </c>
      <c r="H12" s="160"/>
      <c r="I12" s="217" t="s">
        <v>238</v>
      </c>
      <c r="J12" s="217" t="s">
        <v>238</v>
      </c>
      <c r="K12" s="217" t="s">
        <v>238</v>
      </c>
      <c r="L12" s="217" t="s">
        <v>238</v>
      </c>
      <c r="M12" s="217" t="s">
        <v>238</v>
      </c>
      <c r="N12" s="216" t="s">
        <v>238</v>
      </c>
    </row>
    <row r="13" ht="22.5" customHeight="1" spans="1:14">
      <c r="A13" s="165" t="s">
        <v>282</v>
      </c>
      <c r="B13" s="165" t="s">
        <v>283</v>
      </c>
      <c r="C13" s="165" t="s">
        <v>284</v>
      </c>
      <c r="D13" s="165" t="s">
        <v>285</v>
      </c>
      <c r="E13" s="165" t="s">
        <v>286</v>
      </c>
      <c r="F13" s="165" t="s">
        <v>287</v>
      </c>
      <c r="G13" s="165" t="s">
        <v>288</v>
      </c>
      <c r="H13" s="160"/>
      <c r="I13" s="178" t="s">
        <v>258</v>
      </c>
      <c r="J13" s="178" t="s">
        <v>289</v>
      </c>
      <c r="K13" s="217" t="s">
        <v>238</v>
      </c>
      <c r="L13" s="178" t="s">
        <v>174</v>
      </c>
      <c r="M13" s="178" t="s">
        <v>290</v>
      </c>
      <c r="N13" s="216" t="s">
        <v>238</v>
      </c>
    </row>
    <row r="14" ht="22.5" customHeight="1" spans="1:14">
      <c r="A14" s="165" t="s">
        <v>291</v>
      </c>
      <c r="B14" s="165" t="s">
        <v>292</v>
      </c>
      <c r="C14" s="165" t="s">
        <v>293</v>
      </c>
      <c r="D14" s="165" t="s">
        <v>294</v>
      </c>
      <c r="E14" s="165" t="s">
        <v>295</v>
      </c>
      <c r="F14" s="165" t="s">
        <v>296</v>
      </c>
      <c r="G14" s="165" t="s">
        <v>297</v>
      </c>
      <c r="H14" s="160"/>
      <c r="I14" s="217" t="s">
        <v>238</v>
      </c>
      <c r="J14" s="217" t="s">
        <v>238</v>
      </c>
      <c r="K14" s="217" t="s">
        <v>238</v>
      </c>
      <c r="L14" s="217" t="s">
        <v>238</v>
      </c>
      <c r="M14" s="217" t="s">
        <v>238</v>
      </c>
      <c r="N14" s="216" t="s">
        <v>238</v>
      </c>
    </row>
    <row r="15" ht="22.5" customHeight="1" spans="1:14">
      <c r="A15" s="165" t="s">
        <v>173</v>
      </c>
      <c r="B15" s="165" t="s">
        <v>298</v>
      </c>
      <c r="C15" s="165" t="s">
        <v>298</v>
      </c>
      <c r="D15" s="165" t="s">
        <v>299</v>
      </c>
      <c r="E15" s="165" t="s">
        <v>298</v>
      </c>
      <c r="F15" s="165" t="s">
        <v>298</v>
      </c>
      <c r="G15" s="165" t="s">
        <v>298</v>
      </c>
      <c r="H15" s="160"/>
      <c r="I15" s="217" t="s">
        <v>238</v>
      </c>
      <c r="J15" s="217" t="s">
        <v>238</v>
      </c>
      <c r="K15" s="217" t="s">
        <v>238</v>
      </c>
      <c r="L15" s="217" t="s">
        <v>238</v>
      </c>
      <c r="M15" s="217" t="s">
        <v>238</v>
      </c>
      <c r="N15" s="216" t="s">
        <v>238</v>
      </c>
    </row>
    <row r="16" ht="22.5" customHeight="1" spans="1:14">
      <c r="A16" s="206"/>
      <c r="B16" s="166"/>
      <c r="C16" s="166"/>
      <c r="D16" s="207"/>
      <c r="E16" s="166"/>
      <c r="F16" s="166"/>
      <c r="G16" s="166"/>
      <c r="H16" s="160"/>
      <c r="I16" s="180"/>
      <c r="J16" s="180"/>
      <c r="K16" s="180"/>
      <c r="L16" s="180"/>
      <c r="M16" s="180"/>
      <c r="N16" s="218"/>
    </row>
    <row r="17" ht="22.5" customHeight="1" spans="1:14">
      <c r="A17" s="206"/>
      <c r="B17" s="166"/>
      <c r="C17" s="166"/>
      <c r="D17" s="207"/>
      <c r="E17" s="166"/>
      <c r="F17" s="166"/>
      <c r="G17" s="166"/>
      <c r="H17" s="160"/>
      <c r="I17" s="180"/>
      <c r="J17" s="180"/>
      <c r="K17" s="180"/>
      <c r="L17" s="180"/>
      <c r="M17" s="180"/>
      <c r="N17" s="218"/>
    </row>
    <row r="18" ht="22.5" customHeight="1" spans="1:14">
      <c r="A18" s="208"/>
      <c r="B18" s="209"/>
      <c r="C18" s="171"/>
      <c r="D18" s="210"/>
      <c r="E18" s="171"/>
      <c r="F18" s="171"/>
      <c r="G18" s="171"/>
      <c r="H18" s="160"/>
      <c r="I18" s="180"/>
      <c r="J18" s="180"/>
      <c r="K18" s="180"/>
      <c r="L18" s="180"/>
      <c r="M18" s="180"/>
      <c r="N18" s="218"/>
    </row>
    <row r="19" ht="14.25" spans="1:14">
      <c r="A19" s="172" t="s">
        <v>180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  <row r="20" ht="14.25" spans="1:14">
      <c r="A20" s="153" t="s">
        <v>300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ht="14.25" spans="1:13">
      <c r="A21" s="173"/>
      <c r="B21" s="173"/>
      <c r="C21" s="173"/>
      <c r="D21" s="173"/>
      <c r="E21" s="173"/>
      <c r="F21" s="173"/>
      <c r="G21" s="173"/>
      <c r="H21" s="173"/>
      <c r="I21" s="172" t="s">
        <v>301</v>
      </c>
      <c r="J21" s="219"/>
      <c r="K21" s="172" t="s">
        <v>302</v>
      </c>
      <c r="L21" s="172"/>
      <c r="M21" s="172" t="s">
        <v>303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zoomScale="110" zoomScaleNormal="110" workbookViewId="0">
      <selection activeCell="A21" sqref="A21:K21"/>
    </sheetView>
  </sheetViews>
  <sheetFormatPr defaultColWidth="10.1666666666667" defaultRowHeight="14.25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7" width="11.3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  <col min="12" max="16384" width="10.1666666666667" style="66"/>
  </cols>
  <sheetData>
    <row r="1" ht="26.25" spans="1:11">
      <c r="A1" s="67" t="s">
        <v>304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>
      <c r="A2" s="68" t="s">
        <v>53</v>
      </c>
      <c r="B2" s="185" t="str">
        <f>首期!B2</f>
        <v>成人期货</v>
      </c>
      <c r="C2" s="185"/>
      <c r="D2" s="70" t="s">
        <v>61</v>
      </c>
      <c r="E2" s="186" t="str">
        <f>首期!B4</f>
        <v>TAFFAN92512</v>
      </c>
      <c r="F2" s="72" t="s">
        <v>305</v>
      </c>
      <c r="G2" s="187" t="str">
        <f>首期!B5</f>
        <v>女式羽绒马甲</v>
      </c>
      <c r="H2" s="188"/>
      <c r="I2" s="105" t="s">
        <v>57</v>
      </c>
      <c r="J2" s="199" t="str">
        <f>首期!I2</f>
        <v>青岛锦瑞麟服装有限公司</v>
      </c>
      <c r="K2" s="134"/>
    </row>
    <row r="3" ht="59" customHeight="1" spans="1:11">
      <c r="A3" s="75" t="s">
        <v>75</v>
      </c>
      <c r="B3" s="189">
        <f>首期!B7</f>
        <v>3597</v>
      </c>
      <c r="C3" s="189"/>
      <c r="D3" s="77" t="s">
        <v>306</v>
      </c>
      <c r="E3" s="190" t="str">
        <f>首期!F4</f>
        <v>2025/8/8-3件（1000_TR58）                                                                                                                                                       2025/8/8-2494件（1000-TR01）                                                                                                                                              2025/8/20-400件（1000_TD06）                                                                                                                                                    2025/8/20-700件（1000-TR01）</v>
      </c>
      <c r="F3" s="191"/>
      <c r="G3" s="191"/>
      <c r="H3" s="80" t="s">
        <v>307</v>
      </c>
      <c r="I3" s="80"/>
      <c r="J3" s="80"/>
      <c r="K3" s="135"/>
    </row>
    <row r="4" spans="1:11">
      <c r="A4" s="81" t="s">
        <v>72</v>
      </c>
      <c r="B4" s="189">
        <f>首期!B6</f>
        <v>2</v>
      </c>
      <c r="C4" s="189">
        <f>首期!C6</f>
        <v>5</v>
      </c>
      <c r="D4" s="83" t="s">
        <v>308</v>
      </c>
      <c r="E4" s="192" t="s">
        <v>309</v>
      </c>
      <c r="F4" s="192"/>
      <c r="G4" s="192"/>
      <c r="H4" s="83" t="s">
        <v>310</v>
      </c>
      <c r="I4" s="83"/>
      <c r="J4" s="96" t="s">
        <v>66</v>
      </c>
      <c r="K4" s="136" t="s">
        <v>67</v>
      </c>
    </row>
    <row r="5" spans="1:11">
      <c r="A5" s="81" t="s">
        <v>311</v>
      </c>
      <c r="B5" s="189" t="s">
        <v>312</v>
      </c>
      <c r="C5" s="189"/>
      <c r="D5" s="77" t="s">
        <v>309</v>
      </c>
      <c r="E5" s="77" t="s">
        <v>313</v>
      </c>
      <c r="F5" s="77" t="s">
        <v>314</v>
      </c>
      <c r="G5" s="77" t="s">
        <v>315</v>
      </c>
      <c r="H5" s="83" t="s">
        <v>316</v>
      </c>
      <c r="I5" s="83"/>
      <c r="J5" s="96" t="s">
        <v>66</v>
      </c>
      <c r="K5" s="136" t="s">
        <v>67</v>
      </c>
    </row>
    <row r="6" ht="15" spans="1:11">
      <c r="A6" s="84" t="s">
        <v>317</v>
      </c>
      <c r="B6" s="193" t="s">
        <v>318</v>
      </c>
      <c r="C6" s="193"/>
      <c r="D6" s="86" t="s">
        <v>319</v>
      </c>
      <c r="E6" s="87"/>
      <c r="F6" s="102" t="str">
        <f>B6</f>
        <v>3636件</v>
      </c>
      <c r="G6" s="86"/>
      <c r="H6" s="89" t="s">
        <v>320</v>
      </c>
      <c r="I6" s="89"/>
      <c r="J6" s="102" t="s">
        <v>66</v>
      </c>
      <c r="K6" s="137" t="s">
        <v>67</v>
      </c>
    </row>
    <row r="7" ht="1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321</v>
      </c>
      <c r="B8" s="72" t="s">
        <v>322</v>
      </c>
      <c r="C8" s="72" t="s">
        <v>323</v>
      </c>
      <c r="D8" s="72" t="s">
        <v>324</v>
      </c>
      <c r="E8" s="72" t="s">
        <v>325</v>
      </c>
      <c r="F8" s="72" t="s">
        <v>326</v>
      </c>
      <c r="G8" s="94" t="s">
        <v>327</v>
      </c>
      <c r="H8" s="95"/>
      <c r="I8" s="95"/>
      <c r="J8" s="95"/>
      <c r="K8" s="138"/>
    </row>
    <row r="9" spans="1:11">
      <c r="A9" s="81" t="s">
        <v>328</v>
      </c>
      <c r="B9" s="83"/>
      <c r="C9" s="96" t="s">
        <v>66</v>
      </c>
      <c r="D9" s="96" t="s">
        <v>67</v>
      </c>
      <c r="E9" s="77" t="s">
        <v>329</v>
      </c>
      <c r="F9" s="97" t="s">
        <v>330</v>
      </c>
      <c r="G9" s="194" t="s">
        <v>331</v>
      </c>
      <c r="H9" s="120"/>
      <c r="I9" s="120"/>
      <c r="J9" s="120"/>
      <c r="K9" s="148"/>
    </row>
    <row r="10" spans="1:11">
      <c r="A10" s="81" t="s">
        <v>332</v>
      </c>
      <c r="B10" s="83"/>
      <c r="C10" s="96" t="s">
        <v>66</v>
      </c>
      <c r="D10" s="96" t="s">
        <v>67</v>
      </c>
      <c r="E10" s="77" t="s">
        <v>333</v>
      </c>
      <c r="F10" s="97" t="s">
        <v>331</v>
      </c>
      <c r="G10" s="194" t="s">
        <v>334</v>
      </c>
      <c r="H10" s="120"/>
      <c r="I10" s="120"/>
      <c r="J10" s="120"/>
      <c r="K10" s="148"/>
    </row>
    <row r="11" spans="1:11">
      <c r="A11" s="100" t="s">
        <v>198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89</v>
      </c>
      <c r="B12" s="96" t="s">
        <v>85</v>
      </c>
      <c r="C12" s="96" t="s">
        <v>86</v>
      </c>
      <c r="D12" s="97"/>
      <c r="E12" s="77" t="s">
        <v>87</v>
      </c>
      <c r="F12" s="96" t="s">
        <v>85</v>
      </c>
      <c r="G12" s="96" t="s">
        <v>86</v>
      </c>
      <c r="H12" s="96"/>
      <c r="I12" s="77" t="s">
        <v>335</v>
      </c>
      <c r="J12" s="96" t="s">
        <v>85</v>
      </c>
      <c r="K12" s="136" t="s">
        <v>86</v>
      </c>
    </row>
    <row r="13" spans="1:11">
      <c r="A13" s="75" t="s">
        <v>92</v>
      </c>
      <c r="B13" s="96" t="s">
        <v>85</v>
      </c>
      <c r="C13" s="96" t="s">
        <v>86</v>
      </c>
      <c r="D13" s="97"/>
      <c r="E13" s="77" t="s">
        <v>97</v>
      </c>
      <c r="F13" s="96" t="s">
        <v>85</v>
      </c>
      <c r="G13" s="96" t="s">
        <v>86</v>
      </c>
      <c r="H13" s="96"/>
      <c r="I13" s="77" t="s">
        <v>336</v>
      </c>
      <c r="J13" s="96" t="s">
        <v>85</v>
      </c>
      <c r="K13" s="136" t="s">
        <v>86</v>
      </c>
    </row>
    <row r="14" ht="15" spans="1:11">
      <c r="A14" s="84" t="s">
        <v>337</v>
      </c>
      <c r="B14" s="102" t="s">
        <v>85</v>
      </c>
      <c r="C14" s="102" t="s">
        <v>86</v>
      </c>
      <c r="D14" s="87"/>
      <c r="E14" s="86" t="s">
        <v>338</v>
      </c>
      <c r="F14" s="102" t="s">
        <v>85</v>
      </c>
      <c r="G14" s="102" t="s">
        <v>86</v>
      </c>
      <c r="H14" s="102"/>
      <c r="I14" s="86" t="s">
        <v>339</v>
      </c>
      <c r="J14" s="102" t="s">
        <v>85</v>
      </c>
      <c r="K14" s="137" t="s">
        <v>86</v>
      </c>
    </row>
    <row r="15" ht="15" spans="1:11">
      <c r="A15" s="90" t="s">
        <v>180</v>
      </c>
      <c r="B15" s="104" t="s">
        <v>331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="183" customFormat="1" spans="1:11">
      <c r="A16" s="68" t="s">
        <v>340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341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342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95" t="s">
        <v>343</v>
      </c>
      <c r="B19" s="96"/>
      <c r="C19" s="96"/>
      <c r="D19" s="96"/>
      <c r="E19" s="96"/>
      <c r="F19" s="96"/>
      <c r="G19" s="96"/>
      <c r="H19" s="96"/>
      <c r="I19" s="96"/>
      <c r="J19" s="96"/>
      <c r="K19" s="136"/>
    </row>
    <row r="20" spans="1:11">
      <c r="A20" s="119" t="s">
        <v>344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48"/>
    </row>
    <row r="21" spans="1:1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122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5" spans="1:11">
      <c r="A25" s="111" t="s">
        <v>345</v>
      </c>
      <c r="B25" s="196" t="s">
        <v>331</v>
      </c>
      <c r="C25" s="196"/>
      <c r="D25" s="196"/>
      <c r="E25" s="196"/>
      <c r="F25" s="196"/>
      <c r="G25" s="196"/>
      <c r="H25" s="196"/>
      <c r="I25" s="196"/>
      <c r="J25" s="196"/>
      <c r="K25" s="200"/>
    </row>
    <row r="26" ht="1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ht="17" customHeight="1" spans="1:11">
      <c r="A27" s="114" t="s">
        <v>346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ht="17" customHeight="1" spans="1:11">
      <c r="A28" s="117" t="s">
        <v>347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47"/>
    </row>
    <row r="29" ht="17" customHeight="1" spans="1:11">
      <c r="A29" s="117" t="s">
        <v>348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47"/>
    </row>
    <row r="30" ht="17" customHeight="1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7"/>
    </row>
    <row r="31" ht="17" customHeight="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ht="17" customHeight="1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ht="17" customHeight="1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ht="17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17" customHeight="1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17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ht="17" customHeight="1" spans="1:11">
      <c r="A37" s="124" t="s">
        <v>349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="184" customFormat="1" ht="18.75" customHeight="1" spans="1:11">
      <c r="A38" s="81" t="s">
        <v>350</v>
      </c>
      <c r="B38" s="83"/>
      <c r="C38" s="83"/>
      <c r="D38" s="80" t="s">
        <v>351</v>
      </c>
      <c r="E38" s="80"/>
      <c r="F38" s="126" t="s">
        <v>352</v>
      </c>
      <c r="G38" s="127"/>
      <c r="H38" s="83" t="s">
        <v>353</v>
      </c>
      <c r="I38" s="83"/>
      <c r="J38" s="83" t="s">
        <v>354</v>
      </c>
      <c r="K38" s="142"/>
    </row>
    <row r="39" ht="18.75" customHeight="1" spans="1:13">
      <c r="A39" s="81" t="s">
        <v>180</v>
      </c>
      <c r="B39" s="83" t="s">
        <v>355</v>
      </c>
      <c r="C39" s="83"/>
      <c r="D39" s="83"/>
      <c r="E39" s="83"/>
      <c r="F39" s="83"/>
      <c r="G39" s="83"/>
      <c r="H39" s="83"/>
      <c r="I39" s="83"/>
      <c r="J39" s="83"/>
      <c r="K39" s="142"/>
      <c r="M39" s="184"/>
    </row>
    <row r="40" ht="31" customHeight="1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ht="18.75" customHeight="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32" customHeight="1" spans="1:11">
      <c r="A42" s="84" t="s">
        <v>139</v>
      </c>
      <c r="B42" s="197" t="s">
        <v>356</v>
      </c>
      <c r="C42" s="197"/>
      <c r="D42" s="86" t="s">
        <v>357</v>
      </c>
      <c r="E42" s="87" t="s">
        <v>358</v>
      </c>
      <c r="F42" s="86" t="s">
        <v>143</v>
      </c>
      <c r="G42" s="198">
        <v>45853</v>
      </c>
      <c r="H42" s="132" t="s">
        <v>144</v>
      </c>
      <c r="I42" s="132"/>
      <c r="J42" s="197" t="s">
        <v>359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189230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189230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189230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303530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176530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5</xdr:col>
                    <xdr:colOff>819150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5</xdr:col>
                    <xdr:colOff>787400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0"/>
  <sheetViews>
    <sheetView zoomScale="80" zoomScaleNormal="80" workbookViewId="0">
      <selection activeCell="K9" sqref="K9"/>
    </sheetView>
  </sheetViews>
  <sheetFormatPr defaultColWidth="9" defaultRowHeight="26" customHeight="1"/>
  <cols>
    <col min="1" max="1" width="23.1166666666667" style="153" customWidth="1"/>
    <col min="2" max="7" width="9.33333333333333" style="153" customWidth="1"/>
    <col min="8" max="8" width="1.33333333333333" style="153" customWidth="1"/>
    <col min="9" max="14" width="15.1666666666667" style="154" customWidth="1"/>
    <col min="15" max="16384" width="9" style="153"/>
  </cols>
  <sheetData>
    <row r="1" ht="22" customHeight="1" spans="1:14">
      <c r="A1" s="155" t="s">
        <v>147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" customHeight="1" spans="1:14">
      <c r="A2" s="157" t="s">
        <v>61</v>
      </c>
      <c r="B2" s="158" t="str">
        <f>'验货尺寸表 '!B2</f>
        <v>TAFFAN92512</v>
      </c>
      <c r="C2" s="158"/>
      <c r="D2" s="159" t="s">
        <v>68</v>
      </c>
      <c r="E2" s="158" t="str">
        <f>'验货尺寸表 '!E2</f>
        <v>女式羽绒马甲</v>
      </c>
      <c r="F2" s="158"/>
      <c r="G2" s="158"/>
      <c r="H2" s="160"/>
      <c r="I2" s="174" t="s">
        <v>57</v>
      </c>
      <c r="J2" s="175" t="s">
        <v>56</v>
      </c>
      <c r="K2" s="175"/>
      <c r="L2" s="175"/>
      <c r="M2" s="175"/>
      <c r="N2" s="175"/>
    </row>
    <row r="3" ht="22" customHeight="1" spans="1:14">
      <c r="A3" s="161" t="s">
        <v>148</v>
      </c>
      <c r="B3" s="162" t="s">
        <v>149</v>
      </c>
      <c r="C3" s="162"/>
      <c r="D3" s="162"/>
      <c r="E3" s="162"/>
      <c r="F3" s="162"/>
      <c r="G3" s="162"/>
      <c r="H3" s="160"/>
      <c r="I3" s="176" t="s">
        <v>150</v>
      </c>
      <c r="J3" s="176"/>
      <c r="K3" s="176"/>
      <c r="L3" s="176"/>
      <c r="M3" s="176"/>
      <c r="N3" s="176"/>
    </row>
    <row r="4" ht="22" customHeight="1" spans="1:14">
      <c r="A4" s="161"/>
      <c r="B4" s="163" t="s">
        <v>151</v>
      </c>
      <c r="C4" s="164" t="s">
        <v>152</v>
      </c>
      <c r="D4" s="163" t="s">
        <v>153</v>
      </c>
      <c r="E4" s="163" t="s">
        <v>154</v>
      </c>
      <c r="F4" s="163" t="s">
        <v>155</v>
      </c>
      <c r="G4" s="165"/>
      <c r="H4" s="160"/>
      <c r="I4" s="163" t="s">
        <v>360</v>
      </c>
      <c r="J4" s="164" t="s">
        <v>361</v>
      </c>
      <c r="K4" s="163" t="s">
        <v>362</v>
      </c>
      <c r="L4" s="163" t="s">
        <v>363</v>
      </c>
      <c r="M4" s="163" t="s">
        <v>364</v>
      </c>
      <c r="N4" s="177"/>
    </row>
    <row r="5" ht="22" customHeight="1" spans="1:14">
      <c r="A5" s="161"/>
      <c r="B5" s="163" t="s">
        <v>159</v>
      </c>
      <c r="C5" s="164" t="s">
        <v>160</v>
      </c>
      <c r="D5" s="163" t="s">
        <v>161</v>
      </c>
      <c r="E5" s="163" t="s">
        <v>162</v>
      </c>
      <c r="F5" s="163" t="s">
        <v>163</v>
      </c>
      <c r="G5" s="166"/>
      <c r="H5" s="160"/>
      <c r="I5" s="163" t="s">
        <v>159</v>
      </c>
      <c r="J5" s="164" t="s">
        <v>160</v>
      </c>
      <c r="K5" s="163" t="s">
        <v>161</v>
      </c>
      <c r="L5" s="163" t="s">
        <v>162</v>
      </c>
      <c r="M5" s="163" t="s">
        <v>163</v>
      </c>
      <c r="N5" s="178"/>
    </row>
    <row r="6" ht="22" customHeight="1" spans="1:14">
      <c r="A6" s="167" t="s">
        <v>165</v>
      </c>
      <c r="B6" s="168">
        <f>C6-2</f>
        <v>60</v>
      </c>
      <c r="C6" s="169">
        <v>62</v>
      </c>
      <c r="D6" s="168">
        <f>C6+2</f>
        <v>64</v>
      </c>
      <c r="E6" s="168">
        <f>D6+2</f>
        <v>66</v>
      </c>
      <c r="F6" s="168">
        <f>E6+1</f>
        <v>67</v>
      </c>
      <c r="G6" s="165"/>
      <c r="H6" s="160"/>
      <c r="I6" s="179" t="s">
        <v>166</v>
      </c>
      <c r="J6" s="179" t="s">
        <v>365</v>
      </c>
      <c r="K6" s="179" t="s">
        <v>365</v>
      </c>
      <c r="L6" s="179" t="s">
        <v>166</v>
      </c>
      <c r="M6" s="179" t="s">
        <v>365</v>
      </c>
      <c r="N6" s="178"/>
    </row>
    <row r="7" ht="22" customHeight="1" spans="1:14">
      <c r="A7" s="167" t="s">
        <v>167</v>
      </c>
      <c r="B7" s="168">
        <f>C7-2</f>
        <v>59</v>
      </c>
      <c r="C7" s="169">
        <v>61</v>
      </c>
      <c r="D7" s="168">
        <f>C7+2</f>
        <v>63</v>
      </c>
      <c r="E7" s="168">
        <f>D7+2</f>
        <v>65</v>
      </c>
      <c r="F7" s="168">
        <f>E7+1</f>
        <v>66</v>
      </c>
      <c r="G7" s="165"/>
      <c r="H7" s="160"/>
      <c r="I7" s="179" t="s">
        <v>168</v>
      </c>
      <c r="J7" s="179" t="s">
        <v>168</v>
      </c>
      <c r="K7" s="179" t="s">
        <v>174</v>
      </c>
      <c r="L7" s="179" t="s">
        <v>168</v>
      </c>
      <c r="M7" s="179" t="s">
        <v>174</v>
      </c>
      <c r="N7" s="178"/>
    </row>
    <row r="8" ht="22" customHeight="1" spans="1:14">
      <c r="A8" s="167" t="s">
        <v>169</v>
      </c>
      <c r="B8" s="168">
        <f t="shared" ref="B8:B10" si="0">C8-4</f>
        <v>100</v>
      </c>
      <c r="C8" s="169">
        <v>104</v>
      </c>
      <c r="D8" s="168">
        <f t="shared" ref="D8:D10" si="1">C8+4</f>
        <v>108</v>
      </c>
      <c r="E8" s="168">
        <f>D8+4</f>
        <v>112</v>
      </c>
      <c r="F8" s="168">
        <f t="shared" ref="F8:F10" si="2">E8+6</f>
        <v>118</v>
      </c>
      <c r="G8" s="165"/>
      <c r="H8" s="160"/>
      <c r="I8" s="179" t="s">
        <v>168</v>
      </c>
      <c r="J8" s="179" t="s">
        <v>168</v>
      </c>
      <c r="K8" s="179" t="s">
        <v>168</v>
      </c>
      <c r="L8" s="179" t="s">
        <v>168</v>
      </c>
      <c r="M8" s="179" t="s">
        <v>366</v>
      </c>
      <c r="N8" s="178"/>
    </row>
    <row r="9" ht="22" customHeight="1" spans="1:14">
      <c r="A9" s="167" t="s">
        <v>170</v>
      </c>
      <c r="B9" s="168">
        <f t="shared" si="0"/>
        <v>92</v>
      </c>
      <c r="C9" s="169">
        <v>96</v>
      </c>
      <c r="D9" s="168">
        <f t="shared" si="1"/>
        <v>100</v>
      </c>
      <c r="E9" s="168">
        <f>D9+5</f>
        <v>105</v>
      </c>
      <c r="F9" s="168">
        <f t="shared" si="2"/>
        <v>111</v>
      </c>
      <c r="G9" s="165"/>
      <c r="H9" s="160"/>
      <c r="I9" s="179" t="s">
        <v>168</v>
      </c>
      <c r="J9" s="179" t="s">
        <v>168</v>
      </c>
      <c r="K9" s="179" t="s">
        <v>168</v>
      </c>
      <c r="L9" s="179" t="s">
        <v>166</v>
      </c>
      <c r="M9" s="179" t="s">
        <v>168</v>
      </c>
      <c r="N9" s="178"/>
    </row>
    <row r="10" ht="22" customHeight="1" spans="1:14">
      <c r="A10" s="167" t="s">
        <v>171</v>
      </c>
      <c r="B10" s="168">
        <f t="shared" si="0"/>
        <v>104</v>
      </c>
      <c r="C10" s="169">
        <v>108</v>
      </c>
      <c r="D10" s="168">
        <f t="shared" si="1"/>
        <v>112</v>
      </c>
      <c r="E10" s="168">
        <f>D10+5</f>
        <v>117</v>
      </c>
      <c r="F10" s="168">
        <f t="shared" si="2"/>
        <v>123</v>
      </c>
      <c r="G10" s="165"/>
      <c r="H10" s="160"/>
      <c r="I10" s="179" t="s">
        <v>168</v>
      </c>
      <c r="J10" s="179" t="s">
        <v>168</v>
      </c>
      <c r="K10" s="179" t="s">
        <v>168</v>
      </c>
      <c r="L10" s="179" t="s">
        <v>168</v>
      </c>
      <c r="M10" s="179" t="s">
        <v>366</v>
      </c>
      <c r="N10" s="178"/>
    </row>
    <row r="11" ht="22" customHeight="1" spans="1:14">
      <c r="A11" s="167" t="s">
        <v>172</v>
      </c>
      <c r="B11" s="168">
        <f t="shared" ref="B11:B15" si="3">C11-1</f>
        <v>37.5</v>
      </c>
      <c r="C11" s="169">
        <v>38.5</v>
      </c>
      <c r="D11" s="168">
        <f t="shared" ref="D11:D14" si="4">C11+1</f>
        <v>39.5</v>
      </c>
      <c r="E11" s="168">
        <f t="shared" ref="E11:E14" si="5">D11+1</f>
        <v>40.5</v>
      </c>
      <c r="F11" s="168">
        <f>E11+1.2</f>
        <v>41.7</v>
      </c>
      <c r="G11" s="165"/>
      <c r="H11" s="160"/>
      <c r="I11" s="179" t="s">
        <v>168</v>
      </c>
      <c r="J11" s="179" t="s">
        <v>168</v>
      </c>
      <c r="K11" s="179" t="s">
        <v>168</v>
      </c>
      <c r="L11" s="179" t="s">
        <v>168</v>
      </c>
      <c r="M11" s="179" t="s">
        <v>367</v>
      </c>
      <c r="N11" s="178"/>
    </row>
    <row r="12" ht="22" customHeight="1" spans="1:14">
      <c r="A12" s="167" t="s">
        <v>173</v>
      </c>
      <c r="B12" s="167">
        <f>C12</f>
        <v>6.5</v>
      </c>
      <c r="C12" s="169">
        <v>6.5</v>
      </c>
      <c r="D12" s="167">
        <f>C12</f>
        <v>6.5</v>
      </c>
      <c r="E12" s="167">
        <f>D12</f>
        <v>6.5</v>
      </c>
      <c r="F12" s="167">
        <f>E12</f>
        <v>6.5</v>
      </c>
      <c r="G12" s="165"/>
      <c r="H12" s="160"/>
      <c r="I12" s="179" t="s">
        <v>168</v>
      </c>
      <c r="J12" s="179" t="s">
        <v>168</v>
      </c>
      <c r="K12" s="179" t="s">
        <v>168</v>
      </c>
      <c r="L12" s="179" t="s">
        <v>168</v>
      </c>
      <c r="M12" s="179" t="s">
        <v>168</v>
      </c>
      <c r="N12" s="178"/>
    </row>
    <row r="13" ht="22" customHeight="1" spans="1:14">
      <c r="A13" s="167" t="s">
        <v>175</v>
      </c>
      <c r="B13" s="168">
        <f t="shared" si="3"/>
        <v>48</v>
      </c>
      <c r="C13" s="169">
        <v>49</v>
      </c>
      <c r="D13" s="168">
        <f t="shared" si="4"/>
        <v>50</v>
      </c>
      <c r="E13" s="168">
        <f t="shared" si="5"/>
        <v>51</v>
      </c>
      <c r="F13" s="168">
        <f>E13+1.5</f>
        <v>52.5</v>
      </c>
      <c r="G13" s="165"/>
      <c r="H13" s="160"/>
      <c r="I13" s="179" t="s">
        <v>168</v>
      </c>
      <c r="J13" s="179" t="s">
        <v>168</v>
      </c>
      <c r="K13" s="179" t="s">
        <v>168</v>
      </c>
      <c r="L13" s="179" t="s">
        <v>168</v>
      </c>
      <c r="M13" s="179" t="s">
        <v>174</v>
      </c>
      <c r="N13" s="178"/>
    </row>
    <row r="14" ht="22" customHeight="1" spans="1:14">
      <c r="A14" s="167" t="s">
        <v>176</v>
      </c>
      <c r="B14" s="168">
        <f t="shared" si="3"/>
        <v>49</v>
      </c>
      <c r="C14" s="169">
        <v>50</v>
      </c>
      <c r="D14" s="168">
        <f t="shared" si="4"/>
        <v>51</v>
      </c>
      <c r="E14" s="168">
        <f t="shared" si="5"/>
        <v>52</v>
      </c>
      <c r="F14" s="168">
        <f>E14+1.5</f>
        <v>53.5</v>
      </c>
      <c r="G14" s="165"/>
      <c r="H14" s="160"/>
      <c r="I14" s="179" t="s">
        <v>168</v>
      </c>
      <c r="J14" s="179" t="s">
        <v>168</v>
      </c>
      <c r="K14" s="179" t="s">
        <v>168</v>
      </c>
      <c r="L14" s="179" t="s">
        <v>168</v>
      </c>
      <c r="M14" s="179" t="s">
        <v>168</v>
      </c>
      <c r="N14" s="178"/>
    </row>
    <row r="15" ht="22" customHeight="1" spans="1:14">
      <c r="A15" s="167" t="s">
        <v>177</v>
      </c>
      <c r="B15" s="168">
        <f t="shared" si="3"/>
        <v>17.5</v>
      </c>
      <c r="C15" s="169">
        <v>18.5</v>
      </c>
      <c r="D15" s="168">
        <f>C15</f>
        <v>18.5</v>
      </c>
      <c r="E15" s="168">
        <f>C15+1.5</f>
        <v>20</v>
      </c>
      <c r="F15" s="168">
        <f>E15</f>
        <v>20</v>
      </c>
      <c r="G15" s="165"/>
      <c r="H15" s="160"/>
      <c r="I15" s="179" t="s">
        <v>168</v>
      </c>
      <c r="J15" s="179" t="s">
        <v>168</v>
      </c>
      <c r="K15" s="179" t="s">
        <v>367</v>
      </c>
      <c r="L15" s="179" t="s">
        <v>168</v>
      </c>
      <c r="M15" s="179" t="s">
        <v>168</v>
      </c>
      <c r="N15" s="178"/>
    </row>
    <row r="16" ht="22" customHeight="1" spans="1:14">
      <c r="A16" s="167" t="s">
        <v>178</v>
      </c>
      <c r="B16" s="168">
        <f>C16-4</f>
        <v>61</v>
      </c>
      <c r="C16" s="170">
        <v>65</v>
      </c>
      <c r="D16" s="168">
        <v>70</v>
      </c>
      <c r="E16" s="168">
        <v>75</v>
      </c>
      <c r="F16" s="168">
        <v>80</v>
      </c>
      <c r="G16" s="166"/>
      <c r="H16" s="160"/>
      <c r="I16" s="179"/>
      <c r="J16" s="179"/>
      <c r="K16" s="179"/>
      <c r="L16" s="179"/>
      <c r="M16" s="179"/>
      <c r="N16" s="180"/>
    </row>
    <row r="17" ht="22" customHeight="1" spans="1:14">
      <c r="A17" s="167" t="s">
        <v>179</v>
      </c>
      <c r="B17" s="168">
        <f>B16-3</f>
        <v>58</v>
      </c>
      <c r="C17" s="170">
        <v>62</v>
      </c>
      <c r="D17" s="168">
        <v>67</v>
      </c>
      <c r="E17" s="168">
        <v>72</v>
      </c>
      <c r="F17" s="168">
        <v>77</v>
      </c>
      <c r="G17" s="171"/>
      <c r="H17" s="160"/>
      <c r="I17" s="179"/>
      <c r="J17" s="179"/>
      <c r="K17" s="179"/>
      <c r="L17" s="179"/>
      <c r="M17" s="179"/>
      <c r="N17" s="180"/>
    </row>
    <row r="18" ht="22" customHeight="1" spans="1:14">
      <c r="A18" s="172" t="s">
        <v>180</v>
      </c>
      <c r="D18" s="173"/>
      <c r="E18" s="173"/>
      <c r="F18" s="173"/>
      <c r="G18" s="173"/>
      <c r="H18" s="173"/>
      <c r="I18" s="181"/>
      <c r="J18" s="181"/>
      <c r="K18" s="181"/>
      <c r="L18" s="181"/>
      <c r="M18" s="181"/>
      <c r="N18" s="181"/>
    </row>
    <row r="19" ht="22" customHeight="1" spans="1:14">
      <c r="A19" s="153" t="s">
        <v>368</v>
      </c>
      <c r="D19" s="173"/>
      <c r="E19" s="173"/>
      <c r="F19" s="173"/>
      <c r="G19" s="173"/>
      <c r="H19" s="173"/>
      <c r="I19" s="181"/>
      <c r="J19" s="181"/>
      <c r="K19" s="181"/>
      <c r="L19" s="181"/>
      <c r="M19" s="181"/>
      <c r="N19" s="181"/>
    </row>
    <row r="20" ht="14.25" spans="1:13">
      <c r="A20" s="173"/>
      <c r="B20" s="173"/>
      <c r="C20" s="173"/>
      <c r="D20" s="173"/>
      <c r="E20" s="173"/>
      <c r="F20" s="173"/>
      <c r="G20" s="173"/>
      <c r="H20" s="173"/>
      <c r="I20" s="182" t="s">
        <v>369</v>
      </c>
      <c r="J20" s="182"/>
      <c r="K20" s="182" t="s">
        <v>183</v>
      </c>
      <c r="L20" s="182"/>
      <c r="M20" s="182" t="s">
        <v>370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0.1666666666667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</cols>
  <sheetData>
    <row r="1" ht="26.25" spans="1:11">
      <c r="A1" s="67" t="s">
        <v>304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5" spans="1:11">
      <c r="A2" s="68" t="s">
        <v>53</v>
      </c>
      <c r="B2" s="69" t="s">
        <v>54</v>
      </c>
      <c r="C2" s="69"/>
      <c r="D2" s="70" t="s">
        <v>61</v>
      </c>
      <c r="E2" s="71" t="s">
        <v>188</v>
      </c>
      <c r="F2" s="72" t="s">
        <v>305</v>
      </c>
      <c r="G2" s="73" t="s">
        <v>190</v>
      </c>
      <c r="H2" s="74"/>
      <c r="I2" s="105" t="s">
        <v>57</v>
      </c>
      <c r="J2" s="133" t="s">
        <v>187</v>
      </c>
      <c r="K2" s="134"/>
    </row>
    <row r="3" spans="1:11">
      <c r="A3" s="75" t="s">
        <v>75</v>
      </c>
      <c r="B3" s="76">
        <v>11684</v>
      </c>
      <c r="C3" s="76"/>
      <c r="D3" s="77" t="s">
        <v>306</v>
      </c>
      <c r="E3" s="78">
        <v>45721</v>
      </c>
      <c r="F3" s="79"/>
      <c r="G3" s="79"/>
      <c r="H3" s="80" t="s">
        <v>307</v>
      </c>
      <c r="I3" s="80"/>
      <c r="J3" s="80"/>
      <c r="K3" s="135"/>
    </row>
    <row r="4" spans="1:11">
      <c r="A4" s="81" t="s">
        <v>72</v>
      </c>
      <c r="B4" s="82">
        <v>4</v>
      </c>
      <c r="C4" s="82">
        <v>6</v>
      </c>
      <c r="D4" s="83" t="s">
        <v>308</v>
      </c>
      <c r="E4" s="79" t="s">
        <v>309</v>
      </c>
      <c r="F4" s="79"/>
      <c r="G4" s="79"/>
      <c r="H4" s="83" t="s">
        <v>310</v>
      </c>
      <c r="I4" s="83"/>
      <c r="J4" s="96" t="s">
        <v>66</v>
      </c>
      <c r="K4" s="136" t="s">
        <v>67</v>
      </c>
    </row>
    <row r="5" spans="1:11">
      <c r="A5" s="81" t="s">
        <v>311</v>
      </c>
      <c r="B5" s="76" t="s">
        <v>371</v>
      </c>
      <c r="C5" s="76"/>
      <c r="D5" s="77" t="s">
        <v>309</v>
      </c>
      <c r="E5" s="77" t="s">
        <v>313</v>
      </c>
      <c r="F5" s="77" t="s">
        <v>314</v>
      </c>
      <c r="G5" s="77" t="s">
        <v>315</v>
      </c>
      <c r="H5" s="83" t="s">
        <v>316</v>
      </c>
      <c r="I5" s="83"/>
      <c r="J5" s="96" t="s">
        <v>66</v>
      </c>
      <c r="K5" s="136" t="s">
        <v>67</v>
      </c>
    </row>
    <row r="6" ht="15" spans="1:11">
      <c r="A6" s="84" t="s">
        <v>317</v>
      </c>
      <c r="B6" s="85">
        <v>315</v>
      </c>
      <c r="C6" s="85"/>
      <c r="D6" s="86" t="s">
        <v>319</v>
      </c>
      <c r="E6" s="87"/>
      <c r="F6" s="88">
        <v>11684</v>
      </c>
      <c r="G6" s="86"/>
      <c r="H6" s="89" t="s">
        <v>320</v>
      </c>
      <c r="I6" s="89"/>
      <c r="J6" s="102" t="s">
        <v>66</v>
      </c>
      <c r="K6" s="137" t="s">
        <v>67</v>
      </c>
    </row>
    <row r="7" ht="1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321</v>
      </c>
      <c r="B8" s="72" t="s">
        <v>322</v>
      </c>
      <c r="C8" s="72" t="s">
        <v>323</v>
      </c>
      <c r="D8" s="72" t="s">
        <v>324</v>
      </c>
      <c r="E8" s="72" t="s">
        <v>325</v>
      </c>
      <c r="F8" s="72" t="s">
        <v>326</v>
      </c>
      <c r="G8" s="94" t="s">
        <v>372</v>
      </c>
      <c r="H8" s="95"/>
      <c r="I8" s="95"/>
      <c r="J8" s="95"/>
      <c r="K8" s="138"/>
    </row>
    <row r="9" spans="1:11">
      <c r="A9" s="81" t="s">
        <v>328</v>
      </c>
      <c r="B9" s="83"/>
      <c r="C9" s="96" t="s">
        <v>66</v>
      </c>
      <c r="D9" s="96" t="s">
        <v>67</v>
      </c>
      <c r="E9" s="77" t="s">
        <v>329</v>
      </c>
      <c r="F9" s="97" t="s">
        <v>330</v>
      </c>
      <c r="G9" s="98" t="s">
        <v>331</v>
      </c>
      <c r="H9" s="99"/>
      <c r="I9" s="99"/>
      <c r="J9" s="99"/>
      <c r="K9" s="139"/>
    </row>
    <row r="10" spans="1:11">
      <c r="A10" s="81" t="s">
        <v>332</v>
      </c>
      <c r="B10" s="83"/>
      <c r="C10" s="96" t="s">
        <v>66</v>
      </c>
      <c r="D10" s="96" t="s">
        <v>67</v>
      </c>
      <c r="E10" s="77" t="s">
        <v>333</v>
      </c>
      <c r="F10" s="97" t="s">
        <v>331</v>
      </c>
      <c r="G10" s="98" t="s">
        <v>334</v>
      </c>
      <c r="H10" s="99"/>
      <c r="I10" s="99"/>
      <c r="J10" s="99"/>
      <c r="K10" s="139"/>
    </row>
    <row r="11" spans="1:11">
      <c r="A11" s="100" t="s">
        <v>198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89</v>
      </c>
      <c r="B12" s="96" t="s">
        <v>85</v>
      </c>
      <c r="C12" s="96" t="s">
        <v>86</v>
      </c>
      <c r="D12" s="97"/>
      <c r="E12" s="77" t="s">
        <v>87</v>
      </c>
      <c r="F12" s="96" t="s">
        <v>85</v>
      </c>
      <c r="G12" s="96" t="s">
        <v>86</v>
      </c>
      <c r="H12" s="96"/>
      <c r="I12" s="77" t="s">
        <v>335</v>
      </c>
      <c r="J12" s="96" t="s">
        <v>85</v>
      </c>
      <c r="K12" s="136" t="s">
        <v>86</v>
      </c>
    </row>
    <row r="13" spans="1:11">
      <c r="A13" s="75" t="s">
        <v>92</v>
      </c>
      <c r="B13" s="96" t="s">
        <v>85</v>
      </c>
      <c r="C13" s="96" t="s">
        <v>86</v>
      </c>
      <c r="D13" s="97"/>
      <c r="E13" s="77" t="s">
        <v>97</v>
      </c>
      <c r="F13" s="96" t="s">
        <v>85</v>
      </c>
      <c r="G13" s="96" t="s">
        <v>86</v>
      </c>
      <c r="H13" s="96"/>
      <c r="I13" s="77" t="s">
        <v>336</v>
      </c>
      <c r="J13" s="96" t="s">
        <v>85</v>
      </c>
      <c r="K13" s="136" t="s">
        <v>86</v>
      </c>
    </row>
    <row r="14" ht="15" spans="1:11">
      <c r="A14" s="84" t="s">
        <v>337</v>
      </c>
      <c r="B14" s="102" t="s">
        <v>85</v>
      </c>
      <c r="C14" s="102" t="s">
        <v>86</v>
      </c>
      <c r="D14" s="87"/>
      <c r="E14" s="86" t="s">
        <v>338</v>
      </c>
      <c r="F14" s="102" t="s">
        <v>85</v>
      </c>
      <c r="G14" s="102" t="s">
        <v>86</v>
      </c>
      <c r="H14" s="102"/>
      <c r="I14" s="86" t="s">
        <v>339</v>
      </c>
      <c r="J14" s="102" t="s">
        <v>85</v>
      </c>
      <c r="K14" s="137" t="s">
        <v>86</v>
      </c>
    </row>
    <row r="15" ht="15" spans="1:11">
      <c r="A15" s="90" t="s">
        <v>180</v>
      </c>
      <c r="B15" s="103" t="s">
        <v>331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pans="1:11">
      <c r="A16" s="68" t="s">
        <v>340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373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342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06" t="s">
        <v>374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3"/>
    </row>
    <row r="20" spans="1:11">
      <c r="A20" s="108" t="s">
        <v>375</v>
      </c>
      <c r="B20" s="99"/>
      <c r="C20" s="99"/>
      <c r="D20" s="99"/>
      <c r="E20" s="99"/>
      <c r="F20" s="99"/>
      <c r="G20" s="99"/>
      <c r="H20" s="99"/>
      <c r="I20" s="99"/>
      <c r="J20" s="99"/>
      <c r="K20" s="139"/>
    </row>
    <row r="21" spans="1:11">
      <c r="A21" s="108" t="s">
        <v>376</v>
      </c>
      <c r="B21" s="99"/>
      <c r="C21" s="99"/>
      <c r="D21" s="99"/>
      <c r="E21" s="99"/>
      <c r="F21" s="99"/>
      <c r="G21" s="99"/>
      <c r="H21" s="99"/>
      <c r="I21" s="99"/>
      <c r="J21" s="99"/>
      <c r="K21" s="139"/>
    </row>
    <row r="22" spans="1:11">
      <c r="A22" s="108" t="s">
        <v>377</v>
      </c>
      <c r="B22" s="99"/>
      <c r="C22" s="99"/>
      <c r="D22" s="99"/>
      <c r="E22" s="99"/>
      <c r="F22" s="99"/>
      <c r="G22" s="99"/>
      <c r="H22" s="99"/>
      <c r="I22" s="99"/>
      <c r="J22" s="99"/>
      <c r="K22" s="139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122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5" spans="1:11">
      <c r="A25" s="111" t="s">
        <v>345</v>
      </c>
      <c r="B25" s="112" t="s">
        <v>331</v>
      </c>
      <c r="C25" s="112"/>
      <c r="D25" s="112"/>
      <c r="E25" s="112"/>
      <c r="F25" s="112"/>
      <c r="G25" s="112"/>
      <c r="H25" s="112"/>
      <c r="I25" s="112"/>
      <c r="J25" s="112"/>
      <c r="K25" s="145"/>
    </row>
    <row r="26" ht="1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346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15" t="s">
        <v>378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6"/>
    </row>
    <row r="29" spans="1:11">
      <c r="A29" s="115" t="s">
        <v>379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6"/>
    </row>
    <row r="30" spans="1:11">
      <c r="A30" s="115" t="s">
        <v>380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46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15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spans="1:11">
      <c r="A37" s="124" t="s">
        <v>349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pans="1:11">
      <c r="A38" s="81" t="s">
        <v>350</v>
      </c>
      <c r="B38" s="83"/>
      <c r="C38" s="83"/>
      <c r="D38" s="80" t="s">
        <v>351</v>
      </c>
      <c r="E38" s="80"/>
      <c r="F38" s="126" t="s">
        <v>352</v>
      </c>
      <c r="G38" s="127"/>
      <c r="H38" s="83" t="s">
        <v>353</v>
      </c>
      <c r="I38" s="83"/>
      <c r="J38" s="83" t="s">
        <v>354</v>
      </c>
      <c r="K38" s="142"/>
    </row>
    <row r="39" spans="1:11">
      <c r="A39" s="81" t="s">
        <v>180</v>
      </c>
      <c r="B39" s="128" t="s">
        <v>381</v>
      </c>
      <c r="C39" s="128"/>
      <c r="D39" s="128"/>
      <c r="E39" s="128"/>
      <c r="F39" s="128"/>
      <c r="G39" s="128"/>
      <c r="H39" s="128"/>
      <c r="I39" s="128"/>
      <c r="J39" s="128"/>
      <c r="K39" s="151"/>
    </row>
    <row r="40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15" spans="1:11">
      <c r="A42" s="84" t="s">
        <v>139</v>
      </c>
      <c r="B42" s="129" t="s">
        <v>382</v>
      </c>
      <c r="C42" s="129"/>
      <c r="D42" s="86" t="s">
        <v>357</v>
      </c>
      <c r="E42" s="130" t="s">
        <v>213</v>
      </c>
      <c r="F42" s="86" t="s">
        <v>143</v>
      </c>
      <c r="G42" s="131">
        <v>45724</v>
      </c>
      <c r="H42" s="132" t="s">
        <v>144</v>
      </c>
      <c r="I42" s="132"/>
      <c r="J42" s="129" t="s">
        <v>213</v>
      </c>
      <c r="K42" s="15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2025-07-25T00:41:20Z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