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<sst xmlns="http://schemas.openxmlformats.org/spreadsheetml/2006/main" count="248" uniqueCount="96">
  <si>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</si>
  <si>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</si>
  <si>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</si>
  <si>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</si>
  <si>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</si>
  <si>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</si>
  <si>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</si>
  <si>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</si>
  <si>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</si>
  <si>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</si>
  <si>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</si>
  <si>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</si>
  <si>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</si>
  <si>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</si>
  <si>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</si>
  <si>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</si>
  <si>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</si>
  <si>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</si>
  <si>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</si>
  <si>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QADDBN95137</t>
  </si>
  <si>
    <t>品名</t>
  </si>
  <si>
    <t>儿童羽绒服</t>
  </si>
  <si>
    <t>生产工厂</t>
  </si>
  <si>
    <t>信和-众业</t>
  </si>
  <si>
    <t>部位名称</t>
  </si>
  <si>
    <t>指示规格  FINAL SPEC</t>
  </si>
  <si>
    <t>样品规格  SAMPLE SPEC</t>
  </si>
  <si>
    <t>儿童号型</t>
  </si>
  <si>
    <t>成人号型</t>
  </si>
  <si>
    <t>150/72</t>
  </si>
  <si>
    <t>170/88</t>
  </si>
  <si>
    <t>120/60</t>
  </si>
  <si>
    <t>130/64</t>
  </si>
  <si>
    <t>140/68</t>
  </si>
  <si>
    <t>160/80</t>
  </si>
  <si>
    <t>洗前</t>
  </si>
  <si>
    <t>洗后</t>
  </si>
  <si>
    <t>后中长</t>
  </si>
  <si>
    <t>1</t>
  </si>
  <si>
    <t>前中长</t>
  </si>
  <si>
    <t>0.5</t>
  </si>
  <si>
    <t>-0.5</t>
  </si>
  <si>
    <t>胸围</t>
  </si>
  <si>
    <t>0</t>
  </si>
  <si>
    <t>摆围平量</t>
  </si>
  <si>
    <t>肩宽</t>
  </si>
  <si>
    <t>0.6</t>
  </si>
  <si>
    <t>0.8</t>
  </si>
  <si>
    <t>下领围</t>
  </si>
  <si>
    <t>肩点袖长</t>
  </si>
  <si>
    <t>袖肥/2</t>
  </si>
  <si>
    <t>袖肘围/2</t>
  </si>
  <si>
    <t>袖口围/2</t>
  </si>
  <si>
    <t>问题点：</t>
  </si>
  <si>
    <r>
      <rPr>
        <sz val="12"/>
        <rFont val="仿宋_GB2312"/>
        <charset val="134"/>
      </rPr>
      <t>1</t>
    </r>
    <r>
      <rPr>
        <sz val="12"/>
        <rFont val="宋体"/>
        <charset val="134"/>
      </rPr>
      <t>，注意绗缝线迹吃纵均匀要平复，控制速度避免漏绒。</t>
    </r>
  </si>
  <si>
    <t>5，清理干净内外线毛，浮毛，脏污，油渍。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</si>
  <si>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，注意拼缝线迹吃纵均匀要平复。</t>
    </r>
  </si>
  <si>
    <t>6，折叠平整，不要出现死折痕迹。</t>
  </si>
  <si>
    <r>
      <rPr>
        <sz val="12"/>
        <rFont val="仿宋_GB2312"/>
        <charset val="134"/>
      </rPr>
      <t>3</t>
    </r>
    <r>
      <rPr>
        <sz val="12"/>
        <rFont val="宋体"/>
        <charset val="134"/>
      </rPr>
      <t>，注意门禁拉链要平复不能起浪。</t>
    </r>
  </si>
  <si>
    <t>7，注意保证漏绒情况不能超标。</t>
  </si>
  <si>
    <r>
      <rPr>
        <sz val="12"/>
        <rFont val="仿宋_GB2312"/>
        <charset val="134"/>
      </rPr>
      <t>4</t>
    </r>
    <r>
      <rPr>
        <sz val="12"/>
        <rFont val="宋体"/>
        <charset val="134"/>
      </rPr>
      <t>，保证充绒量，规格洗前洗后在误差范围内。</t>
    </r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</si>
  <si>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</si>
  <si>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</si>
  <si>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</si>
  <si>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</si>
  <si>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</si>
  <si>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李秀颖</t>
  </si>
  <si>
    <t>120/60粉色</t>
  </si>
  <si>
    <t>130/64橘色</t>
  </si>
  <si>
    <t>140/68橘色</t>
  </si>
  <si>
    <t>150/72松绿</t>
  </si>
  <si>
    <t>160/80粉色</t>
  </si>
  <si>
    <t>170/88黑色</t>
  </si>
  <si>
    <t>洗前/洗后</t>
  </si>
  <si>
    <t>0.3</t>
  </si>
  <si>
    <t>-0.3</t>
  </si>
  <si>
    <t>-0.2</t>
  </si>
  <si>
    <t>0.2</t>
  </si>
  <si>
    <t xml:space="preserve">     中期请洗测齐色各2件，有问题的另加测量数量。</t>
  </si>
  <si>
    <t>工厂负责人：李秀颖</t>
  </si>
  <si>
    <t>S</t>
  </si>
  <si>
    <t>M</t>
  </si>
  <si>
    <t>L</t>
  </si>
  <si>
    <t>XL</t>
  </si>
  <si>
    <t>XXL</t>
  </si>
  <si>
    <t>XXXL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</si>
  <si>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</si>
  <si>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</si>
  <si>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</si>
  <si>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</si>
  <si>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</si>
  <si>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</si>
  <si>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</si>
  <si>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</si>
  <si>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</si>
  <si>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跟单QC: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</si>
</sst>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0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9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</cellStyleXfs>
  <cellXfs count="9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3" fillId="0" borderId="12" xfId="53" applyFont="1" applyFill="1" applyBorder="1" applyAlignment="1">
      <alignment horizontal="left"/>
    </xf>
    <xf numFmtId="0" fontId="10" fillId="0" borderId="13" xfId="53" applyFont="1" applyFill="1" applyBorder="1" applyAlignment="1">
      <alignment horizontal="left"/>
    </xf>
    <xf numFmtId="0" fontId="10" fillId="0" borderId="11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8" fillId="0" borderId="15" xfId="53" applyFont="1" applyFill="1" applyBorder="1" applyAlignment="1">
      <alignment horizontal="left"/>
    </xf>
    <xf numFmtId="0" fontId="8" fillId="0" borderId="16" xfId="53" applyFont="1" applyFill="1" applyBorder="1" applyAlignment="1">
      <alignment horizontal="left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49" fontId="1" fillId="2" borderId="14" xfId="52" applyNumberFormat="1" applyFont="1" applyFill="1" applyBorder="1" applyAlignment="1">
      <alignment horizontal="left"/>
    </xf>
    <xf numFmtId="49" fontId="1" fillId="2" borderId="15" xfId="52" applyNumberFormat="1" applyFont="1" applyFill="1" applyBorder="1" applyAlignment="1">
      <alignment horizontal="left"/>
    </xf>
    <xf numFmtId="49" fontId="1" fillId="2" borderId="18" xfId="52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9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1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175895</xdr:colOff>
      <xdr:row>24</xdr:row>
      <xdr:rowOff>11430</xdr:rowOff>
    </xdr:from>
    <xdr:to>
      <xdr:col>2</xdr:col>
      <xdr:colOff>405130</xdr:colOff>
      <xdr:row>34</xdr:row>
      <xdr:rowOff>140970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95" y="4878705"/>
          <a:ext cx="1931035" cy="343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159385</xdr:colOff>
      <xdr:row>24</xdr:row>
      <xdr:rowOff>156845</xdr:rowOff>
    </xdr:from>
    <xdr:to>
      <xdr:col>5</xdr:col>
      <xdr:colOff>572770</xdr:colOff>
      <xdr:row>34</xdr:row>
      <xdr:rowOff>124460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72385" y="5024120"/>
          <a:ext cx="1835785" cy="326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287655</xdr:colOff>
      <xdr:row>24</xdr:row>
      <xdr:rowOff>125095</xdr:rowOff>
    </xdr:from>
    <xdr:to>
      <xdr:col>9</xdr:col>
      <xdr:colOff>650240</xdr:colOff>
      <xdr:row>34</xdr:row>
      <xdr:rowOff>189865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34255" y="4992370"/>
          <a:ext cx="1886585" cy="3366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248285</xdr:colOff>
      <xdr:row>24</xdr:row>
      <xdr:rowOff>100965</xdr:rowOff>
    </xdr:from>
    <xdr:to>
      <xdr:col>12</xdr:col>
      <xdr:colOff>508635</xdr:colOff>
      <xdr:row>34</xdr:row>
      <xdr:rowOff>184150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80885" y="4968240"/>
          <a:ext cx="1905000" cy="3385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4</xdr:col>
      <xdr:colOff>490855</xdr:colOff>
      <xdr:row>33</xdr:row>
      <xdr:rowOff>17780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3150" y="5400675"/>
          <a:ext cx="2624455" cy="232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315595</xdr:colOff>
      <xdr:row>26</xdr:row>
      <xdr:rowOff>10795</xdr:rowOff>
    </xdr:from>
    <xdr:to>
      <xdr:col>10</xdr:col>
      <xdr:colOff>612775</xdr:colOff>
      <xdr:row>33</xdr:row>
      <xdr:rowOff>90805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4745" y="5411470"/>
          <a:ext cx="2653030" cy="2391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70" t="s">
        <v>0</v>
      </c>
      <c r="C2" s="71"/>
      <c r="D2" s="71"/>
      <c r="E2" s="71"/>
      <c r="F2" s="71"/>
      <c r="G2" s="71"/>
      <c r="H2" s="71"/>
      <c r="I2" s="86"/>
    </row>
    <row r="3" ht="28" customHeight="1" spans="2:9">
      <c r="B3" s="72"/>
      <c r="C3" s="73"/>
      <c r="D3" s="74" t="s">
        <v>1</v>
      </c>
      <c r="E3" s="75"/>
      <c r="F3" s="76" t="s">
        <v>2</v>
      </c>
      <c r="G3" s="77"/>
      <c r="H3" s="74" t="s">
        <v>3</v>
      </c>
      <c r="I3" s="87"/>
    </row>
    <row r="4" ht="28" customHeight="1" spans="2:9">
      <c r="B4" s="72" t="s">
        <v>4</v>
      </c>
      <c r="C4" s="73" t="s">
        <v>5</v>
      </c>
      <c r="D4" s="73" t="s">
        <v>6</v>
      </c>
      <c r="E4" s="73" t="s">
        <v>7</v>
      </c>
      <c r="F4" s="78" t="s">
        <v>6</v>
      </c>
      <c r="G4" s="78" t="s">
        <v>7</v>
      </c>
      <c r="H4" s="73" t="s">
        <v>6</v>
      </c>
      <c r="I4" s="88" t="s">
        <v>7</v>
      </c>
    </row>
    <row r="5" ht="28" customHeight="1" spans="2:9">
      <c r="B5" s="79" t="s">
        <v>8</v>
      </c>
      <c r="C5" s="80">
        <v>13</v>
      </c>
      <c r="D5" s="80">
        <v>0</v>
      </c>
      <c r="E5" s="80">
        <v>1</v>
      </c>
      <c r="F5" s="81">
        <v>0</v>
      </c>
      <c r="G5" s="81">
        <v>1</v>
      </c>
      <c r="H5" s="80">
        <v>1</v>
      </c>
      <c r="I5" s="89">
        <v>2</v>
      </c>
    </row>
    <row r="6" ht="28" customHeight="1" spans="2:9">
      <c r="B6" s="79" t="s">
        <v>9</v>
      </c>
      <c r="C6" s="80">
        <v>20</v>
      </c>
      <c r="D6" s="80">
        <v>0</v>
      </c>
      <c r="E6" s="80">
        <v>1</v>
      </c>
      <c r="F6" s="81">
        <v>1</v>
      </c>
      <c r="G6" s="81">
        <v>2</v>
      </c>
      <c r="H6" s="80">
        <v>2</v>
      </c>
      <c r="I6" s="89">
        <v>3</v>
      </c>
    </row>
    <row r="7" ht="28" customHeight="1" spans="2:9">
      <c r="B7" s="79" t="s">
        <v>10</v>
      </c>
      <c r="C7" s="80">
        <v>32</v>
      </c>
      <c r="D7" s="80">
        <v>0</v>
      </c>
      <c r="E7" s="80">
        <v>1</v>
      </c>
      <c r="F7" s="81">
        <v>2</v>
      </c>
      <c r="G7" s="81">
        <v>3</v>
      </c>
      <c r="H7" s="80">
        <v>3</v>
      </c>
      <c r="I7" s="89">
        <v>4</v>
      </c>
    </row>
    <row r="8" ht="28" customHeight="1" spans="2:9">
      <c r="B8" s="79" t="s">
        <v>11</v>
      </c>
      <c r="C8" s="80">
        <v>50</v>
      </c>
      <c r="D8" s="80">
        <v>1</v>
      </c>
      <c r="E8" s="80">
        <v>2</v>
      </c>
      <c r="F8" s="81">
        <v>3</v>
      </c>
      <c r="G8" s="81">
        <v>4</v>
      </c>
      <c r="H8" s="80">
        <v>5</v>
      </c>
      <c r="I8" s="89">
        <v>6</v>
      </c>
    </row>
    <row r="9" ht="28" customHeight="1" spans="2:9">
      <c r="B9" s="79" t="s">
        <v>12</v>
      </c>
      <c r="C9" s="80">
        <v>80</v>
      </c>
      <c r="D9" s="80">
        <v>2</v>
      </c>
      <c r="E9" s="80">
        <v>3</v>
      </c>
      <c r="F9" s="81">
        <v>5</v>
      </c>
      <c r="G9" s="81">
        <v>6</v>
      </c>
      <c r="H9" s="80">
        <v>7</v>
      </c>
      <c r="I9" s="89">
        <v>8</v>
      </c>
    </row>
    <row r="10" ht="28" customHeight="1" spans="2:9">
      <c r="B10" s="79" t="s">
        <v>13</v>
      </c>
      <c r="C10" s="80">
        <v>125</v>
      </c>
      <c r="D10" s="80">
        <v>3</v>
      </c>
      <c r="E10" s="80">
        <v>4</v>
      </c>
      <c r="F10" s="81">
        <v>7</v>
      </c>
      <c r="G10" s="81">
        <v>8</v>
      </c>
      <c r="H10" s="80">
        <v>10</v>
      </c>
      <c r="I10" s="89">
        <v>11</v>
      </c>
    </row>
    <row r="11" ht="28" customHeight="1" spans="2:9">
      <c r="B11" s="79" t="s">
        <v>14</v>
      </c>
      <c r="C11" s="80">
        <v>200</v>
      </c>
      <c r="D11" s="80">
        <v>5</v>
      </c>
      <c r="E11" s="80">
        <v>6</v>
      </c>
      <c r="F11" s="81">
        <v>10</v>
      </c>
      <c r="G11" s="81">
        <v>11</v>
      </c>
      <c r="H11" s="80">
        <v>14</v>
      </c>
      <c r="I11" s="89">
        <v>15</v>
      </c>
    </row>
    <row r="12" ht="28" customHeight="1" spans="2:9">
      <c r="B12" s="82" t="s">
        <v>15</v>
      </c>
      <c r="C12" s="83">
        <v>315</v>
      </c>
      <c r="D12" s="83">
        <v>7</v>
      </c>
      <c r="E12" s="83">
        <v>8</v>
      </c>
      <c r="F12" s="84">
        <v>14</v>
      </c>
      <c r="G12" s="84">
        <v>15</v>
      </c>
      <c r="H12" s="83">
        <v>21</v>
      </c>
      <c r="I12" s="90">
        <v>22</v>
      </c>
    </row>
    <row r="14" spans="2:4">
      <c r="B14" s="85" t="s">
        <v>16</v>
      </c>
      <c r="C14" s="85"/>
      <c r="D14" s="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4" workbookViewId="0">
      <selection activeCell="Q20" sqref="Q20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2.31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/>
      <c r="D4" s="44"/>
      <c r="E4" s="44"/>
      <c r="F4" s="45"/>
      <c r="G4" s="46" t="s">
        <v>28</v>
      </c>
      <c r="H4" s="10"/>
      <c r="I4" s="28"/>
      <c r="J4" s="47" t="s">
        <v>29</v>
      </c>
      <c r="K4" s="47" t="s">
        <v>29</v>
      </c>
      <c r="L4" s="47" t="s">
        <v>30</v>
      </c>
      <c r="M4" s="47" t="s">
        <v>30</v>
      </c>
      <c r="N4" s="31"/>
      <c r="O4" s="32"/>
    </row>
    <row r="5" s="1" customFormat="1" ht="16" customHeight="1" spans="1:15">
      <c r="A5" s="7"/>
      <c r="B5" s="47" t="s">
        <v>31</v>
      </c>
      <c r="C5" s="47" t="s">
        <v>32</v>
      </c>
      <c r="D5" s="47" t="s">
        <v>33</v>
      </c>
      <c r="E5" s="48" t="s">
        <v>29</v>
      </c>
      <c r="F5" s="47" t="s">
        <v>34</v>
      </c>
      <c r="G5" s="48" t="s">
        <v>30</v>
      </c>
      <c r="H5" s="11"/>
      <c r="I5" s="28"/>
      <c r="J5" s="33" t="s">
        <v>35</v>
      </c>
      <c r="K5" s="33" t="s">
        <v>36</v>
      </c>
      <c r="L5" s="33" t="s">
        <v>35</v>
      </c>
      <c r="M5" s="33" t="s">
        <v>36</v>
      </c>
      <c r="N5" s="33"/>
      <c r="O5" s="34"/>
    </row>
    <row r="6" s="1" customFormat="1" ht="16" customHeight="1" spans="1:15">
      <c r="A6" s="49" t="s">
        <v>37</v>
      </c>
      <c r="B6" s="47">
        <f t="shared" ref="B6:B9" si="0">C6-4</f>
        <v>48</v>
      </c>
      <c r="C6" s="47">
        <v>52</v>
      </c>
      <c r="D6" s="47">
        <f t="shared" ref="D6:G6" si="1">C6+4</f>
        <v>56</v>
      </c>
      <c r="E6" s="48">
        <f t="shared" si="1"/>
        <v>60</v>
      </c>
      <c r="F6" s="47">
        <f t="shared" si="1"/>
        <v>64</v>
      </c>
      <c r="G6" s="48">
        <f t="shared" si="1"/>
        <v>68</v>
      </c>
      <c r="H6" s="13"/>
      <c r="I6" s="28"/>
      <c r="J6" s="35" t="s">
        <v>38</v>
      </c>
      <c r="K6" s="35" t="s">
        <v>38</v>
      </c>
      <c r="L6" s="33">
        <v>1</v>
      </c>
      <c r="M6" s="35" t="s">
        <v>38</v>
      </c>
      <c r="N6" s="35"/>
      <c r="O6" s="36"/>
    </row>
    <row r="7" s="1" customFormat="1" ht="16" customHeight="1" spans="1:15">
      <c r="A7" s="49" t="s">
        <v>39</v>
      </c>
      <c r="B7" s="47">
        <f t="shared" si="0"/>
        <v>47.5</v>
      </c>
      <c r="C7" s="47">
        <v>51.5</v>
      </c>
      <c r="D7" s="47">
        <f t="shared" ref="D7:G7" si="2">C7+4</f>
        <v>55.5</v>
      </c>
      <c r="E7" s="48">
        <f t="shared" si="2"/>
        <v>59.5</v>
      </c>
      <c r="F7" s="47">
        <f t="shared" si="2"/>
        <v>63.5</v>
      </c>
      <c r="G7" s="48">
        <f t="shared" si="2"/>
        <v>67.5</v>
      </c>
      <c r="H7" s="13"/>
      <c r="I7" s="28"/>
      <c r="J7" s="37" t="s">
        <v>40</v>
      </c>
      <c r="K7" s="37" t="s">
        <v>40</v>
      </c>
      <c r="L7" s="35" t="s">
        <v>41</v>
      </c>
      <c r="M7" s="37" t="s">
        <v>41</v>
      </c>
      <c r="N7" s="37"/>
      <c r="O7" s="38"/>
    </row>
    <row r="8" s="1" customFormat="1" ht="16" customHeight="1" spans="1:15">
      <c r="A8" s="49" t="s">
        <v>42</v>
      </c>
      <c r="B8" s="47">
        <f t="shared" si="0"/>
        <v>88</v>
      </c>
      <c r="C8" s="47">
        <v>92</v>
      </c>
      <c r="D8" s="47">
        <f>C8+4</f>
        <v>96</v>
      </c>
      <c r="E8" s="48">
        <f t="shared" ref="E8:G8" si="3">D8+6</f>
        <v>102</v>
      </c>
      <c r="F8" s="47">
        <f t="shared" si="3"/>
        <v>108</v>
      </c>
      <c r="G8" s="48">
        <f t="shared" si="3"/>
        <v>114</v>
      </c>
      <c r="H8" s="13"/>
      <c r="I8" s="28"/>
      <c r="J8" s="37" t="s">
        <v>43</v>
      </c>
      <c r="K8" s="37" t="s">
        <v>40</v>
      </c>
      <c r="L8" s="37" t="s">
        <v>43</v>
      </c>
      <c r="M8" s="37" t="s">
        <v>40</v>
      </c>
      <c r="N8" s="37"/>
      <c r="O8" s="38"/>
    </row>
    <row r="9" s="1" customFormat="1" ht="16" customHeight="1" spans="1:15">
      <c r="A9" s="50" t="s">
        <v>44</v>
      </c>
      <c r="B9" s="47">
        <f t="shared" si="0"/>
        <v>82</v>
      </c>
      <c r="C9" s="47">
        <v>86</v>
      </c>
      <c r="D9" s="47">
        <f>C9+4</f>
        <v>90</v>
      </c>
      <c r="E9" s="48">
        <f t="shared" ref="E9:G9" si="4">D9+6</f>
        <v>96</v>
      </c>
      <c r="F9" s="47">
        <f t="shared" si="4"/>
        <v>102</v>
      </c>
      <c r="G9" s="48">
        <f t="shared" si="4"/>
        <v>108</v>
      </c>
      <c r="H9" s="13"/>
      <c r="I9" s="28"/>
      <c r="J9" s="35" t="s">
        <v>38</v>
      </c>
      <c r="K9" s="35" t="s">
        <v>38</v>
      </c>
      <c r="L9" s="37" t="s">
        <v>38</v>
      </c>
      <c r="M9" s="35" t="s">
        <v>38</v>
      </c>
      <c r="N9" s="35"/>
      <c r="O9" s="36"/>
    </row>
    <row r="10" s="1" customFormat="1" ht="16" customHeight="1" spans="1:15">
      <c r="A10" s="49" t="s">
        <v>45</v>
      </c>
      <c r="B10" s="47">
        <f>C10-1.5</f>
        <v>33.5</v>
      </c>
      <c r="C10" s="47">
        <v>35</v>
      </c>
      <c r="D10" s="47">
        <f t="shared" ref="D10:G10" si="5">C10+2.2</f>
        <v>37.2</v>
      </c>
      <c r="E10" s="48">
        <f t="shared" si="5"/>
        <v>39.4</v>
      </c>
      <c r="F10" s="47">
        <f t="shared" si="5"/>
        <v>41.6</v>
      </c>
      <c r="G10" s="48">
        <f t="shared" si="5"/>
        <v>43.8</v>
      </c>
      <c r="H10" s="13"/>
      <c r="I10" s="28"/>
      <c r="J10" s="35" t="s">
        <v>46</v>
      </c>
      <c r="K10" s="35" t="s">
        <v>47</v>
      </c>
      <c r="L10" s="35" t="s">
        <v>43</v>
      </c>
      <c r="M10" s="35" t="s">
        <v>43</v>
      </c>
      <c r="N10" s="35"/>
      <c r="O10" s="36"/>
    </row>
    <row r="11" s="1" customFormat="1" ht="16" customHeight="1" spans="1:15">
      <c r="A11" s="49" t="s">
        <v>48</v>
      </c>
      <c r="B11" s="47">
        <f>C11-1</f>
        <v>49</v>
      </c>
      <c r="C11" s="47">
        <v>50</v>
      </c>
      <c r="D11" s="47">
        <f>C11+1</f>
        <v>51</v>
      </c>
      <c r="E11" s="48">
        <f t="shared" ref="E11:G11" si="6">D11+1.5</f>
        <v>52.5</v>
      </c>
      <c r="F11" s="47">
        <f t="shared" si="6"/>
        <v>54</v>
      </c>
      <c r="G11" s="48">
        <f t="shared" si="6"/>
        <v>55.5</v>
      </c>
      <c r="H11" s="13"/>
      <c r="I11" s="28"/>
      <c r="J11" s="35" t="s">
        <v>41</v>
      </c>
      <c r="K11" s="35" t="s">
        <v>43</v>
      </c>
      <c r="L11" s="35" t="s">
        <v>43</v>
      </c>
      <c r="M11" s="35" t="s">
        <v>43</v>
      </c>
      <c r="N11" s="35"/>
      <c r="O11" s="36"/>
    </row>
    <row r="12" s="1" customFormat="1" ht="16" customHeight="1" spans="1:15">
      <c r="A12" s="49" t="s">
        <v>49</v>
      </c>
      <c r="B12" s="47">
        <f>C12-4</f>
        <v>44</v>
      </c>
      <c r="C12" s="47">
        <v>48</v>
      </c>
      <c r="D12" s="47">
        <f t="shared" ref="D12:G12" si="7">C12+3.6</f>
        <v>51.6</v>
      </c>
      <c r="E12" s="48">
        <f t="shared" si="7"/>
        <v>55.2</v>
      </c>
      <c r="F12" s="47">
        <f t="shared" si="7"/>
        <v>58.8</v>
      </c>
      <c r="G12" s="48">
        <f t="shared" si="7"/>
        <v>62.4</v>
      </c>
      <c r="H12" s="13"/>
      <c r="I12" s="28"/>
      <c r="J12" s="35" t="s">
        <v>43</v>
      </c>
      <c r="K12" s="35" t="s">
        <v>43</v>
      </c>
      <c r="L12" s="35" t="s">
        <v>43</v>
      </c>
      <c r="M12" s="35" t="s">
        <v>43</v>
      </c>
      <c r="N12" s="35"/>
      <c r="O12" s="36"/>
    </row>
    <row r="13" s="1" customFormat="1" ht="16" customHeight="1" spans="1:15">
      <c r="A13" s="49" t="s">
        <v>50</v>
      </c>
      <c r="B13" s="47">
        <f>C13-1.2</f>
        <v>18.3</v>
      </c>
      <c r="C13" s="47">
        <v>19.5</v>
      </c>
      <c r="D13" s="47">
        <f t="shared" ref="D13:G13" si="8">C13+1.2</f>
        <v>20.7</v>
      </c>
      <c r="E13" s="48">
        <f t="shared" si="8"/>
        <v>21.9</v>
      </c>
      <c r="F13" s="47">
        <f t="shared" si="8"/>
        <v>23.1</v>
      </c>
      <c r="G13" s="48">
        <f t="shared" si="8"/>
        <v>24.3</v>
      </c>
      <c r="H13" s="13"/>
      <c r="I13" s="28"/>
      <c r="J13" s="35" t="s">
        <v>43</v>
      </c>
      <c r="K13" s="35" t="s">
        <v>43</v>
      </c>
      <c r="L13" s="35" t="s">
        <v>43</v>
      </c>
      <c r="M13" s="35" t="s">
        <v>43</v>
      </c>
      <c r="N13" s="35"/>
      <c r="O13" s="36"/>
    </row>
    <row r="14" s="1" customFormat="1" ht="16" customHeight="1" spans="1:15">
      <c r="A14" s="49" t="s">
        <v>51</v>
      </c>
      <c r="B14" s="47">
        <f>C14-0.8</f>
        <v>16.7</v>
      </c>
      <c r="C14" s="47">
        <v>17.5</v>
      </c>
      <c r="D14" s="47">
        <f>C14+0.8</f>
        <v>18.3</v>
      </c>
      <c r="E14" s="48">
        <f>D14+1</f>
        <v>19.3</v>
      </c>
      <c r="F14" s="47">
        <f>E14+1</f>
        <v>20.3</v>
      </c>
      <c r="G14" s="48">
        <f>F14+0.8</f>
        <v>21.1</v>
      </c>
      <c r="H14" s="13"/>
      <c r="I14" s="28"/>
      <c r="J14" s="35" t="s">
        <v>43</v>
      </c>
      <c r="K14" s="35" t="s">
        <v>43</v>
      </c>
      <c r="L14" s="35" t="s">
        <v>43</v>
      </c>
      <c r="M14" s="35" t="s">
        <v>43</v>
      </c>
      <c r="N14" s="35"/>
      <c r="O14" s="36"/>
    </row>
    <row r="15" s="1" customFormat="1" ht="16" customHeight="1" spans="1:15">
      <c r="A15" s="49" t="s">
        <v>52</v>
      </c>
      <c r="B15" s="49">
        <f>C15-0.2</f>
        <v>9.3</v>
      </c>
      <c r="C15" s="49">
        <v>9.5</v>
      </c>
      <c r="D15" s="49">
        <f>C15+0.2</f>
        <v>9.7</v>
      </c>
      <c r="E15" s="51">
        <f t="shared" ref="E15:G15" si="9">D15+0.4</f>
        <v>10.1</v>
      </c>
      <c r="F15" s="49">
        <f t="shared" si="9"/>
        <v>10.5</v>
      </c>
      <c r="G15" s="51">
        <f t="shared" si="9"/>
        <v>10.9</v>
      </c>
      <c r="H15" s="13"/>
      <c r="I15" s="28"/>
      <c r="J15" s="35" t="s">
        <v>43</v>
      </c>
      <c r="K15" s="35" t="s">
        <v>43</v>
      </c>
      <c r="L15" s="35" t="s">
        <v>43</v>
      </c>
      <c r="M15" s="35" t="s">
        <v>43</v>
      </c>
      <c r="N15" s="35"/>
      <c r="O15" s="36"/>
    </row>
    <row r="16" s="1" customFormat="1" ht="16" customHeight="1" spans="1:15">
      <c r="A16" s="52" t="s">
        <v>53</v>
      </c>
      <c r="B16" s="53"/>
      <c r="C16" s="53"/>
      <c r="D16" s="53"/>
      <c r="E16" s="53"/>
      <c r="F16" s="53"/>
      <c r="G16" s="53"/>
      <c r="H16" s="54"/>
      <c r="I16" s="28"/>
      <c r="J16" s="61"/>
      <c r="K16" s="62"/>
      <c r="L16" s="62"/>
      <c r="M16" s="62"/>
      <c r="N16" s="62"/>
      <c r="O16" s="63"/>
    </row>
    <row r="17" s="1" customFormat="1" ht="16" customHeight="1" spans="1:15">
      <c r="A17" s="55" t="s">
        <v>54</v>
      </c>
      <c r="B17" s="56"/>
      <c r="C17" s="56"/>
      <c r="D17" s="56"/>
      <c r="E17" s="56"/>
      <c r="F17" s="56"/>
      <c r="G17" s="56"/>
      <c r="H17" s="57"/>
      <c r="I17" s="28"/>
      <c r="J17" s="64" t="s">
        <v>55</v>
      </c>
      <c r="K17" s="65"/>
      <c r="L17" s="65"/>
      <c r="M17" s="65"/>
      <c r="N17" s="65"/>
      <c r="O17" s="66"/>
    </row>
    <row r="18" s="1" customFormat="1" ht="16" customHeight="1" spans="1:15">
      <c r="A18" s="55" t="s">
        <v>56</v>
      </c>
      <c r="B18" s="56"/>
      <c r="C18" s="56"/>
      <c r="D18" s="56"/>
      <c r="E18" s="56"/>
      <c r="F18" s="56"/>
      <c r="G18" s="56"/>
      <c r="H18" s="57"/>
      <c r="I18" s="28"/>
      <c r="J18" s="64" t="s">
        <v>57</v>
      </c>
      <c r="K18" s="65"/>
      <c r="L18" s="65"/>
      <c r="M18" s="65"/>
      <c r="N18" s="65"/>
      <c r="O18" s="66"/>
    </row>
    <row r="19" s="1" customFormat="1" ht="16" customHeight="1" spans="1:15">
      <c r="A19" s="55" t="s">
        <v>58</v>
      </c>
      <c r="B19" s="56"/>
      <c r="C19" s="56"/>
      <c r="D19" s="56"/>
      <c r="E19" s="56"/>
      <c r="F19" s="56"/>
      <c r="G19" s="56"/>
      <c r="H19" s="57"/>
      <c r="I19" s="28"/>
      <c r="J19" s="64" t="s">
        <v>59</v>
      </c>
      <c r="K19" s="65"/>
      <c r="L19" s="65"/>
      <c r="M19" s="65"/>
      <c r="N19" s="65"/>
      <c r="O19" s="66"/>
    </row>
    <row r="20" s="1" customFormat="1" ht="16" customHeight="1" spans="1:15">
      <c r="A20" s="55" t="s">
        <v>60</v>
      </c>
      <c r="B20" s="56"/>
      <c r="C20" s="56"/>
      <c r="D20" s="56"/>
      <c r="E20" s="56"/>
      <c r="F20" s="56"/>
      <c r="G20" s="56"/>
      <c r="H20" s="57"/>
      <c r="I20" s="28"/>
      <c r="J20" s="64"/>
      <c r="K20" s="65"/>
      <c r="L20" s="65"/>
      <c r="M20" s="65"/>
      <c r="N20" s="65"/>
      <c r="O20" s="66"/>
    </row>
    <row r="21" s="1" customFormat="1" ht="16" customHeight="1" spans="1:15">
      <c r="A21" s="58"/>
      <c r="B21" s="59"/>
      <c r="C21" s="59"/>
      <c r="D21" s="59"/>
      <c r="E21" s="59"/>
      <c r="F21" s="59"/>
      <c r="G21" s="59"/>
      <c r="H21" s="60"/>
      <c r="I21" s="39"/>
      <c r="J21" s="67"/>
      <c r="K21" s="68"/>
      <c r="L21" s="68"/>
      <c r="M21" s="68"/>
      <c r="N21" s="68"/>
      <c r="O21" s="69"/>
    </row>
    <row r="22" s="1" customFormat="1" ht="15.75" spans="1:15">
      <c r="A22" s="23" t="s">
        <v>61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="1" customFormat="1" ht="15.75" spans="1:15">
      <c r="A23" s="1" t="s">
        <v>62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.75" spans="1:15">
      <c r="A24" s="24"/>
      <c r="B24" s="24"/>
      <c r="C24" s="24"/>
      <c r="D24" s="24"/>
      <c r="E24" s="24"/>
      <c r="F24" s="24"/>
      <c r="G24" s="24"/>
      <c r="H24" s="24"/>
      <c r="I24" s="24"/>
      <c r="J24" s="23" t="s">
        <v>63</v>
      </c>
      <c r="K24" s="43">
        <v>45819</v>
      </c>
      <c r="L24" s="23" t="s">
        <v>64</v>
      </c>
      <c r="M24" s="23"/>
      <c r="N24" s="23" t="s">
        <v>65</v>
      </c>
      <c r="O24" s="1" t="s">
        <v>66</v>
      </c>
    </row>
  </sheetData>
  <mergeCells count="20">
    <mergeCell ref="A1:O1"/>
    <mergeCell ref="B2:C2"/>
    <mergeCell ref="E2:H2"/>
    <mergeCell ref="K2:O2"/>
    <mergeCell ref="B3:H3"/>
    <mergeCell ref="J3:O3"/>
    <mergeCell ref="B4:F4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19" workbookViewId="0">
      <selection activeCell="N30" sqref="N30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4"/>
      <c r="D4" s="44"/>
      <c r="E4" s="44"/>
      <c r="F4" s="45"/>
      <c r="G4" s="46" t="s">
        <v>28</v>
      </c>
      <c r="H4" s="10"/>
      <c r="I4" s="28"/>
      <c r="J4" s="47" t="s">
        <v>67</v>
      </c>
      <c r="K4" s="48" t="s">
        <v>68</v>
      </c>
      <c r="L4" s="47" t="s">
        <v>69</v>
      </c>
      <c r="M4" s="48" t="s">
        <v>70</v>
      </c>
      <c r="N4" s="47" t="s">
        <v>71</v>
      </c>
      <c r="O4" s="48" t="s">
        <v>72</v>
      </c>
    </row>
    <row r="5" s="1" customFormat="1" ht="16" customHeight="1" spans="1:15">
      <c r="A5" s="7"/>
      <c r="B5" s="47" t="s">
        <v>31</v>
      </c>
      <c r="C5" s="48" t="s">
        <v>32</v>
      </c>
      <c r="D5" s="47" t="s">
        <v>33</v>
      </c>
      <c r="E5" s="48" t="s">
        <v>29</v>
      </c>
      <c r="F5" s="47" t="s">
        <v>34</v>
      </c>
      <c r="G5" s="48" t="s">
        <v>30</v>
      </c>
      <c r="H5" s="11"/>
      <c r="I5" s="28"/>
      <c r="J5" s="33" t="s">
        <v>73</v>
      </c>
      <c r="K5" s="33" t="s">
        <v>73</v>
      </c>
      <c r="L5" s="33" t="s">
        <v>73</v>
      </c>
      <c r="M5" s="33" t="s">
        <v>73</v>
      </c>
      <c r="N5" s="33" t="s">
        <v>73</v>
      </c>
      <c r="O5" s="33" t="s">
        <v>73</v>
      </c>
    </row>
    <row r="6" s="1" customFormat="1" ht="16" customHeight="1" spans="1:15">
      <c r="A6" s="49" t="s">
        <v>37</v>
      </c>
      <c r="B6" s="47">
        <f t="shared" ref="B6:B9" si="0">C6-4</f>
        <v>48</v>
      </c>
      <c r="C6" s="48">
        <v>52</v>
      </c>
      <c r="D6" s="47">
        <f t="shared" ref="D6:G6" si="1">C6+4</f>
        <v>56</v>
      </c>
      <c r="E6" s="48">
        <f t="shared" si="1"/>
        <v>60</v>
      </c>
      <c r="F6" s="47">
        <f t="shared" si="1"/>
        <v>64</v>
      </c>
      <c r="G6" s="48">
        <f t="shared" si="1"/>
        <v>68</v>
      </c>
      <c r="H6" s="13"/>
      <c r="I6" s="28"/>
      <c r="J6" s="35" t="s">
        <v>43</v>
      </c>
      <c r="K6" s="35" t="s">
        <v>43</v>
      </c>
      <c r="L6" s="33">
        <v>1</v>
      </c>
      <c r="M6" s="35" t="s">
        <v>38</v>
      </c>
      <c r="N6" s="35" t="s">
        <v>38</v>
      </c>
      <c r="O6" s="36" t="s">
        <v>43</v>
      </c>
    </row>
    <row r="7" s="1" customFormat="1" ht="16" customHeight="1" spans="1:15">
      <c r="A7" s="49" t="s">
        <v>39</v>
      </c>
      <c r="B7" s="47">
        <f t="shared" si="0"/>
        <v>47.5</v>
      </c>
      <c r="C7" s="48">
        <v>51.5</v>
      </c>
      <c r="D7" s="47">
        <f t="shared" ref="D7:G7" si="2">C7+4</f>
        <v>55.5</v>
      </c>
      <c r="E7" s="48">
        <f t="shared" si="2"/>
        <v>59.5</v>
      </c>
      <c r="F7" s="47">
        <f t="shared" si="2"/>
        <v>63.5</v>
      </c>
      <c r="G7" s="48">
        <f t="shared" si="2"/>
        <v>67.5</v>
      </c>
      <c r="H7" s="13"/>
      <c r="I7" s="28"/>
      <c r="J7" s="37" t="s">
        <v>40</v>
      </c>
      <c r="K7" s="37" t="s">
        <v>38</v>
      </c>
      <c r="L7" s="35" t="s">
        <v>40</v>
      </c>
      <c r="M7" s="37" t="s">
        <v>40</v>
      </c>
      <c r="N7" s="37" t="s">
        <v>43</v>
      </c>
      <c r="O7" s="38" t="s">
        <v>41</v>
      </c>
    </row>
    <row r="8" s="1" customFormat="1" ht="16" customHeight="1" spans="1:15">
      <c r="A8" s="49" t="s">
        <v>42</v>
      </c>
      <c r="B8" s="47">
        <f t="shared" si="0"/>
        <v>88</v>
      </c>
      <c r="C8" s="48">
        <v>92</v>
      </c>
      <c r="D8" s="47">
        <f>C8+4</f>
        <v>96</v>
      </c>
      <c r="E8" s="48">
        <f t="shared" ref="E8:G8" si="3">D8+6</f>
        <v>102</v>
      </c>
      <c r="F8" s="47">
        <f t="shared" si="3"/>
        <v>108</v>
      </c>
      <c r="G8" s="48">
        <f t="shared" si="3"/>
        <v>114</v>
      </c>
      <c r="H8" s="13"/>
      <c r="I8" s="28"/>
      <c r="J8" s="37" t="s">
        <v>43</v>
      </c>
      <c r="K8" s="37" t="s">
        <v>43</v>
      </c>
      <c r="L8" s="37" t="s">
        <v>43</v>
      </c>
      <c r="M8" s="37" t="s">
        <v>43</v>
      </c>
      <c r="N8" s="37" t="s">
        <v>38</v>
      </c>
      <c r="O8" s="38" t="s">
        <v>38</v>
      </c>
    </row>
    <row r="9" s="1" customFormat="1" ht="16" customHeight="1" spans="1:15">
      <c r="A9" s="50" t="s">
        <v>44</v>
      </c>
      <c r="B9" s="47">
        <f t="shared" si="0"/>
        <v>82</v>
      </c>
      <c r="C9" s="48">
        <v>86</v>
      </c>
      <c r="D9" s="47">
        <f>C9+4</f>
        <v>90</v>
      </c>
      <c r="E9" s="48">
        <f t="shared" ref="E9:G9" si="4">D9+6</f>
        <v>96</v>
      </c>
      <c r="F9" s="47">
        <f t="shared" si="4"/>
        <v>102</v>
      </c>
      <c r="G9" s="48">
        <f t="shared" si="4"/>
        <v>108</v>
      </c>
      <c r="H9" s="13"/>
      <c r="I9" s="28"/>
      <c r="J9" s="35" t="s">
        <v>38</v>
      </c>
      <c r="K9" s="35" t="s">
        <v>43</v>
      </c>
      <c r="L9" s="37" t="s">
        <v>43</v>
      </c>
      <c r="M9" s="35" t="s">
        <v>38</v>
      </c>
      <c r="N9" s="35" t="s">
        <v>43</v>
      </c>
      <c r="O9" s="36" t="s">
        <v>38</v>
      </c>
    </row>
    <row r="10" s="1" customFormat="1" ht="16" customHeight="1" spans="1:15">
      <c r="A10" s="49" t="s">
        <v>45</v>
      </c>
      <c r="B10" s="47">
        <f>C10-1.5</f>
        <v>33.5</v>
      </c>
      <c r="C10" s="48">
        <v>35</v>
      </c>
      <c r="D10" s="47">
        <f t="shared" ref="D10:G10" si="5">C10+2.2</f>
        <v>37.2</v>
      </c>
      <c r="E10" s="48">
        <f t="shared" si="5"/>
        <v>39.4</v>
      </c>
      <c r="F10" s="47">
        <f t="shared" si="5"/>
        <v>41.6</v>
      </c>
      <c r="G10" s="48">
        <f t="shared" si="5"/>
        <v>43.8</v>
      </c>
      <c r="H10" s="13"/>
      <c r="I10" s="28"/>
      <c r="J10" s="35" t="s">
        <v>40</v>
      </c>
      <c r="K10" s="35" t="s">
        <v>43</v>
      </c>
      <c r="L10" s="35" t="s">
        <v>74</v>
      </c>
      <c r="M10" s="35" t="s">
        <v>40</v>
      </c>
      <c r="N10" s="35" t="s">
        <v>40</v>
      </c>
      <c r="O10" s="36" t="s">
        <v>46</v>
      </c>
    </row>
    <row r="11" s="1" customFormat="1" ht="16" customHeight="1" spans="1:15">
      <c r="A11" s="49" t="s">
        <v>48</v>
      </c>
      <c r="B11" s="47">
        <f>C11-1</f>
        <v>49</v>
      </c>
      <c r="C11" s="48">
        <v>50</v>
      </c>
      <c r="D11" s="47">
        <f>C11+1</f>
        <v>51</v>
      </c>
      <c r="E11" s="48">
        <f t="shared" ref="E11:G11" si="6">D11+1.5</f>
        <v>52.5</v>
      </c>
      <c r="F11" s="47">
        <f t="shared" si="6"/>
        <v>54</v>
      </c>
      <c r="G11" s="48">
        <f t="shared" si="6"/>
        <v>55.5</v>
      </c>
      <c r="H11" s="13"/>
      <c r="I11" s="28"/>
      <c r="J11" s="35" t="s">
        <v>75</v>
      </c>
      <c r="K11" s="35" t="s">
        <v>76</v>
      </c>
      <c r="L11" s="35" t="s">
        <v>43</v>
      </c>
      <c r="M11" s="35" t="s">
        <v>75</v>
      </c>
      <c r="N11" s="35" t="s">
        <v>43</v>
      </c>
      <c r="O11" s="36" t="s">
        <v>43</v>
      </c>
    </row>
    <row r="12" s="1" customFormat="1" ht="16" customHeight="1" spans="1:15">
      <c r="A12" s="49" t="s">
        <v>49</v>
      </c>
      <c r="B12" s="47">
        <f>C12-4</f>
        <v>44</v>
      </c>
      <c r="C12" s="48">
        <v>48</v>
      </c>
      <c r="D12" s="47">
        <f t="shared" ref="D12:G12" si="7">C12+3.6</f>
        <v>51.6</v>
      </c>
      <c r="E12" s="48">
        <f t="shared" si="7"/>
        <v>55.2</v>
      </c>
      <c r="F12" s="47">
        <f t="shared" si="7"/>
        <v>58.8</v>
      </c>
      <c r="G12" s="48">
        <f t="shared" si="7"/>
        <v>62.4</v>
      </c>
      <c r="H12" s="13"/>
      <c r="I12" s="28"/>
      <c r="J12" s="35" t="s">
        <v>43</v>
      </c>
      <c r="K12" s="35" t="s">
        <v>38</v>
      </c>
      <c r="L12" s="35" t="s">
        <v>43</v>
      </c>
      <c r="M12" s="35" t="s">
        <v>46</v>
      </c>
      <c r="N12" s="35" t="s">
        <v>77</v>
      </c>
      <c r="O12" s="36" t="s">
        <v>43</v>
      </c>
    </row>
    <row r="13" s="1" customFormat="1" ht="16" customHeight="1" spans="1:15">
      <c r="A13" s="49" t="s">
        <v>50</v>
      </c>
      <c r="B13" s="47">
        <f>C13-1.2</f>
        <v>18.3</v>
      </c>
      <c r="C13" s="48">
        <v>19.5</v>
      </c>
      <c r="D13" s="47">
        <f t="shared" ref="D13:G13" si="8">C13+1.2</f>
        <v>20.7</v>
      </c>
      <c r="E13" s="48">
        <f t="shared" si="8"/>
        <v>21.9</v>
      </c>
      <c r="F13" s="47">
        <f t="shared" si="8"/>
        <v>23.1</v>
      </c>
      <c r="G13" s="48">
        <f t="shared" si="8"/>
        <v>24.3</v>
      </c>
      <c r="H13" s="13"/>
      <c r="I13" s="28"/>
      <c r="J13" s="35" t="s">
        <v>75</v>
      </c>
      <c r="K13" s="35" t="s">
        <v>43</v>
      </c>
      <c r="L13" s="35" t="s">
        <v>74</v>
      </c>
      <c r="M13" s="35" t="s">
        <v>43</v>
      </c>
      <c r="N13" s="35" t="s">
        <v>75</v>
      </c>
      <c r="O13" s="36" t="s">
        <v>74</v>
      </c>
    </row>
    <row r="14" s="1" customFormat="1" ht="16" customHeight="1" spans="1:15">
      <c r="A14" s="49" t="s">
        <v>51</v>
      </c>
      <c r="B14" s="47">
        <f>C14-0.8</f>
        <v>16.7</v>
      </c>
      <c r="C14" s="48">
        <v>17.5</v>
      </c>
      <c r="D14" s="47">
        <f>C14+0.8</f>
        <v>18.3</v>
      </c>
      <c r="E14" s="48">
        <f>D14+1</f>
        <v>19.3</v>
      </c>
      <c r="F14" s="47">
        <f>E14+1</f>
        <v>20.3</v>
      </c>
      <c r="G14" s="48">
        <f>F14+0.8</f>
        <v>21.1</v>
      </c>
      <c r="H14" s="13"/>
      <c r="I14" s="28"/>
      <c r="J14" s="35" t="s">
        <v>43</v>
      </c>
      <c r="K14" s="35" t="s">
        <v>40</v>
      </c>
      <c r="L14" s="35" t="s">
        <v>43</v>
      </c>
      <c r="M14" s="35" t="s">
        <v>43</v>
      </c>
      <c r="N14" s="35" t="s">
        <v>43</v>
      </c>
      <c r="O14" s="36" t="s">
        <v>74</v>
      </c>
    </row>
    <row r="15" s="1" customFormat="1" ht="16" customHeight="1" spans="1:15">
      <c r="A15" s="49" t="s">
        <v>52</v>
      </c>
      <c r="B15" s="49">
        <f>C15-0.2</f>
        <v>9.3</v>
      </c>
      <c r="C15" s="51">
        <v>9.5</v>
      </c>
      <c r="D15" s="49">
        <f>C15+0.2</f>
        <v>9.7</v>
      </c>
      <c r="E15" s="51">
        <f t="shared" ref="E15:G15" si="9">D15+0.4</f>
        <v>10.1</v>
      </c>
      <c r="F15" s="49">
        <f t="shared" si="9"/>
        <v>10.5</v>
      </c>
      <c r="G15" s="51">
        <f t="shared" si="9"/>
        <v>10.9</v>
      </c>
      <c r="H15" s="13"/>
      <c r="I15" s="28"/>
      <c r="J15" s="35" t="s">
        <v>74</v>
      </c>
      <c r="K15" s="35" t="s">
        <v>43</v>
      </c>
      <c r="L15" s="35" t="s">
        <v>40</v>
      </c>
      <c r="M15" s="35" t="s">
        <v>40</v>
      </c>
      <c r="N15" s="35" t="s">
        <v>40</v>
      </c>
      <c r="O15" s="36" t="s">
        <v>40</v>
      </c>
    </row>
    <row r="16" s="1" customFormat="1" ht="16" customHeight="1" spans="1:15">
      <c r="A16" s="52" t="s">
        <v>53</v>
      </c>
      <c r="B16" s="53"/>
      <c r="C16" s="53"/>
      <c r="D16" s="53"/>
      <c r="E16" s="53"/>
      <c r="F16" s="53"/>
      <c r="G16" s="53"/>
      <c r="H16" s="54"/>
      <c r="I16" s="28"/>
      <c r="J16" s="61"/>
      <c r="K16" s="62"/>
      <c r="L16" s="62"/>
      <c r="M16" s="62"/>
      <c r="N16" s="62"/>
      <c r="O16" s="63"/>
    </row>
    <row r="17" s="1" customFormat="1" ht="16" customHeight="1" spans="1:15">
      <c r="A17" s="55" t="s">
        <v>54</v>
      </c>
      <c r="B17" s="56"/>
      <c r="C17" s="56"/>
      <c r="D17" s="56"/>
      <c r="E17" s="56"/>
      <c r="F17" s="56"/>
      <c r="G17" s="56"/>
      <c r="H17" s="57"/>
      <c r="I17" s="28"/>
      <c r="J17" s="64" t="s">
        <v>55</v>
      </c>
      <c r="K17" s="65"/>
      <c r="L17" s="65"/>
      <c r="M17" s="65"/>
      <c r="N17" s="65"/>
      <c r="O17" s="66"/>
    </row>
    <row r="18" s="1" customFormat="1" ht="16" customHeight="1" spans="1:15">
      <c r="A18" s="55" t="s">
        <v>56</v>
      </c>
      <c r="B18" s="56"/>
      <c r="C18" s="56"/>
      <c r="D18" s="56"/>
      <c r="E18" s="56"/>
      <c r="F18" s="56"/>
      <c r="G18" s="56"/>
      <c r="H18" s="57"/>
      <c r="I18" s="28"/>
      <c r="J18" s="64" t="s">
        <v>57</v>
      </c>
      <c r="K18" s="65"/>
      <c r="L18" s="65"/>
      <c r="M18" s="65"/>
      <c r="N18" s="65"/>
      <c r="O18" s="66"/>
    </row>
    <row r="19" s="1" customFormat="1" ht="16" customHeight="1" spans="1:15">
      <c r="A19" s="55" t="s">
        <v>58</v>
      </c>
      <c r="B19" s="56"/>
      <c r="C19" s="56"/>
      <c r="D19" s="56"/>
      <c r="E19" s="56"/>
      <c r="F19" s="56"/>
      <c r="G19" s="56"/>
      <c r="H19" s="57"/>
      <c r="I19" s="28"/>
      <c r="J19" s="64" t="s">
        <v>59</v>
      </c>
      <c r="K19" s="65"/>
      <c r="L19" s="65"/>
      <c r="M19" s="65"/>
      <c r="N19" s="65"/>
      <c r="O19" s="66"/>
    </row>
    <row r="20" s="1" customFormat="1" ht="16" customHeight="1" spans="1:15">
      <c r="A20" s="55" t="s">
        <v>60</v>
      </c>
      <c r="B20" s="56"/>
      <c r="C20" s="56"/>
      <c r="D20" s="56"/>
      <c r="E20" s="56"/>
      <c r="F20" s="56"/>
      <c r="G20" s="56"/>
      <c r="H20" s="57"/>
      <c r="I20" s="28"/>
      <c r="J20" s="64"/>
      <c r="K20" s="65"/>
      <c r="L20" s="65"/>
      <c r="M20" s="65"/>
      <c r="N20" s="65"/>
      <c r="O20" s="66"/>
    </row>
    <row r="21" s="1" customFormat="1" ht="16" customHeight="1" spans="1:15">
      <c r="A21" s="58"/>
      <c r="B21" s="59"/>
      <c r="C21" s="59"/>
      <c r="D21" s="59"/>
      <c r="E21" s="59"/>
      <c r="F21" s="59"/>
      <c r="G21" s="59"/>
      <c r="H21" s="60"/>
      <c r="I21" s="39"/>
      <c r="J21" s="67"/>
      <c r="K21" s="68"/>
      <c r="L21" s="68"/>
      <c r="M21" s="68"/>
      <c r="N21" s="68"/>
      <c r="O21" s="69"/>
    </row>
    <row r="22" s="1" customFormat="1" ht="16" customHeight="1" spans="1:15">
      <c r="A22" s="58"/>
      <c r="B22" s="59"/>
      <c r="C22" s="59"/>
      <c r="D22" s="59"/>
      <c r="E22" s="59"/>
      <c r="F22" s="59"/>
      <c r="G22" s="59"/>
      <c r="H22" s="60"/>
      <c r="I22" s="39"/>
      <c r="J22" s="67"/>
      <c r="K22" s="68"/>
      <c r="L22" s="68"/>
      <c r="M22" s="68"/>
      <c r="N22" s="68"/>
      <c r="O22" s="69"/>
    </row>
    <row r="23" s="1" customFormat="1" ht="15.75" spans="1:15">
      <c r="A23" s="23" t="s">
        <v>61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.75" spans="1:15">
      <c r="A24" s="1" t="s">
        <v>78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="1" customFormat="1" ht="15.75" spans="1:14">
      <c r="A25" s="24"/>
      <c r="B25" s="24"/>
      <c r="C25" s="24"/>
      <c r="D25" s="24"/>
      <c r="E25" s="24"/>
      <c r="F25" s="24"/>
      <c r="G25" s="24"/>
      <c r="H25" s="24"/>
      <c r="I25" s="24"/>
      <c r="J25" s="23" t="s">
        <v>63</v>
      </c>
      <c r="K25" s="43">
        <v>45832</v>
      </c>
      <c r="L25" s="23" t="s">
        <v>64</v>
      </c>
      <c r="M25" s="23"/>
      <c r="N25" s="23" t="s">
        <v>79</v>
      </c>
    </row>
  </sheetData>
  <mergeCells count="22">
    <mergeCell ref="A1:O1"/>
    <mergeCell ref="B2:C2"/>
    <mergeCell ref="E2:H2"/>
    <mergeCell ref="K2:O2"/>
    <mergeCell ref="B3:H3"/>
    <mergeCell ref="J3:O3"/>
    <mergeCell ref="B4:F4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80</v>
      </c>
      <c r="C4" s="9" t="s">
        <v>81</v>
      </c>
      <c r="D4" s="9" t="s">
        <v>82</v>
      </c>
      <c r="E4" s="9" t="s">
        <v>83</v>
      </c>
      <c r="F4" s="9" t="s">
        <v>84</v>
      </c>
      <c r="G4" s="9" t="s">
        <v>85</v>
      </c>
      <c r="H4" s="10" t="s">
        <v>86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87</v>
      </c>
      <c r="C5" s="11" t="s">
        <v>88</v>
      </c>
      <c r="D5" s="11" t="s">
        <v>89</v>
      </c>
      <c r="E5" s="11" t="s">
        <v>90</v>
      </c>
      <c r="F5" s="11" t="s">
        <v>91</v>
      </c>
      <c r="G5" s="11" t="s">
        <v>92</v>
      </c>
      <c r="H5" s="11" t="s">
        <v>93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.75" spans="1:15">
      <c r="A20" s="23" t="s">
        <v>61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75" spans="1:15">
      <c r="A21" s="1" t="s">
        <v>94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7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63</v>
      </c>
      <c r="K22" s="43"/>
      <c r="L22" s="23" t="s">
        <v>95</v>
      </c>
      <c r="M22" s="23"/>
      <c r="N22" s="23" t="s">
        <v>65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2025-06-24T08:22:48Z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