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<sst xmlns="http://schemas.openxmlformats.org/spreadsheetml/2006/main" count="911" uniqueCount="348">
  <si>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</si>
  <si>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</si>
  <si>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</si>
  <si>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</si>
  <si>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</si>
  <si>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</si>
  <si>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</si>
  <si>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</si>
  <si>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</si>
  <si>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</si>
  <si>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</si>
  <si>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</si>
  <si>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</si>
  <si>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</si>
  <si>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</si>
  <si>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</si>
  <si>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</si>
  <si>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</si>
  <si>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</si>
  <si>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</si>
  <si>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</si>
  <si>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</si>
  <si>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</si>
  <si>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</si>
  <si>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</si>
  <si>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</si>
  <si>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</si>
  <si>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</si>
  <si>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</si>
  <si>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</si>
  <si>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</si>
  <si>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</si>
  <si>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</si>
  <si>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</si>
  <si>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</si>
  <si>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</si>
  <si>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</si>
  <si>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</si>
  <si>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</si>
  <si>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</si>
  <si>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</si>
  <si>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</si>
  <si>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</si>
  <si>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</si>
  <si>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</si>
  <si>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</si>
  <si>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</si>
  <si>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</si>
  <si>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</si>
  <si>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</si>
  <si>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</si>
  <si>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</si>
  <si>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</si>
  <si>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</si>
  <si>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</si>
  <si>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</si>
  <si>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</si>
  <si>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</si>
  <si>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</si>
  <si>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</si>
  <si>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</si>
  <si>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</si>
  <si>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TAJJAN91211</t>
  </si>
  <si>
    <t>合同交期</t>
  </si>
  <si>
    <t>2025/7/8-8/28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</si>
  <si>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</si>
  <si>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</si>
  <si>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</si>
  <si>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</si>
  <si>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</si>
  <si>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</si>
  <si>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</si>
  <si>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</si>
  <si>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</si>
  <si>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</si>
  <si>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</si>
  <si>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</si>
  <si>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</si>
  <si>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</si>
  <si>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</si>
  <si>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</si>
  <si>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</si>
  <si>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</si>
  <si>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</si>
  <si>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</si>
  <si>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</si>
  <si>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</si>
  <si>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</si>
  <si>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</si>
  <si>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</si>
  <si>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</si>
  <si>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</si>
  <si>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</si>
  <si>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</si>
  <si>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</si>
  <si>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</si>
  <si>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</si>
  <si>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</si>
  <si>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</si>
  <si>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</si>
  <si>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</si>
  <si>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</si>
  <si>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</si>
  <si>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</si>
  <si>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</si>
  <si>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</si>
  <si>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</si>
  <si>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</si>
  <si>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</si>
  <si>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</si>
  <si>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</si>
  <si>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</si>
  <si>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</si>
  <si>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</si>
  <si>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</si>
  <si>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</si>
  <si>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</si>
  <si>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</si>
  <si>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云杉橘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</si>
  <si>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</si>
  <si>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</si>
  <si>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</si>
  <si>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</si>
  <si>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</si>
  <si>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</si>
  <si>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</si>
  <si>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</si>
  <si>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1.领口不圆顺，起扭，后领捆不平服。</t>
  </si>
  <si>
    <t>2.上袖容皱，袖底拼片不圆顺</t>
  </si>
  <si>
    <t>3.左侧骨弯曲不直，不圆顺。冚脚线不顺直，起扭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</si>
  <si>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</si>
  <si>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</si>
  <si>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</si>
  <si>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</si>
  <si>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</si>
  <si>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</si>
  <si>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</si>
  <si>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</si>
  <si>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</si>
  <si>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</si>
  <si>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</si>
  <si>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</si>
  <si>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</si>
  <si>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</si>
  <si>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</si>
  <si>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</si>
  <si>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</si>
  <si>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</si>
  <si>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</si>
  <si>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</si>
  <si>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</si>
  <si>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</si>
  <si>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</si>
  <si>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</si>
  <si>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</si>
  <si>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</si>
  <si>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</si>
  <si>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</si>
  <si>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</si>
  <si>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</si>
  <si>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</si>
  <si>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</t>
  </si>
  <si>
    <t>-2</t>
  </si>
  <si>
    <t>-1.5</t>
  </si>
  <si>
    <t>胸围</t>
  </si>
  <si>
    <t>+0</t>
  </si>
  <si>
    <t>+1</t>
  </si>
  <si>
    <t>-3</t>
  </si>
  <si>
    <t>下摆</t>
  </si>
  <si>
    <t>106</t>
  </si>
  <si>
    <t>+0.6</t>
  </si>
  <si>
    <t>+0.5</t>
  </si>
  <si>
    <t>肩宽</t>
  </si>
  <si>
    <t>46</t>
  </si>
  <si>
    <t>-0.3</t>
  </si>
  <si>
    <t>-0.4</t>
  </si>
  <si>
    <t>肩点袖长</t>
  </si>
  <si>
    <t>64</t>
  </si>
  <si>
    <t>-1.4</t>
  </si>
  <si>
    <t>-1.2</t>
  </si>
  <si>
    <t>袖肥</t>
  </si>
  <si>
    <t>20</t>
  </si>
  <si>
    <t>+0.3</t>
  </si>
  <si>
    <t>袖肘</t>
  </si>
  <si>
    <t>-0.6</t>
  </si>
  <si>
    <t>袖口松量</t>
  </si>
  <si>
    <t>+0.2</t>
  </si>
  <si>
    <t>上领围</t>
  </si>
  <si>
    <t>胸袋</t>
  </si>
  <si>
    <t>领高</t>
  </si>
  <si>
    <t>左胸logo距肩颈点</t>
  </si>
  <si>
    <t>大货首件</t>
  </si>
  <si>
    <t>左胸logo距前中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</si>
  <si>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</si>
  <si>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</si>
  <si>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</si>
  <si>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</si>
  <si>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</si>
  <si>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</si>
  <si>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</si>
  <si>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</si>
  <si>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</si>
  <si>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</si>
  <si>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</si>
  <si>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</si>
  <si>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</si>
  <si>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</si>
  <si>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</si>
  <si>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</si>
  <si>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腰围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</si>
  <si>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</si>
  <si>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</si>
  <si>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</si>
  <si>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</si>
  <si>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</si>
  <si>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</si>
  <si>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</si>
  <si>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</si>
  <si>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</si>
  <si>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</si>
  <si>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</si>
  <si>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</si>
  <si>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</si>
  <si>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</si>
  <si>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</si>
  <si>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</si>
  <si>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</si>
  <si>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</si>
  <si>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</si>
  <si>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</si>
  <si>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</si>
  <si>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</si>
  <si>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</si>
  <si>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</si>
  <si>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</si>
  <si>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</si>
  <si>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</si>
  <si>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</si>
  <si>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</si>
  <si>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</si>
  <si>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</si>
  <si>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</si>
  <si>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</si>
  <si>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</si>
  <si>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</si>
  <si>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</si>
  <si>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</si>
  <si>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</si>
  <si>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</si>
  <si>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</si>
  <si>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</si>
  <si>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</si>
  <si>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</si>
  <si>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</si>
  <si>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</si>
  <si>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</si>
  <si>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</si>
  <si>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</si>
  <si>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</si>
  <si>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</si>
  <si>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</si>
  <si>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</si>
  <si>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</si>
  <si>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</si>
  <si>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</si>
  <si>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</si>
  <si>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</si>
  <si>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</si>
  <si>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</si>
  <si>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</si>
  <si>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</si>
  <si>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</si>
  <si>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</si>
  <si>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</si>
  <si>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</si>
  <si>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K2504334</t>
  </si>
  <si>
    <t>秒吸弹力鱼鳞刷毛布</t>
  </si>
  <si>
    <t>19SS黑色</t>
  </si>
  <si>
    <t>新颜</t>
  </si>
  <si>
    <t>K2504336</t>
  </si>
  <si>
    <t>22FW云彬橘</t>
  </si>
  <si>
    <t>K2504341</t>
  </si>
  <si>
    <t>24FW松绿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</si>
  <si>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</si>
  <si>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</si>
  <si>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</si>
  <si>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</si>
  <si>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</si>
  <si>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</si>
  <si>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</si>
  <si>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</si>
  <si>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</si>
  <si>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</si>
  <si>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</si>
  <si>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</si>
  <si>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</si>
  <si>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</si>
  <si>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</si>
  <si>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</si>
  <si>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</si>
  <si>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</si>
  <si>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</si>
  <si>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</si>
  <si>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</si>
  <si>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</si>
  <si>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</si>
  <si>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</si>
  <si>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</si>
  <si>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</si>
  <si>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</si>
  <si>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</si>
  <si>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</si>
  <si>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</si>
  <si>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</si>
  <si>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</si>
  <si>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</si>
  <si>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</si>
  <si>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</si>
  <si>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</si>
  <si>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</si>
  <si>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</si>
  <si>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</si>
  <si>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</si>
  <si>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</si>
  <si>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</si>
  <si>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</si>
  <si>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</si>
  <si>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</si>
  <si>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</si>
  <si>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</si>
  <si>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</si>
  <si>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</si>
  <si>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烫标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</si>
  <si>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</si>
  <si>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</si>
  <si>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</si>
  <si>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</si>
  <si>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</si>
  <si>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</si>
  <si>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</si>
  <si>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</si>
  <si>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无logo弹力后领带（1CM） </t>
  </si>
  <si>
    <t>24FW松绿/R167//</t>
  </si>
  <si>
    <t>19SS黑色/E77//</t>
  </si>
  <si>
    <t>21FW云杉橘/L36//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</si>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</sst>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" fillId="9" borderId="7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77" applyNumberFormat="0" applyAlignment="0" applyProtection="0">
      <alignment vertical="center"/>
    </xf>
    <xf numFmtId="0" fontId="63" fillId="11" borderId="78" applyNumberFormat="0" applyAlignment="0" applyProtection="0">
      <alignment vertical="center"/>
    </xf>
    <xf numFmtId="0" fontId="64" fillId="11" borderId="77" applyNumberFormat="0" applyAlignment="0" applyProtection="0">
      <alignment vertical="center"/>
    </xf>
    <xf numFmtId="0" fontId="65" fillId="12" borderId="79" applyNumberFormat="0" applyAlignment="0" applyProtection="0">
      <alignment vertical="center"/>
    </xf>
    <xf numFmtId="0" fontId="66" fillId="0" borderId="80" applyNumberFormat="0" applyFill="0" applyAlignment="0" applyProtection="0">
      <alignment vertical="center"/>
    </xf>
    <xf numFmtId="0" fontId="67" fillId="0" borderId="81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73" fillId="0" borderId="0"/>
    <xf numFmtId="0" fontId="18" fillId="0" borderId="0">
      <alignment vertical="center"/>
    </xf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0" fontId="11" fillId="0" borderId="0"/>
    <xf numFmtId="0" fontId="5" fillId="0" borderId="0">
      <alignment horizontal="center"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8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4" borderId="4" xfId="61" applyNumberFormat="1" applyFont="1" applyFill="1" applyBorder="1" applyAlignment="1">
      <alignment horizontal="center" vertical="center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8" fillId="3" borderId="2" xfId="55" applyFont="1" applyFill="1" applyBorder="1" applyAlignment="1">
      <alignment horizontal="left"/>
    </xf>
    <xf numFmtId="177" fontId="18" fillId="3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177" fontId="18" fillId="0" borderId="5" xfId="55" applyNumberFormat="1" applyFont="1" applyFill="1" applyBorder="1" applyAlignment="1">
      <alignment horizontal="center"/>
    </xf>
    <xf numFmtId="177" fontId="18" fillId="0" borderId="7" xfId="55" applyNumberFormat="1" applyFont="1" applyFill="1" applyBorder="1" applyAlignment="1">
      <alignment horizontal="center"/>
    </xf>
    <xf numFmtId="0" fontId="30" fillId="0" borderId="2" xfId="60" applyFont="1" applyFill="1" applyBorder="1" applyAlignment="1">
      <alignment horizontal="left"/>
    </xf>
    <xf numFmtId="0" fontId="31" fillId="0" borderId="2" xfId="60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shrinkToFit="1"/>
    </xf>
    <xf numFmtId="0" fontId="34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5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36" fillId="0" borderId="2" xfId="55" applyFont="1" applyFill="1" applyBorder="1" applyAlignment="1">
      <alignment horizontal="center"/>
    </xf>
    <xf numFmtId="49" fontId="35" fillId="0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8" fillId="0" borderId="22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right" vertical="center"/>
    </xf>
    <xf numFmtId="0" fontId="25" fillId="0" borderId="27" xfId="52" applyFont="1" applyFill="1" applyBorder="1" applyAlignment="1">
      <alignment horizontal="right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33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178" fontId="3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>
      <alignment horizontal="center"/>
    </xf>
    <xf numFmtId="0" fontId="18" fillId="0" borderId="0" xfId="52" applyFont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1" fillId="0" borderId="38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1" fillId="0" borderId="39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2" fillId="0" borderId="22" xfId="52" applyFont="1" applyBorder="1" applyAlignment="1">
      <alignment vertical="center"/>
    </xf>
    <xf numFmtId="0" fontId="21" fillId="0" borderId="41" xfId="52" applyFont="1" applyBorder="1" applyAlignment="1">
      <alignment horizontal="center" vertical="center"/>
    </xf>
    <xf numFmtId="0" fontId="21" fillId="0" borderId="36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33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8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 wrapText="1"/>
    </xf>
    <xf numFmtId="0" fontId="25" fillId="0" borderId="42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 wrapText="1"/>
    </xf>
    <xf numFmtId="0" fontId="25" fillId="0" borderId="18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58" fontId="18" fillId="0" borderId="46" xfId="52" applyNumberFormat="1" applyFont="1" applyBorder="1" applyAlignment="1">
      <alignment vertical="center"/>
    </xf>
    <xf numFmtId="0" fontId="28" fillId="0" borderId="46" xfId="52" applyFont="1" applyBorder="1" applyAlignment="1">
      <alignment horizontal="center" vertical="center"/>
    </xf>
    <xf numFmtId="0" fontId="28" fillId="0" borderId="47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18" fillId="0" borderId="38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21" fillId="0" borderId="33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1" fillId="0" borderId="51" xfId="52" applyFont="1" applyBorder="1" applyAlignment="1">
      <alignment horizontal="center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49" fontId="29" fillId="4" borderId="2" xfId="61" applyNumberFormat="1" applyFont="1" applyFill="1" applyBorder="1" applyAlignment="1">
      <alignment horizontal="center" vertical="center"/>
    </xf>
    <xf numFmtId="49" fontId="29" fillId="0" borderId="2" xfId="6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49" fontId="35" fillId="3" borderId="2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4" fillId="0" borderId="16" xfId="52" applyFont="1" applyBorder="1" applyAlignment="1">
      <alignment horizontal="center" vertical="top"/>
    </xf>
    <xf numFmtId="0" fontId="39" fillId="0" borderId="54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7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39" fillId="0" borderId="48" xfId="52" applyFont="1" applyBorder="1" applyAlignment="1">
      <alignment vertical="center"/>
    </xf>
    <xf numFmtId="0" fontId="18" fillId="0" borderId="49" xfId="52" applyFont="1" applyBorder="1" applyAlignment="1">
      <alignment horizontal="left" vertical="center"/>
    </xf>
    <xf numFmtId="0" fontId="21" fillId="0" borderId="49" xfId="52" applyFont="1" applyBorder="1" applyAlignment="1">
      <alignment horizontal="left" vertical="center"/>
    </xf>
    <xf numFmtId="0" fontId="18" fillId="0" borderId="49" xfId="52" applyFont="1" applyBorder="1" applyAlignment="1">
      <alignment vertical="center"/>
    </xf>
    <xf numFmtId="0" fontId="39" fillId="0" borderId="49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1" fillId="0" borderId="49" xfId="52" applyFont="1" applyBorder="1" applyAlignment="1">
      <alignment horizontal="center" vertical="center"/>
    </xf>
    <xf numFmtId="0" fontId="39" fillId="0" borderId="49" xfId="52" applyFont="1" applyBorder="1" applyAlignment="1">
      <alignment horizontal="center" vertical="center"/>
    </xf>
    <xf numFmtId="0" fontId="18" fillId="0" borderId="49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 wrapText="1"/>
    </xf>
    <xf numFmtId="0" fontId="39" fillId="0" borderId="44" xfId="52" applyFont="1" applyBorder="1" applyAlignment="1">
      <alignment horizontal="left" vertical="center" wrapText="1"/>
    </xf>
    <xf numFmtId="0" fontId="39" fillId="0" borderId="55" xfId="52" applyFont="1" applyBorder="1" applyAlignment="1">
      <alignment horizontal="left" vertical="center"/>
    </xf>
    <xf numFmtId="0" fontId="39" fillId="0" borderId="56" xfId="52" applyFont="1" applyBorder="1" applyAlignment="1">
      <alignment horizontal="left" vertical="center"/>
    </xf>
    <xf numFmtId="0" fontId="45" fillId="0" borderId="57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1" fillId="0" borderId="49" xfId="52" applyNumberFormat="1" applyFont="1" applyBorder="1" applyAlignment="1">
      <alignment horizontal="center" vertical="center"/>
    </xf>
    <xf numFmtId="9" fontId="21" fillId="0" borderId="19" xfId="52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25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28" fillId="0" borderId="37" xfId="52" applyFont="1" applyBorder="1" applyAlignment="1">
      <alignment vertical="center"/>
    </xf>
    <xf numFmtId="0" fontId="48" fillId="0" borderId="46" xfId="52" applyFont="1" applyBorder="1" applyAlignment="1">
      <alignment horizontal="center" vertical="center"/>
    </xf>
    <xf numFmtId="0" fontId="28" fillId="0" borderId="38" xfId="52" applyFont="1" applyBorder="1" applyAlignment="1">
      <alignment vertical="center"/>
    </xf>
    <xf numFmtId="0" fontId="21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8" fillId="0" borderId="38" xfId="52" applyNumberFormat="1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39" fillId="0" borderId="62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6" xfId="52" applyFont="1" applyBorder="1" applyAlignment="1">
      <alignment horizontal="left" vertical="center" wrapText="1"/>
    </xf>
    <xf numFmtId="0" fontId="39" fillId="0" borderId="53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9" fillId="0" borderId="35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28" fillId="0" borderId="64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50" fillId="0" borderId="65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51" fillId="0" borderId="67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7" xfId="0" applyFont="1" applyFill="1" applyBorder="1" applyAlignment="1">
      <alignment horizontal="center" vertical="center"/>
    </xf>
    <xf numFmtId="0" fontId="51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50" fillId="0" borderId="70" xfId="0" applyFont="1" applyBorder="1" applyAlignment="1">
      <alignment horizontal="center" vertical="center" wrapText="1"/>
    </xf>
    <xf numFmtId="0" fontId="51" fillId="0" borderId="71" xfId="0" applyFont="1" applyBorder="1" applyAlignment="1">
      <alignment horizontal="center" vertical="center"/>
    </xf>
    <xf numFmtId="0" fontId="51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1" fillId="7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71" xfId="62"/>
    <cellStyle name="S16" xfId="63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30480</xdr:colOff>
      <xdr:row>2</xdr:row>
      <xdr:rowOff>41910</xdr:rowOff>
    </xdr:from>
    <xdr:to>
      <xdr:col>9</xdr:col>
      <xdr:colOff>78105</xdr:colOff>
      <xdr:row>4</xdr:row>
      <xdr:rowOff>65405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622935"/>
          <a:ext cx="1114425" cy="499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9">
        <v>1</v>
      </c>
      <c r="B2" s="441" t="s">
        <v>1</v>
      </c>
    </row>
    <row r="3" spans="1:2">
      <c r="A3" s="9">
        <v>2</v>
      </c>
      <c r="B3" s="441" t="s">
        <v>2</v>
      </c>
    </row>
    <row r="4" spans="1:2">
      <c r="A4" s="9">
        <v>3</v>
      </c>
      <c r="B4" s="441" t="s">
        <v>3</v>
      </c>
    </row>
    <row r="5" spans="1:2">
      <c r="A5" s="9">
        <v>4</v>
      </c>
      <c r="B5" s="441" t="s">
        <v>4</v>
      </c>
    </row>
    <row r="6" spans="1:2">
      <c r="A6" s="9">
        <v>5</v>
      </c>
      <c r="B6" s="441" t="s">
        <v>5</v>
      </c>
    </row>
    <row r="7" spans="1:2">
      <c r="A7" s="9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9">
        <v>1</v>
      </c>
      <c r="B10" s="445" t="s">
        <v>9</v>
      </c>
    </row>
    <row r="11" spans="1:2">
      <c r="A11" s="9">
        <v>2</v>
      </c>
      <c r="B11" s="441" t="s">
        <v>10</v>
      </c>
    </row>
    <row r="12" spans="1:2">
      <c r="A12" s="9">
        <v>3</v>
      </c>
      <c r="B12" s="443" t="s">
        <v>11</v>
      </c>
    </row>
    <row r="13" spans="1:2">
      <c r="A13" s="9">
        <v>4</v>
      </c>
      <c r="B13" s="441" t="s">
        <v>12</v>
      </c>
    </row>
    <row r="14" spans="1:2">
      <c r="A14" s="9">
        <v>5</v>
      </c>
      <c r="B14" s="441" t="s">
        <v>13</v>
      </c>
    </row>
    <row r="15" spans="1:2">
      <c r="A15" s="9">
        <v>6</v>
      </c>
      <c r="B15" s="441" t="s">
        <v>14</v>
      </c>
    </row>
    <row r="16" spans="1:2">
      <c r="A16" s="9">
        <v>7</v>
      </c>
      <c r="B16" s="441" t="s">
        <v>15</v>
      </c>
    </row>
    <row r="17" spans="1:2">
      <c r="A17" s="9">
        <v>8</v>
      </c>
      <c r="B17" s="441" t="s">
        <v>16</v>
      </c>
    </row>
    <row r="18" spans="1:2">
      <c r="A18" s="9">
        <v>9</v>
      </c>
      <c r="B18" s="441" t="s">
        <v>17</v>
      </c>
    </row>
    <row r="19" spans="1:2">
      <c r="A19" s="9"/>
      <c r="B19" s="441"/>
    </row>
    <row r="20" ht="20.25" spans="1:2">
      <c r="A20" s="439"/>
      <c r="B20" s="440" t="s">
        <v>18</v>
      </c>
    </row>
    <row r="21" spans="1:2">
      <c r="A21" s="9">
        <v>1</v>
      </c>
      <c r="B21" s="446" t="s">
        <v>19</v>
      </c>
    </row>
    <row r="22" spans="1:2">
      <c r="A22" s="9">
        <v>2</v>
      </c>
      <c r="B22" s="441" t="s">
        <v>20</v>
      </c>
    </row>
    <row r="23" spans="1:2">
      <c r="A23" s="9">
        <v>3</v>
      </c>
      <c r="B23" s="441" t="s">
        <v>21</v>
      </c>
    </row>
    <row r="24" spans="1:2">
      <c r="A24" s="9">
        <v>4</v>
      </c>
      <c r="B24" s="441" t="s">
        <v>22</v>
      </c>
    </row>
    <row r="25" spans="1:2">
      <c r="A25" s="9">
        <v>5</v>
      </c>
      <c r="B25" s="441" t="s">
        <v>23</v>
      </c>
    </row>
    <row r="26" spans="1:2">
      <c r="A26" s="9">
        <v>6</v>
      </c>
      <c r="B26" s="441" t="s">
        <v>24</v>
      </c>
    </row>
    <row r="27" spans="1:2">
      <c r="A27" s="9">
        <v>7</v>
      </c>
      <c r="B27" s="441" t="s">
        <v>25</v>
      </c>
    </row>
    <row r="28" spans="1:2">
      <c r="A28" s="9"/>
      <c r="B28" s="441"/>
    </row>
    <row r="29" ht="20.25" spans="1:2">
      <c r="A29" s="439"/>
      <c r="B29" s="440" t="s">
        <v>26</v>
      </c>
    </row>
    <row r="30" spans="1:2">
      <c r="A30" s="9">
        <v>1</v>
      </c>
      <c r="B30" s="446" t="s">
        <v>27</v>
      </c>
    </row>
    <row r="31" spans="1:2">
      <c r="A31" s="9">
        <v>2</v>
      </c>
      <c r="B31" s="441" t="s">
        <v>28</v>
      </c>
    </row>
    <row r="32" spans="1:2">
      <c r="A32" s="9">
        <v>3</v>
      </c>
      <c r="B32" s="441" t="s">
        <v>29</v>
      </c>
    </row>
    <row r="33" ht="28.5" spans="1:2">
      <c r="A33" s="9">
        <v>4</v>
      </c>
      <c r="B33" s="441" t="s">
        <v>30</v>
      </c>
    </row>
    <row r="34" spans="1:2">
      <c r="A34" s="9">
        <v>5</v>
      </c>
      <c r="B34" s="441" t="s">
        <v>31</v>
      </c>
    </row>
    <row r="35" spans="1:2">
      <c r="A35" s="9">
        <v>6</v>
      </c>
      <c r="B35" s="441" t="s">
        <v>32</v>
      </c>
    </row>
    <row r="36" spans="1:2">
      <c r="A36" s="9">
        <v>7</v>
      </c>
      <c r="B36" s="441" t="s">
        <v>33</v>
      </c>
    </row>
    <row r="37" spans="1:2">
      <c r="A37" s="9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287</v>
      </c>
      <c r="H2" s="4"/>
      <c r="I2" s="4" t="s">
        <v>288</v>
      </c>
      <c r="J2" s="4"/>
      <c r="K2" s="6" t="s">
        <v>289</v>
      </c>
      <c r="L2" s="70" t="s">
        <v>290</v>
      </c>
      <c r="M2" s="19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71"/>
      <c r="M3" s="20"/>
    </row>
    <row r="4" ht="22" customHeight="1" spans="1:13">
      <c r="A4" s="57">
        <v>1</v>
      </c>
      <c r="B4" s="23" t="s">
        <v>278</v>
      </c>
      <c r="C4" s="24" t="s">
        <v>275</v>
      </c>
      <c r="D4" s="24" t="s">
        <v>276</v>
      </c>
      <c r="E4" s="24" t="s">
        <v>277</v>
      </c>
      <c r="F4" s="25" t="s">
        <v>62</v>
      </c>
      <c r="G4" s="58">
        <v>-0.02</v>
      </c>
      <c r="H4" s="58">
        <v>-0.02</v>
      </c>
      <c r="I4" s="58">
        <v>-0.02</v>
      </c>
      <c r="J4" s="58">
        <v>-0.02</v>
      </c>
      <c r="K4" s="72"/>
      <c r="L4" s="11" t="s">
        <v>96</v>
      </c>
      <c r="M4" s="11" t="s">
        <v>294</v>
      </c>
    </row>
    <row r="5" ht="22" customHeight="1" spans="1:13">
      <c r="A5" s="57">
        <v>2</v>
      </c>
      <c r="B5" s="23" t="s">
        <v>278</v>
      </c>
      <c r="C5" s="24" t="s">
        <v>279</v>
      </c>
      <c r="D5" s="24" t="s">
        <v>276</v>
      </c>
      <c r="E5" s="24" t="s">
        <v>280</v>
      </c>
      <c r="F5" s="25" t="s">
        <v>62</v>
      </c>
      <c r="G5" s="58">
        <v>-0.02</v>
      </c>
      <c r="H5" s="58">
        <v>-0.01</v>
      </c>
      <c r="I5" s="58">
        <v>-0.02</v>
      </c>
      <c r="J5" s="58">
        <v>-0.01</v>
      </c>
      <c r="K5" s="72"/>
      <c r="L5" s="11" t="s">
        <v>96</v>
      </c>
      <c r="M5" s="11" t="s">
        <v>294</v>
      </c>
    </row>
    <row r="6" ht="22" customHeight="1" spans="1:13">
      <c r="A6" s="57">
        <v>3</v>
      </c>
      <c r="B6" s="23" t="s">
        <v>278</v>
      </c>
      <c r="C6" s="24" t="s">
        <v>281</v>
      </c>
      <c r="D6" s="24" t="s">
        <v>276</v>
      </c>
      <c r="E6" s="24" t="s">
        <v>282</v>
      </c>
      <c r="F6" s="25" t="s">
        <v>62</v>
      </c>
      <c r="G6" s="58">
        <v>-0.01</v>
      </c>
      <c r="H6" s="58">
        <v>-0.01</v>
      </c>
      <c r="I6" s="58">
        <v>-0.02</v>
      </c>
      <c r="J6" s="58">
        <v>-0.01</v>
      </c>
      <c r="K6" s="72"/>
      <c r="L6" s="11" t="s">
        <v>96</v>
      </c>
      <c r="M6" s="11" t="s">
        <v>294</v>
      </c>
    </row>
    <row r="7" ht="22" customHeight="1" spans="1:13">
      <c r="A7" s="57"/>
      <c r="B7" s="28"/>
      <c r="C7" s="27"/>
      <c r="D7" s="28"/>
      <c r="E7" s="27"/>
      <c r="F7" s="29"/>
      <c r="G7" s="59"/>
      <c r="H7" s="60"/>
      <c r="I7" s="58"/>
      <c r="J7" s="58"/>
      <c r="K7" s="72"/>
      <c r="L7" s="11"/>
      <c r="M7" s="11"/>
    </row>
    <row r="8" ht="22" customHeight="1" spans="1:13">
      <c r="A8" s="57"/>
      <c r="B8" s="28"/>
      <c r="C8" s="30"/>
      <c r="D8" s="28"/>
      <c r="E8" s="27"/>
      <c r="F8" s="29"/>
      <c r="G8" s="59"/>
      <c r="H8" s="60"/>
      <c r="I8" s="58"/>
      <c r="J8" s="58"/>
      <c r="K8" s="72"/>
      <c r="L8" s="11"/>
      <c r="M8" s="11"/>
    </row>
    <row r="9" customFormat="1" ht="22" customHeight="1" spans="1:13">
      <c r="A9" s="61"/>
      <c r="B9" s="62"/>
      <c r="C9" s="63"/>
      <c r="D9" s="28"/>
      <c r="E9" s="64"/>
      <c r="F9" s="29"/>
      <c r="G9" s="65"/>
      <c r="H9" s="66"/>
      <c r="I9" s="50"/>
      <c r="J9" s="51"/>
      <c r="K9" s="51"/>
      <c r="L9" s="21"/>
      <c r="M9" s="73"/>
    </row>
    <row r="10" s="2" customFormat="1" ht="18.75" spans="1:13">
      <c r="A10" s="13" t="s">
        <v>295</v>
      </c>
      <c r="B10" s="14"/>
      <c r="C10" s="14"/>
      <c r="D10" s="26"/>
      <c r="E10" s="15"/>
      <c r="F10" s="67"/>
      <c r="G10" s="31"/>
      <c r="H10" s="13" t="s">
        <v>284</v>
      </c>
      <c r="I10" s="14"/>
      <c r="J10" s="14"/>
      <c r="K10" s="15"/>
      <c r="L10" s="50"/>
      <c r="M10" s="21"/>
    </row>
    <row r="11" ht="84" customHeight="1" spans="1:13">
      <c r="A11" s="68" t="s">
        <v>296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4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14" sqref="A14:W14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9" t="s">
        <v>299</v>
      </c>
      <c r="H2" s="40"/>
      <c r="I2" s="54"/>
      <c r="J2" s="39" t="s">
        <v>300</v>
      </c>
      <c r="K2" s="40"/>
      <c r="L2" s="54"/>
      <c r="M2" s="39" t="s">
        <v>301</v>
      </c>
      <c r="N2" s="40"/>
      <c r="O2" s="54"/>
      <c r="P2" s="39" t="s">
        <v>302</v>
      </c>
      <c r="Q2" s="40"/>
      <c r="R2" s="54"/>
      <c r="S2" s="40" t="s">
        <v>303</v>
      </c>
      <c r="T2" s="40"/>
      <c r="U2" s="54"/>
      <c r="V2" s="35" t="s">
        <v>304</v>
      </c>
      <c r="W2" s="35" t="s">
        <v>274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305</v>
      </c>
      <c r="H3" s="4" t="s">
        <v>68</v>
      </c>
      <c r="I3" s="4" t="s">
        <v>265</v>
      </c>
      <c r="J3" s="4" t="s">
        <v>305</v>
      </c>
      <c r="K3" s="4" t="s">
        <v>68</v>
      </c>
      <c r="L3" s="4" t="s">
        <v>265</v>
      </c>
      <c r="M3" s="4" t="s">
        <v>305</v>
      </c>
      <c r="N3" s="4" t="s">
        <v>68</v>
      </c>
      <c r="O3" s="4" t="s">
        <v>265</v>
      </c>
      <c r="P3" s="4" t="s">
        <v>305</v>
      </c>
      <c r="Q3" s="4" t="s">
        <v>68</v>
      </c>
      <c r="R3" s="4" t="s">
        <v>265</v>
      </c>
      <c r="S3" s="4" t="s">
        <v>305</v>
      </c>
      <c r="T3" s="4" t="s">
        <v>68</v>
      </c>
      <c r="U3" s="4" t="s">
        <v>265</v>
      </c>
      <c r="V3" s="56"/>
      <c r="W3" s="56"/>
    </row>
    <row r="4" ht="18.75" spans="1:23">
      <c r="A4" s="42" t="s">
        <v>306</v>
      </c>
      <c r="B4" s="23" t="s">
        <v>278</v>
      </c>
      <c r="C4" s="24" t="s">
        <v>275</v>
      </c>
      <c r="D4" s="24" t="s">
        <v>276</v>
      </c>
      <c r="E4" s="24" t="s">
        <v>277</v>
      </c>
      <c r="F4" s="25" t="s">
        <v>62</v>
      </c>
      <c r="G4" s="32" t="s">
        <v>307</v>
      </c>
      <c r="H4" s="43"/>
      <c r="I4" s="43" t="s">
        <v>308</v>
      </c>
      <c r="J4" s="43"/>
      <c r="K4" s="32"/>
      <c r="L4" s="32"/>
      <c r="M4" s="11"/>
      <c r="N4" s="11"/>
      <c r="O4" s="11"/>
      <c r="P4" s="11"/>
      <c r="Q4" s="11"/>
      <c r="R4" s="11"/>
      <c r="S4" s="11"/>
      <c r="T4" s="11"/>
      <c r="U4" s="11"/>
      <c r="V4" s="11" t="s">
        <v>309</v>
      </c>
      <c r="W4" s="11"/>
    </row>
    <row r="5" ht="18.75" spans="1:23">
      <c r="A5" s="44"/>
      <c r="B5" s="23" t="s">
        <v>278</v>
      </c>
      <c r="C5" s="24" t="s">
        <v>279</v>
      </c>
      <c r="D5" s="24" t="s">
        <v>276</v>
      </c>
      <c r="E5" s="24" t="s">
        <v>280</v>
      </c>
      <c r="F5" s="25" t="s">
        <v>62</v>
      </c>
      <c r="G5" s="45" t="s">
        <v>310</v>
      </c>
      <c r="H5" s="46"/>
      <c r="I5" s="55"/>
      <c r="J5" s="45" t="s">
        <v>311</v>
      </c>
      <c r="K5" s="46"/>
      <c r="L5" s="55"/>
      <c r="M5" s="39" t="s">
        <v>312</v>
      </c>
      <c r="N5" s="40"/>
      <c r="O5" s="54"/>
      <c r="P5" s="39" t="s">
        <v>313</v>
      </c>
      <c r="Q5" s="40"/>
      <c r="R5" s="54"/>
      <c r="S5" s="40" t="s">
        <v>314</v>
      </c>
      <c r="T5" s="40"/>
      <c r="U5" s="54"/>
      <c r="V5" s="11"/>
      <c r="W5" s="11"/>
    </row>
    <row r="6" ht="18.75" spans="1:23">
      <c r="A6" s="44"/>
      <c r="B6" s="23" t="s">
        <v>278</v>
      </c>
      <c r="C6" s="24" t="s">
        <v>281</v>
      </c>
      <c r="D6" s="24" t="s">
        <v>276</v>
      </c>
      <c r="E6" s="24" t="s">
        <v>282</v>
      </c>
      <c r="F6" s="25" t="s">
        <v>62</v>
      </c>
      <c r="G6" s="47" t="s">
        <v>305</v>
      </c>
      <c r="H6" s="47" t="s">
        <v>68</v>
      </c>
      <c r="I6" s="47" t="s">
        <v>265</v>
      </c>
      <c r="J6" s="47" t="s">
        <v>305</v>
      </c>
      <c r="K6" s="47" t="s">
        <v>68</v>
      </c>
      <c r="L6" s="47" t="s">
        <v>265</v>
      </c>
      <c r="M6" s="4" t="s">
        <v>305</v>
      </c>
      <c r="N6" s="4" t="s">
        <v>68</v>
      </c>
      <c r="O6" s="4" t="s">
        <v>265</v>
      </c>
      <c r="P6" s="4" t="s">
        <v>305</v>
      </c>
      <c r="Q6" s="4" t="s">
        <v>68</v>
      </c>
      <c r="R6" s="4" t="s">
        <v>265</v>
      </c>
      <c r="S6" s="4" t="s">
        <v>305</v>
      </c>
      <c r="T6" s="4" t="s">
        <v>68</v>
      </c>
      <c r="U6" s="4" t="s">
        <v>265</v>
      </c>
      <c r="V6" s="11"/>
      <c r="W6" s="11"/>
    </row>
    <row r="7" spans="1:23">
      <c r="A7" s="44"/>
      <c r="B7" s="48"/>
      <c r="C7" s="27"/>
      <c r="D7" s="49"/>
      <c r="E7" s="27"/>
      <c r="F7" s="29"/>
      <c r="G7" s="32"/>
      <c r="H7" s="43"/>
      <c r="I7" s="43"/>
      <c r="J7" s="43"/>
      <c r="K7" s="43"/>
      <c r="L7" s="3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5" spans="1:23">
      <c r="A8" s="44"/>
      <c r="B8" s="48"/>
      <c r="C8" s="30"/>
      <c r="D8" s="49"/>
      <c r="E8" s="27"/>
      <c r="F8" s="29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48"/>
      <c r="C9" s="30"/>
      <c r="D9" s="49"/>
      <c r="E9" s="27"/>
      <c r="F9" s="29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5" spans="1:23">
      <c r="A10" s="44"/>
      <c r="B10" s="48"/>
      <c r="C10" s="30"/>
      <c r="D10" s="49"/>
      <c r="E10" s="27"/>
      <c r="F10" s="29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5" spans="1:23">
      <c r="A11" s="44"/>
      <c r="B11" s="48"/>
      <c r="C11" s="30"/>
      <c r="D11" s="49"/>
      <c r="E11" s="27"/>
      <c r="F11" s="29"/>
      <c r="G11" s="11"/>
      <c r="H11" s="43"/>
      <c r="I11" s="4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33" customHeight="1" spans="1:23">
      <c r="A12" s="9"/>
      <c r="B12" s="9"/>
      <c r="C12" s="9"/>
      <c r="D12" s="9"/>
      <c r="E12" s="9"/>
      <c r="F12" s="50"/>
      <c r="G12" s="51"/>
      <c r="H12" s="51"/>
      <c r="I12" s="2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3" t="s">
        <v>295</v>
      </c>
      <c r="B13" s="14"/>
      <c r="C13" s="14"/>
      <c r="D13" s="14"/>
      <c r="E13" s="15"/>
      <c r="F13" s="16"/>
      <c r="G13" s="31"/>
      <c r="H13" s="38"/>
      <c r="I13" s="38"/>
      <c r="J13" s="13" t="s">
        <v>284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4"/>
      <c r="W13" s="21"/>
    </row>
    <row r="14" ht="80" customHeight="1" spans="1:23">
      <c r="A14" s="52" t="s">
        <v>315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317</v>
      </c>
      <c r="B2" s="35" t="s">
        <v>261</v>
      </c>
      <c r="C2" s="35" t="s">
        <v>262</v>
      </c>
      <c r="D2" s="35" t="s">
        <v>263</v>
      </c>
      <c r="E2" s="35" t="s">
        <v>264</v>
      </c>
      <c r="F2" s="35" t="s">
        <v>265</v>
      </c>
      <c r="G2" s="34" t="s">
        <v>318</v>
      </c>
      <c r="H2" s="34" t="s">
        <v>319</v>
      </c>
      <c r="I2" s="34" t="s">
        <v>320</v>
      </c>
      <c r="J2" s="34" t="s">
        <v>319</v>
      </c>
      <c r="K2" s="34" t="s">
        <v>321</v>
      </c>
      <c r="L2" s="34" t="s">
        <v>319</v>
      </c>
      <c r="M2" s="35" t="s">
        <v>304</v>
      </c>
      <c r="N2" s="35" t="s">
        <v>274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317</v>
      </c>
      <c r="B4" s="37" t="s">
        <v>322</v>
      </c>
      <c r="C4" s="37" t="s">
        <v>305</v>
      </c>
      <c r="D4" s="37" t="s">
        <v>263</v>
      </c>
      <c r="E4" s="35" t="s">
        <v>264</v>
      </c>
      <c r="F4" s="35" t="s">
        <v>265</v>
      </c>
      <c r="G4" s="34" t="s">
        <v>318</v>
      </c>
      <c r="H4" s="34" t="s">
        <v>319</v>
      </c>
      <c r="I4" s="34" t="s">
        <v>320</v>
      </c>
      <c r="J4" s="34" t="s">
        <v>319</v>
      </c>
      <c r="K4" s="34" t="s">
        <v>321</v>
      </c>
      <c r="L4" s="34" t="s">
        <v>319</v>
      </c>
      <c r="M4" s="35" t="s">
        <v>304</v>
      </c>
      <c r="N4" s="35" t="s">
        <v>274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323</v>
      </c>
      <c r="B11" s="14"/>
      <c r="C11" s="14"/>
      <c r="D11" s="15"/>
      <c r="E11" s="16"/>
      <c r="F11" s="38"/>
      <c r="G11" s="31"/>
      <c r="H11" s="38"/>
      <c r="I11" s="13" t="s">
        <v>324</v>
      </c>
      <c r="J11" s="14"/>
      <c r="K11" s="14"/>
      <c r="L11" s="14"/>
      <c r="M11" s="14"/>
      <c r="N11" s="21"/>
    </row>
    <row r="12" ht="16.5" spans="1:14">
      <c r="A12" s="17" t="s">
        <v>325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304</v>
      </c>
      <c r="L2" s="5" t="s">
        <v>274</v>
      </c>
    </row>
    <row r="3" ht="18.75" spans="1:12">
      <c r="A3" s="22" t="s">
        <v>306</v>
      </c>
      <c r="B3" s="23" t="s">
        <v>278</v>
      </c>
      <c r="C3" s="24" t="s">
        <v>275</v>
      </c>
      <c r="D3" s="24" t="s">
        <v>276</v>
      </c>
      <c r="E3" s="24" t="s">
        <v>277</v>
      </c>
      <c r="F3" s="25" t="s">
        <v>62</v>
      </c>
      <c r="G3" s="11" t="s">
        <v>331</v>
      </c>
      <c r="H3" s="11" t="s">
        <v>332</v>
      </c>
      <c r="I3" s="32"/>
      <c r="J3" s="11"/>
      <c r="K3" s="33" t="s">
        <v>333</v>
      </c>
      <c r="L3" s="11" t="s">
        <v>294</v>
      </c>
    </row>
    <row r="4" ht="18.75" spans="1:12">
      <c r="A4" s="22"/>
      <c r="B4" s="23" t="s">
        <v>278</v>
      </c>
      <c r="C4" s="24" t="s">
        <v>279</v>
      </c>
      <c r="D4" s="24" t="s">
        <v>276</v>
      </c>
      <c r="E4" s="24" t="s">
        <v>280</v>
      </c>
      <c r="F4" s="25" t="s">
        <v>62</v>
      </c>
      <c r="G4" s="11" t="s">
        <v>331</v>
      </c>
      <c r="H4" s="11" t="s">
        <v>332</v>
      </c>
      <c r="I4" s="32"/>
      <c r="J4" s="11"/>
      <c r="K4" s="33" t="s">
        <v>333</v>
      </c>
      <c r="L4" s="11" t="s">
        <v>294</v>
      </c>
    </row>
    <row r="5" ht="18.75" spans="1:12">
      <c r="A5" s="22"/>
      <c r="B5" s="23" t="s">
        <v>278</v>
      </c>
      <c r="C5" s="24" t="s">
        <v>281</v>
      </c>
      <c r="D5" s="24" t="s">
        <v>276</v>
      </c>
      <c r="E5" s="24" t="s">
        <v>282</v>
      </c>
      <c r="F5" s="25" t="s">
        <v>62</v>
      </c>
      <c r="G5" s="11" t="s">
        <v>331</v>
      </c>
      <c r="H5" s="11" t="s">
        <v>332</v>
      </c>
      <c r="I5" s="32"/>
      <c r="J5" s="11"/>
      <c r="K5" s="33" t="s">
        <v>333</v>
      </c>
      <c r="L5" s="11" t="s">
        <v>294</v>
      </c>
    </row>
    <row r="6" ht="15" spans="1:12">
      <c r="A6" s="22"/>
      <c r="B6" s="26"/>
      <c r="C6" s="27"/>
      <c r="D6" s="28"/>
      <c r="E6" s="27"/>
      <c r="F6" s="29"/>
      <c r="G6" s="11"/>
      <c r="H6" s="11"/>
      <c r="I6" s="32"/>
      <c r="J6" s="11"/>
      <c r="K6" s="33"/>
      <c r="L6" s="11"/>
    </row>
    <row r="7" ht="15" spans="1:12">
      <c r="A7" s="22"/>
      <c r="B7" s="26"/>
      <c r="C7" s="30"/>
      <c r="D7" s="28"/>
      <c r="E7" s="27"/>
      <c r="F7" s="29"/>
      <c r="G7" s="11"/>
      <c r="H7" s="11"/>
      <c r="I7" s="32"/>
      <c r="J7" s="9"/>
      <c r="K7" s="33"/>
      <c r="L7" s="11"/>
    </row>
    <row r="8" ht="15" spans="1:12">
      <c r="A8" s="22"/>
      <c r="B8" s="26"/>
      <c r="C8" s="30"/>
      <c r="D8" s="28"/>
      <c r="E8" s="27"/>
      <c r="F8" s="29"/>
      <c r="G8" s="11"/>
      <c r="H8" s="11"/>
      <c r="I8" s="32"/>
      <c r="J8" s="9"/>
      <c r="K8" s="33"/>
      <c r="L8" s="11"/>
    </row>
    <row r="9" ht="15" spans="1:12">
      <c r="A9" s="22"/>
      <c r="B9" s="26"/>
      <c r="C9" s="30"/>
      <c r="D9" s="28"/>
      <c r="E9" s="27"/>
      <c r="F9" s="29"/>
      <c r="G9" s="11"/>
      <c r="H9" s="11"/>
      <c r="I9" s="32"/>
      <c r="J9" s="9"/>
      <c r="K9" s="33"/>
      <c r="L9" s="11"/>
    </row>
    <row r="10" ht="15" spans="1:12">
      <c r="A10" s="22"/>
      <c r="B10" s="26"/>
      <c r="C10" s="30"/>
      <c r="D10" s="28"/>
      <c r="E10" s="27"/>
      <c r="F10" s="29"/>
      <c r="G10" s="11"/>
      <c r="H10" s="11"/>
      <c r="I10" s="32"/>
      <c r="J10" s="9"/>
      <c r="K10" s="33"/>
      <c r="L10" s="11"/>
    </row>
    <row r="11" spans="1:12">
      <c r="A11" s="9"/>
      <c r="B11" s="26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3"/>
      <c r="I12" s="14"/>
      <c r="J12" s="14"/>
      <c r="K12" s="15"/>
      <c r="L12" s="9"/>
    </row>
    <row r="13" s="2" customFormat="1" ht="18.75" spans="1:12">
      <c r="A13" s="13" t="s">
        <v>334</v>
      </c>
      <c r="B13" s="14"/>
      <c r="C13" s="14"/>
      <c r="D13" s="14"/>
      <c r="E13" s="15"/>
      <c r="F13" s="16"/>
      <c r="G13" s="31"/>
      <c r="H13" s="13" t="s">
        <v>335</v>
      </c>
      <c r="I13" s="14"/>
      <c r="J13" s="14"/>
      <c r="K13" s="14"/>
      <c r="L13" s="21"/>
    </row>
    <row r="14" ht="16.5" spans="1:12">
      <c r="A14" s="17" t="s">
        <v>336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338</v>
      </c>
      <c r="G2" s="4" t="s">
        <v>288</v>
      </c>
      <c r="H2" s="6" t="s">
        <v>289</v>
      </c>
      <c r="I2" s="19" t="s">
        <v>291</v>
      </c>
    </row>
    <row r="3" s="1" customFormat="1" ht="16.5" spans="1:9">
      <c r="A3" s="4"/>
      <c r="B3" s="7"/>
      <c r="C3" s="7"/>
      <c r="D3" s="7"/>
      <c r="E3" s="7"/>
      <c r="F3" s="4" t="s">
        <v>339</v>
      </c>
      <c r="G3" s="4" t="s">
        <v>292</v>
      </c>
      <c r="H3" s="8"/>
      <c r="I3" s="20"/>
    </row>
    <row r="4" ht="22.5" spans="1:9">
      <c r="A4" s="9">
        <v>1</v>
      </c>
      <c r="B4" s="9" t="s">
        <v>340</v>
      </c>
      <c r="C4" s="10" t="s">
        <v>341</v>
      </c>
      <c r="D4" s="449" t="s">
        <v>342</v>
      </c>
      <c r="E4" s="11" t="s">
        <v>62</v>
      </c>
      <c r="F4" s="12">
        <v>-0.04</v>
      </c>
      <c r="G4" s="12">
        <v>-0.03</v>
      </c>
      <c r="H4" s="12">
        <v>-0.07</v>
      </c>
      <c r="I4" s="11" t="s">
        <v>294</v>
      </c>
    </row>
    <row r="5" ht="22.5" spans="1:9">
      <c r="A5" s="9">
        <v>2</v>
      </c>
      <c r="B5" s="9" t="s">
        <v>340</v>
      </c>
      <c r="C5" s="10" t="s">
        <v>341</v>
      </c>
      <c r="D5" s="449" t="s">
        <v>343</v>
      </c>
      <c r="E5" s="11" t="s">
        <v>62</v>
      </c>
      <c r="F5" s="12">
        <v>-0.05</v>
      </c>
      <c r="G5" s="12">
        <v>-0.04</v>
      </c>
      <c r="H5" s="12">
        <v>-0.09</v>
      </c>
      <c r="I5" s="11" t="s">
        <v>294</v>
      </c>
    </row>
    <row r="6" ht="22.5" spans="1:9">
      <c r="A6" s="9">
        <v>3</v>
      </c>
      <c r="B6" s="9" t="s">
        <v>340</v>
      </c>
      <c r="C6" s="10" t="s">
        <v>341</v>
      </c>
      <c r="D6" s="449" t="s">
        <v>344</v>
      </c>
      <c r="E6" s="11" t="s">
        <v>62</v>
      </c>
      <c r="F6" s="12">
        <v>-0.03</v>
      </c>
      <c r="G6" s="12">
        <v>-0.03</v>
      </c>
      <c r="H6" s="12">
        <v>-0.06</v>
      </c>
      <c r="I6" s="11" t="s">
        <v>294</v>
      </c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345</v>
      </c>
      <c r="B12" s="14"/>
      <c r="C12" s="14"/>
      <c r="D12" s="15"/>
      <c r="E12" s="16"/>
      <c r="F12" s="13" t="s">
        <v>346</v>
      </c>
      <c r="G12" s="14"/>
      <c r="H12" s="15"/>
      <c r="I12" s="21"/>
    </row>
    <row r="13" ht="16.5" spans="1:9">
      <c r="A13" s="17" t="s">
        <v>347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7.95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7.95" customHeight="1" spans="2:9">
      <c r="B5" s="426" t="s">
        <v>43</v>
      </c>
      <c r="C5" s="9">
        <v>13</v>
      </c>
      <c r="D5" s="9">
        <v>0</v>
      </c>
      <c r="E5" s="9">
        <v>1</v>
      </c>
      <c r="F5" s="427">
        <v>0</v>
      </c>
      <c r="G5" s="427">
        <v>1</v>
      </c>
      <c r="H5" s="9">
        <v>1</v>
      </c>
      <c r="I5" s="435">
        <v>2</v>
      </c>
    </row>
    <row r="6" ht="27.95" customHeight="1" spans="2:9">
      <c r="B6" s="426" t="s">
        <v>44</v>
      </c>
      <c r="C6" s="9">
        <v>20</v>
      </c>
      <c r="D6" s="9">
        <v>0</v>
      </c>
      <c r="E6" s="9">
        <v>1</v>
      </c>
      <c r="F6" s="427">
        <v>1</v>
      </c>
      <c r="G6" s="427">
        <v>2</v>
      </c>
      <c r="H6" s="9">
        <v>2</v>
      </c>
      <c r="I6" s="435">
        <v>3</v>
      </c>
    </row>
    <row r="7" ht="27.95" customHeight="1" spans="2:9">
      <c r="B7" s="426" t="s">
        <v>45</v>
      </c>
      <c r="C7" s="9">
        <v>32</v>
      </c>
      <c r="D7" s="9">
        <v>0</v>
      </c>
      <c r="E7" s="9">
        <v>1</v>
      </c>
      <c r="F7" s="427">
        <v>2</v>
      </c>
      <c r="G7" s="427">
        <v>3</v>
      </c>
      <c r="H7" s="9">
        <v>3</v>
      </c>
      <c r="I7" s="435">
        <v>4</v>
      </c>
    </row>
    <row r="8" ht="27.95" customHeight="1" spans="2:9">
      <c r="B8" s="426" t="s">
        <v>46</v>
      </c>
      <c r="C8" s="9">
        <v>50</v>
      </c>
      <c r="D8" s="9">
        <v>1</v>
      </c>
      <c r="E8" s="9">
        <v>2</v>
      </c>
      <c r="F8" s="427">
        <v>3</v>
      </c>
      <c r="G8" s="427">
        <v>4</v>
      </c>
      <c r="H8" s="9">
        <v>5</v>
      </c>
      <c r="I8" s="435">
        <v>6</v>
      </c>
    </row>
    <row r="9" ht="27.95" customHeight="1" spans="2:9">
      <c r="B9" s="426" t="s">
        <v>47</v>
      </c>
      <c r="C9" s="9">
        <v>80</v>
      </c>
      <c r="D9" s="9">
        <v>2</v>
      </c>
      <c r="E9" s="9">
        <v>3</v>
      </c>
      <c r="F9" s="427">
        <v>5</v>
      </c>
      <c r="G9" s="427">
        <v>6</v>
      </c>
      <c r="H9" s="9">
        <v>7</v>
      </c>
      <c r="I9" s="435">
        <v>8</v>
      </c>
    </row>
    <row r="10" ht="27.95" customHeight="1" spans="2:9">
      <c r="B10" s="426" t="s">
        <v>48</v>
      </c>
      <c r="C10" s="9">
        <v>125</v>
      </c>
      <c r="D10" s="9">
        <v>3</v>
      </c>
      <c r="E10" s="9">
        <v>4</v>
      </c>
      <c r="F10" s="427">
        <v>7</v>
      </c>
      <c r="G10" s="427">
        <v>8</v>
      </c>
      <c r="H10" s="9">
        <v>10</v>
      </c>
      <c r="I10" s="435">
        <v>11</v>
      </c>
    </row>
    <row r="11" ht="27.95" customHeight="1" spans="2:9">
      <c r="B11" s="426" t="s">
        <v>49</v>
      </c>
      <c r="C11" s="9">
        <v>200</v>
      </c>
      <c r="D11" s="9">
        <v>5</v>
      </c>
      <c r="E11" s="9">
        <v>6</v>
      </c>
      <c r="F11" s="427">
        <v>10</v>
      </c>
      <c r="G11" s="427">
        <v>11</v>
      </c>
      <c r="H11" s="9">
        <v>14</v>
      </c>
      <c r="I11" s="435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O38" sqref="O38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46" t="s">
        <v>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09" t="s">
        <v>56</v>
      </c>
      <c r="J2" s="309"/>
      <c r="K2" s="310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4.25" spans="1:11">
      <c r="A4" s="245" t="s">
        <v>61</v>
      </c>
      <c r="B4" s="153" t="s">
        <v>62</v>
      </c>
      <c r="C4" s="154"/>
      <c r="D4" s="245" t="s">
        <v>63</v>
      </c>
      <c r="E4" s="246"/>
      <c r="F4" s="247" t="s">
        <v>64</v>
      </c>
      <c r="G4" s="248"/>
      <c r="H4" s="245" t="s">
        <v>65</v>
      </c>
      <c r="I4" s="246"/>
      <c r="J4" s="153" t="s">
        <v>66</v>
      </c>
      <c r="K4" s="154" t="s">
        <v>67</v>
      </c>
    </row>
    <row r="5" ht="14.25" spans="1:11">
      <c r="A5" s="249" t="s">
        <v>68</v>
      </c>
      <c r="B5" s="153" t="s">
        <v>69</v>
      </c>
      <c r="C5" s="154"/>
      <c r="D5" s="245" t="s">
        <v>70</v>
      </c>
      <c r="E5" s="246"/>
      <c r="F5" s="247">
        <v>45805</v>
      </c>
      <c r="G5" s="248"/>
      <c r="H5" s="245" t="s">
        <v>71</v>
      </c>
      <c r="I5" s="246"/>
      <c r="J5" s="153" t="s">
        <v>66</v>
      </c>
      <c r="K5" s="154" t="s">
        <v>67</v>
      </c>
    </row>
    <row r="6" ht="14.25" spans="1:11">
      <c r="A6" s="245" t="s">
        <v>72</v>
      </c>
      <c r="B6" s="250" t="s">
        <v>73</v>
      </c>
      <c r="C6" s="251">
        <v>6</v>
      </c>
      <c r="D6" s="249" t="s">
        <v>74</v>
      </c>
      <c r="E6" s="252"/>
      <c r="F6" s="247">
        <v>45836</v>
      </c>
      <c r="G6" s="248"/>
      <c r="H6" s="245" t="s">
        <v>75</v>
      </c>
      <c r="I6" s="246"/>
      <c r="J6" s="153" t="s">
        <v>66</v>
      </c>
      <c r="K6" s="154" t="s">
        <v>67</v>
      </c>
    </row>
    <row r="7" ht="14.25" spans="1:11">
      <c r="A7" s="245" t="s">
        <v>76</v>
      </c>
      <c r="B7" s="253">
        <v>9068</v>
      </c>
      <c r="C7" s="254"/>
      <c r="D7" s="249" t="s">
        <v>77</v>
      </c>
      <c r="E7" s="255"/>
      <c r="F7" s="247">
        <v>45839</v>
      </c>
      <c r="G7" s="248"/>
      <c r="H7" s="245" t="s">
        <v>78</v>
      </c>
      <c r="I7" s="246"/>
      <c r="J7" s="153" t="s">
        <v>66</v>
      </c>
      <c r="K7" s="154" t="s">
        <v>67</v>
      </c>
    </row>
    <row r="8" ht="15" spans="1:11">
      <c r="A8" s="256" t="s">
        <v>79</v>
      </c>
      <c r="B8" s="257" t="s">
        <v>80</v>
      </c>
      <c r="C8" s="258"/>
      <c r="D8" s="259" t="s">
        <v>81</v>
      </c>
      <c r="E8" s="260"/>
      <c r="F8" s="261">
        <v>45841</v>
      </c>
      <c r="G8" s="262"/>
      <c r="H8" s="259" t="s">
        <v>82</v>
      </c>
      <c r="I8" s="260"/>
      <c r="J8" s="279" t="s">
        <v>66</v>
      </c>
      <c r="K8" s="311" t="s">
        <v>67</v>
      </c>
    </row>
    <row r="9" ht="15" spans="1:11">
      <c r="A9" s="347" t="s">
        <v>83</v>
      </c>
      <c r="B9" s="348"/>
      <c r="C9" s="348"/>
      <c r="D9" s="349"/>
      <c r="E9" s="349"/>
      <c r="F9" s="349"/>
      <c r="G9" s="349"/>
      <c r="H9" s="349"/>
      <c r="I9" s="349"/>
      <c r="J9" s="349"/>
      <c r="K9" s="398"/>
    </row>
    <row r="10" ht="15" spans="1:11">
      <c r="A10" s="350" t="s">
        <v>84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99"/>
    </row>
    <row r="11" ht="14.25" spans="1:11">
      <c r="A11" s="352" t="s">
        <v>85</v>
      </c>
      <c r="B11" s="353" t="s">
        <v>86</v>
      </c>
      <c r="C11" s="354" t="s">
        <v>87</v>
      </c>
      <c r="D11" s="355"/>
      <c r="E11" s="356" t="s">
        <v>88</v>
      </c>
      <c r="F11" s="353" t="s">
        <v>86</v>
      </c>
      <c r="G11" s="354" t="s">
        <v>87</v>
      </c>
      <c r="H11" s="354" t="s">
        <v>89</v>
      </c>
      <c r="I11" s="356" t="s">
        <v>90</v>
      </c>
      <c r="J11" s="353" t="s">
        <v>86</v>
      </c>
      <c r="K11" s="400" t="s">
        <v>87</v>
      </c>
    </row>
    <row r="12" ht="14.25" spans="1:11">
      <c r="A12" s="249" t="s">
        <v>91</v>
      </c>
      <c r="B12" s="269" t="s">
        <v>86</v>
      </c>
      <c r="C12" s="153" t="s">
        <v>87</v>
      </c>
      <c r="D12" s="255"/>
      <c r="E12" s="252" t="s">
        <v>92</v>
      </c>
      <c r="F12" s="269" t="s">
        <v>86</v>
      </c>
      <c r="G12" s="153" t="s">
        <v>87</v>
      </c>
      <c r="H12" s="153" t="s">
        <v>89</v>
      </c>
      <c r="I12" s="252" t="s">
        <v>93</v>
      </c>
      <c r="J12" s="269" t="s">
        <v>86</v>
      </c>
      <c r="K12" s="154" t="s">
        <v>87</v>
      </c>
    </row>
    <row r="13" ht="14.25" spans="1:11">
      <c r="A13" s="249" t="s">
        <v>94</v>
      </c>
      <c r="B13" s="269" t="s">
        <v>86</v>
      </c>
      <c r="C13" s="153" t="s">
        <v>87</v>
      </c>
      <c r="D13" s="255"/>
      <c r="E13" s="252" t="s">
        <v>95</v>
      </c>
      <c r="F13" s="153" t="s">
        <v>96</v>
      </c>
      <c r="G13" s="153" t="s">
        <v>97</v>
      </c>
      <c r="H13" s="153" t="s">
        <v>89</v>
      </c>
      <c r="I13" s="252" t="s">
        <v>98</v>
      </c>
      <c r="J13" s="269" t="s">
        <v>86</v>
      </c>
      <c r="K13" s="154" t="s">
        <v>87</v>
      </c>
    </row>
    <row r="14" ht="15" spans="1:11">
      <c r="A14" s="259" t="s">
        <v>99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3"/>
    </row>
    <row r="15" ht="15" spans="1:11">
      <c r="A15" s="350" t="s">
        <v>100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99"/>
    </row>
    <row r="16" ht="14.25" spans="1:11">
      <c r="A16" s="357" t="s">
        <v>101</v>
      </c>
      <c r="B16" s="354" t="s">
        <v>96</v>
      </c>
      <c r="C16" s="354" t="s">
        <v>97</v>
      </c>
      <c r="D16" s="358"/>
      <c r="E16" s="359" t="s">
        <v>102</v>
      </c>
      <c r="F16" s="354" t="s">
        <v>96</v>
      </c>
      <c r="G16" s="354" t="s">
        <v>97</v>
      </c>
      <c r="H16" s="360"/>
      <c r="I16" s="359" t="s">
        <v>103</v>
      </c>
      <c r="J16" s="354" t="s">
        <v>96</v>
      </c>
      <c r="K16" s="400" t="s">
        <v>97</v>
      </c>
    </row>
    <row r="17" customHeight="1" spans="1:22">
      <c r="A17" s="286" t="s">
        <v>104</v>
      </c>
      <c r="B17" s="153" t="s">
        <v>96</v>
      </c>
      <c r="C17" s="153" t="s">
        <v>97</v>
      </c>
      <c r="D17" s="361"/>
      <c r="E17" s="287" t="s">
        <v>105</v>
      </c>
      <c r="F17" s="153" t="s">
        <v>96</v>
      </c>
      <c r="G17" s="153" t="s">
        <v>97</v>
      </c>
      <c r="H17" s="362"/>
      <c r="I17" s="287" t="s">
        <v>106</v>
      </c>
      <c r="J17" s="153" t="s">
        <v>96</v>
      </c>
      <c r="K17" s="154" t="s">
        <v>97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63" t="s">
        <v>107</v>
      </c>
      <c r="B18" s="364"/>
      <c r="C18" s="364"/>
      <c r="D18" s="364"/>
      <c r="E18" s="364"/>
      <c r="F18" s="364"/>
      <c r="G18" s="364"/>
      <c r="H18" s="364"/>
      <c r="I18" s="364"/>
      <c r="J18" s="364"/>
      <c r="K18" s="402"/>
    </row>
    <row r="19" s="345" customFormat="1" ht="18" customHeight="1" spans="1:11">
      <c r="A19" s="350" t="s">
        <v>108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99"/>
    </row>
    <row r="20" customHeight="1" spans="1:11">
      <c r="A20" s="365" t="s">
        <v>109</v>
      </c>
      <c r="B20" s="366"/>
      <c r="C20" s="366"/>
      <c r="D20" s="366"/>
      <c r="E20" s="366"/>
      <c r="F20" s="366"/>
      <c r="G20" s="366"/>
      <c r="H20" s="366"/>
      <c r="I20" s="366"/>
      <c r="J20" s="366"/>
      <c r="K20" s="403"/>
    </row>
    <row r="21" ht="21.75" customHeight="1" spans="1:11">
      <c r="A21" s="367" t="s">
        <v>110</v>
      </c>
      <c r="B21" s="368"/>
      <c r="C21" s="369" t="s">
        <v>111</v>
      </c>
      <c r="D21" s="369" t="s">
        <v>112</v>
      </c>
      <c r="E21" s="369" t="s">
        <v>113</v>
      </c>
      <c r="F21" s="369" t="s">
        <v>114</v>
      </c>
      <c r="G21" s="369" t="s">
        <v>115</v>
      </c>
      <c r="H21" s="369" t="s">
        <v>116</v>
      </c>
      <c r="I21" s="368"/>
      <c r="J21" s="404"/>
      <c r="K21" s="318" t="s">
        <v>117</v>
      </c>
    </row>
    <row r="22" ht="23" customHeight="1" spans="1:11">
      <c r="A22" s="370" t="s">
        <v>118</v>
      </c>
      <c r="B22" s="371"/>
      <c r="C22" s="371" t="s">
        <v>96</v>
      </c>
      <c r="D22" s="371" t="s">
        <v>96</v>
      </c>
      <c r="E22" s="371" t="s">
        <v>96</v>
      </c>
      <c r="F22" s="371" t="s">
        <v>96</v>
      </c>
      <c r="G22" s="371" t="s">
        <v>96</v>
      </c>
      <c r="H22" s="371" t="s">
        <v>96</v>
      </c>
      <c r="I22" s="371"/>
      <c r="J22" s="371"/>
      <c r="K22" s="405"/>
    </row>
    <row r="23" ht="23" customHeight="1" spans="1:11">
      <c r="A23" s="370" t="s">
        <v>119</v>
      </c>
      <c r="B23" s="371"/>
      <c r="C23" s="371" t="s">
        <v>96</v>
      </c>
      <c r="D23" s="371" t="s">
        <v>96</v>
      </c>
      <c r="E23" s="371" t="s">
        <v>96</v>
      </c>
      <c r="F23" s="371" t="s">
        <v>96</v>
      </c>
      <c r="G23" s="371" t="s">
        <v>96</v>
      </c>
      <c r="H23" s="371" t="s">
        <v>96</v>
      </c>
      <c r="I23" s="371"/>
      <c r="J23" s="371"/>
      <c r="K23" s="405"/>
    </row>
    <row r="24" ht="23" customHeight="1" spans="1:11">
      <c r="A24" s="370" t="s">
        <v>120</v>
      </c>
      <c r="B24" s="371"/>
      <c r="C24" s="371" t="s">
        <v>96</v>
      </c>
      <c r="D24" s="371" t="s">
        <v>96</v>
      </c>
      <c r="E24" s="371" t="s">
        <v>96</v>
      </c>
      <c r="F24" s="371" t="s">
        <v>96</v>
      </c>
      <c r="G24" s="371" t="s">
        <v>96</v>
      </c>
      <c r="H24" s="371" t="s">
        <v>96</v>
      </c>
      <c r="I24" s="371"/>
      <c r="J24" s="371"/>
      <c r="K24" s="405"/>
    </row>
    <row r="25" ht="23" customHeight="1" spans="1:11">
      <c r="A25" s="372"/>
      <c r="B25" s="371"/>
      <c r="C25" s="371"/>
      <c r="D25" s="371"/>
      <c r="E25" s="371"/>
      <c r="F25" s="371"/>
      <c r="G25" s="371"/>
      <c r="H25" s="371"/>
      <c r="I25" s="371"/>
      <c r="J25" s="371"/>
      <c r="K25" s="405"/>
    </row>
    <row r="26" ht="23" customHeight="1" spans="1:11">
      <c r="A26" s="373"/>
      <c r="B26" s="374"/>
      <c r="C26" s="375"/>
      <c r="D26" s="375"/>
      <c r="E26" s="375"/>
      <c r="F26" s="375"/>
      <c r="G26" s="375"/>
      <c r="H26" s="375"/>
      <c r="I26" s="374"/>
      <c r="J26" s="374"/>
      <c r="K26" s="406"/>
    </row>
    <row r="27" ht="18" customHeight="1" spans="1:11">
      <c r="A27" s="376" t="s">
        <v>121</v>
      </c>
      <c r="B27" s="377"/>
      <c r="C27" s="377"/>
      <c r="D27" s="377"/>
      <c r="E27" s="377"/>
      <c r="F27" s="377"/>
      <c r="G27" s="377"/>
      <c r="H27" s="377"/>
      <c r="I27" s="377"/>
      <c r="J27" s="377"/>
      <c r="K27" s="407"/>
    </row>
    <row r="28" ht="18.75" customHeight="1" spans="1:11">
      <c r="A28" s="378"/>
      <c r="B28" s="379"/>
      <c r="C28" s="379"/>
      <c r="D28" s="379"/>
      <c r="E28" s="379"/>
      <c r="F28" s="379"/>
      <c r="G28" s="379"/>
      <c r="H28" s="379"/>
      <c r="I28" s="379"/>
      <c r="J28" s="379"/>
      <c r="K28" s="408"/>
    </row>
    <row r="29" ht="18.75" customHeight="1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409"/>
    </row>
    <row r="30" ht="18" customHeight="1" spans="1:11">
      <c r="A30" s="376" t="s">
        <v>122</v>
      </c>
      <c r="B30" s="377"/>
      <c r="C30" s="377"/>
      <c r="D30" s="377"/>
      <c r="E30" s="377"/>
      <c r="F30" s="377"/>
      <c r="G30" s="377"/>
      <c r="H30" s="377"/>
      <c r="I30" s="377"/>
      <c r="J30" s="377"/>
      <c r="K30" s="407"/>
    </row>
    <row r="31" ht="14.25" spans="1:11">
      <c r="A31" s="382" t="s">
        <v>123</v>
      </c>
      <c r="B31" s="383"/>
      <c r="C31" s="383"/>
      <c r="D31" s="383"/>
      <c r="E31" s="383"/>
      <c r="F31" s="383"/>
      <c r="G31" s="383"/>
      <c r="H31" s="383"/>
      <c r="I31" s="383"/>
      <c r="J31" s="383"/>
      <c r="K31" s="410"/>
    </row>
    <row r="32" ht="15" spans="1:11">
      <c r="A32" s="161" t="s">
        <v>124</v>
      </c>
      <c r="B32" s="162"/>
      <c r="C32" s="153" t="s">
        <v>66</v>
      </c>
      <c r="D32" s="153" t="s">
        <v>67</v>
      </c>
      <c r="E32" s="384" t="s">
        <v>125</v>
      </c>
      <c r="F32" s="385"/>
      <c r="G32" s="385"/>
      <c r="H32" s="385"/>
      <c r="I32" s="385"/>
      <c r="J32" s="385"/>
      <c r="K32" s="411"/>
    </row>
    <row r="33" ht="15" spans="1:11">
      <c r="A33" s="386" t="s">
        <v>126</v>
      </c>
      <c r="B33" s="386"/>
      <c r="C33" s="386"/>
      <c r="D33" s="386"/>
      <c r="E33" s="386"/>
      <c r="F33" s="386"/>
      <c r="G33" s="386"/>
      <c r="H33" s="386"/>
      <c r="I33" s="386"/>
      <c r="J33" s="386"/>
      <c r="K33" s="386"/>
    </row>
    <row r="34" ht="21" customHeight="1" spans="1:11">
      <c r="A34" s="387" t="s">
        <v>127</v>
      </c>
      <c r="B34" s="388"/>
      <c r="C34" s="388"/>
      <c r="D34" s="388"/>
      <c r="E34" s="388"/>
      <c r="F34" s="388"/>
      <c r="G34" s="388"/>
      <c r="H34" s="388"/>
      <c r="I34" s="388"/>
      <c r="J34" s="388"/>
      <c r="K34" s="412"/>
    </row>
    <row r="35" ht="21" customHeight="1" spans="1:11">
      <c r="A35" s="294" t="s">
        <v>128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 t="s">
        <v>129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 t="s">
        <v>130</v>
      </c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15" spans="1:11">
      <c r="A41" s="289" t="s">
        <v>131</v>
      </c>
      <c r="B41" s="290"/>
      <c r="C41" s="290"/>
      <c r="D41" s="290"/>
      <c r="E41" s="290"/>
      <c r="F41" s="290"/>
      <c r="G41" s="290"/>
      <c r="H41" s="290"/>
      <c r="I41" s="290"/>
      <c r="J41" s="290"/>
      <c r="K41" s="322"/>
    </row>
    <row r="42" ht="15" spans="1:11">
      <c r="A42" s="350" t="s">
        <v>132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99"/>
    </row>
    <row r="43" ht="14.25" spans="1:11">
      <c r="A43" s="357" t="s">
        <v>133</v>
      </c>
      <c r="B43" s="354" t="s">
        <v>96</v>
      </c>
      <c r="C43" s="354" t="s">
        <v>97</v>
      </c>
      <c r="D43" s="354" t="s">
        <v>89</v>
      </c>
      <c r="E43" s="359" t="s">
        <v>134</v>
      </c>
      <c r="F43" s="354" t="s">
        <v>96</v>
      </c>
      <c r="G43" s="354" t="s">
        <v>97</v>
      </c>
      <c r="H43" s="354" t="s">
        <v>89</v>
      </c>
      <c r="I43" s="359" t="s">
        <v>135</v>
      </c>
      <c r="J43" s="354" t="s">
        <v>96</v>
      </c>
      <c r="K43" s="400" t="s">
        <v>97</v>
      </c>
    </row>
    <row r="44" ht="14.25" spans="1:11">
      <c r="A44" s="286" t="s">
        <v>88</v>
      </c>
      <c r="B44" s="153" t="s">
        <v>96</v>
      </c>
      <c r="C44" s="153" t="s">
        <v>97</v>
      </c>
      <c r="D44" s="153" t="s">
        <v>89</v>
      </c>
      <c r="E44" s="287" t="s">
        <v>95</v>
      </c>
      <c r="F44" s="153" t="s">
        <v>96</v>
      </c>
      <c r="G44" s="153" t="s">
        <v>97</v>
      </c>
      <c r="H44" s="153" t="s">
        <v>89</v>
      </c>
      <c r="I44" s="287" t="s">
        <v>106</v>
      </c>
      <c r="J44" s="153" t="s">
        <v>96</v>
      </c>
      <c r="K44" s="154" t="s">
        <v>97</v>
      </c>
    </row>
    <row r="45" ht="15" spans="1:11">
      <c r="A45" s="259" t="s">
        <v>99</v>
      </c>
      <c r="B45" s="260"/>
      <c r="C45" s="260"/>
      <c r="D45" s="260"/>
      <c r="E45" s="260"/>
      <c r="F45" s="260"/>
      <c r="G45" s="260"/>
      <c r="H45" s="260"/>
      <c r="I45" s="260"/>
      <c r="J45" s="260"/>
      <c r="K45" s="313"/>
    </row>
    <row r="46" ht="15" spans="1:11">
      <c r="A46" s="386" t="s">
        <v>136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</row>
    <row r="47" ht="15" spans="1:1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412"/>
    </row>
    <row r="48" ht="15" spans="1:11">
      <c r="A48" s="389" t="s">
        <v>137</v>
      </c>
      <c r="B48" s="390" t="s">
        <v>138</v>
      </c>
      <c r="C48" s="390"/>
      <c r="D48" s="391" t="s">
        <v>139</v>
      </c>
      <c r="E48" s="392" t="s">
        <v>140</v>
      </c>
      <c r="F48" s="393" t="s">
        <v>141</v>
      </c>
      <c r="G48" s="394">
        <v>45812</v>
      </c>
      <c r="H48" s="395" t="s">
        <v>142</v>
      </c>
      <c r="I48" s="413"/>
      <c r="J48" s="414" t="s">
        <v>143</v>
      </c>
      <c r="K48" s="415"/>
    </row>
    <row r="49" ht="15" spans="1:11">
      <c r="A49" s="386" t="s">
        <v>144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6"/>
    </row>
    <row r="50" ht="15" spans="1:11">
      <c r="A50" s="396" t="s">
        <v>145</v>
      </c>
      <c r="B50" s="397"/>
      <c r="C50" s="397"/>
      <c r="D50" s="397"/>
      <c r="E50" s="397"/>
      <c r="F50" s="397"/>
      <c r="G50" s="397"/>
      <c r="H50" s="397"/>
      <c r="I50" s="397"/>
      <c r="J50" s="397"/>
      <c r="K50" s="416"/>
    </row>
    <row r="51" ht="15" spans="1:11">
      <c r="A51" s="389" t="s">
        <v>137</v>
      </c>
      <c r="B51" s="390" t="s">
        <v>138</v>
      </c>
      <c r="C51" s="390"/>
      <c r="D51" s="391" t="s">
        <v>139</v>
      </c>
      <c r="E51" s="392" t="s">
        <v>140</v>
      </c>
      <c r="F51" s="393" t="s">
        <v>141</v>
      </c>
      <c r="G51" s="394">
        <v>45812</v>
      </c>
      <c r="H51" s="395" t="s">
        <v>142</v>
      </c>
      <c r="I51" s="413"/>
      <c r="J51" s="414" t="s">
        <v>143</v>
      </c>
      <c r="K51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R11" sqref="R11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7.7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30" customWidth="1"/>
    <col min="17" max="254" width="9" style="90"/>
    <col min="255" max="16384" width="9" style="93"/>
  </cols>
  <sheetData>
    <row r="1" s="90" customFormat="1" ht="29" customHeight="1" spans="1:25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3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135" t="s">
        <v>61</v>
      </c>
      <c r="B2" s="331" t="str">
        <f>首期!B4</f>
        <v>TAJJAN91211</v>
      </c>
      <c r="C2" s="332"/>
      <c r="D2" s="331"/>
      <c r="E2" s="333" t="s">
        <v>68</v>
      </c>
      <c r="F2" s="334" t="str">
        <f>首期!B5</f>
        <v>男式长袖T恤</v>
      </c>
      <c r="G2" s="334"/>
      <c r="H2" s="334"/>
      <c r="I2" s="134"/>
      <c r="J2" s="135" t="s">
        <v>57</v>
      </c>
      <c r="K2" s="136" t="s">
        <v>56</v>
      </c>
      <c r="L2" s="136"/>
      <c r="M2" s="136"/>
      <c r="N2" s="136"/>
      <c r="O2" s="136"/>
      <c r="P2" s="339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335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339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335"/>
      <c r="B4" s="107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340"/>
      <c r="K4" s="341" t="s">
        <v>120</v>
      </c>
      <c r="L4" s="341" t="s">
        <v>151</v>
      </c>
      <c r="M4" s="341" t="s">
        <v>152</v>
      </c>
      <c r="N4" s="342"/>
      <c r="O4" s="341" t="s">
        <v>120</v>
      </c>
      <c r="P4" s="34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335"/>
      <c r="B5" s="107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/>
      <c r="K5" s="343"/>
      <c r="L5" s="340" t="s">
        <v>113</v>
      </c>
      <c r="M5" s="340" t="s">
        <v>113</v>
      </c>
      <c r="N5" s="227"/>
      <c r="O5" s="343" t="s">
        <v>115</v>
      </c>
      <c r="P5" s="343" t="s">
        <v>149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12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/>
      <c r="K6" s="139"/>
      <c r="L6" s="139" t="s">
        <v>161</v>
      </c>
      <c r="M6" s="344" t="s">
        <v>162</v>
      </c>
      <c r="N6" s="139"/>
      <c r="O6" s="344" t="s">
        <v>163</v>
      </c>
      <c r="P6" s="344" t="s">
        <v>163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12" t="s">
        <v>164</v>
      </c>
      <c r="B7" s="110">
        <f>C7-4</f>
        <v>101</v>
      </c>
      <c r="C7" s="110">
        <f>D7-4</f>
        <v>105</v>
      </c>
      <c r="D7" s="111">
        <v>109</v>
      </c>
      <c r="E7" s="110">
        <f>D7+4</f>
        <v>113</v>
      </c>
      <c r="F7" s="110">
        <f>E7+4</f>
        <v>117</v>
      </c>
      <c r="G7" s="110">
        <f>F7+6</f>
        <v>123</v>
      </c>
      <c r="H7" s="110">
        <f>G7+6</f>
        <v>129</v>
      </c>
      <c r="I7" s="134"/>
      <c r="J7" s="139"/>
      <c r="K7" s="139"/>
      <c r="L7" s="139" t="s">
        <v>165</v>
      </c>
      <c r="M7" s="139" t="s">
        <v>166</v>
      </c>
      <c r="N7" s="139"/>
      <c r="O7" s="344" t="s">
        <v>167</v>
      </c>
      <c r="P7" s="139" t="s">
        <v>165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12" t="s">
        <v>168</v>
      </c>
      <c r="B8" s="110">
        <f>C8-4</f>
        <v>98</v>
      </c>
      <c r="C8" s="110">
        <f>D8-4</f>
        <v>102</v>
      </c>
      <c r="D8" s="336" t="s">
        <v>169</v>
      </c>
      <c r="E8" s="110">
        <f>D8+4</f>
        <v>110</v>
      </c>
      <c r="F8" s="110">
        <f>E8+5</f>
        <v>115</v>
      </c>
      <c r="G8" s="110">
        <f>F8+6</f>
        <v>121</v>
      </c>
      <c r="H8" s="110">
        <f>G8+7</f>
        <v>128</v>
      </c>
      <c r="I8" s="134"/>
      <c r="J8" s="139"/>
      <c r="K8" s="139"/>
      <c r="L8" s="139" t="s">
        <v>170</v>
      </c>
      <c r="M8" s="139" t="s">
        <v>171</v>
      </c>
      <c r="N8" s="139"/>
      <c r="O8" s="139" t="s">
        <v>161</v>
      </c>
      <c r="P8" s="139" t="s">
        <v>171</v>
      </c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12" t="s">
        <v>172</v>
      </c>
      <c r="B9" s="110">
        <f>C9-1.2</f>
        <v>43.6</v>
      </c>
      <c r="C9" s="110">
        <f>D9-1.2</f>
        <v>44.8</v>
      </c>
      <c r="D9" s="336" t="s">
        <v>173</v>
      </c>
      <c r="E9" s="110">
        <f>D9+1.2</f>
        <v>47.2</v>
      </c>
      <c r="F9" s="110">
        <f>E9+1.2</f>
        <v>48.4</v>
      </c>
      <c r="G9" s="110">
        <f>F9+1.4</f>
        <v>49.8</v>
      </c>
      <c r="H9" s="110">
        <f>G9+1.4</f>
        <v>51.2</v>
      </c>
      <c r="I9" s="134"/>
      <c r="J9" s="139"/>
      <c r="K9" s="139"/>
      <c r="L9" s="139" t="s">
        <v>174</v>
      </c>
      <c r="M9" s="139" t="s">
        <v>174</v>
      </c>
      <c r="N9" s="139"/>
      <c r="O9" s="139" t="s">
        <v>175</v>
      </c>
      <c r="P9" s="139" t="s">
        <v>165</v>
      </c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12" t="s">
        <v>176</v>
      </c>
      <c r="B10" s="110">
        <f>C10-0.6</f>
        <v>62.2</v>
      </c>
      <c r="C10" s="110">
        <f>D10-1.2</f>
        <v>62.8</v>
      </c>
      <c r="D10" s="336" t="s">
        <v>177</v>
      </c>
      <c r="E10" s="110">
        <f>D10+1.2</f>
        <v>65.2</v>
      </c>
      <c r="F10" s="110">
        <f>E10+1.2</f>
        <v>66.4</v>
      </c>
      <c r="G10" s="110">
        <f>F10+0.6</f>
        <v>67</v>
      </c>
      <c r="H10" s="110">
        <f>G10+0.6</f>
        <v>67.6</v>
      </c>
      <c r="I10" s="134"/>
      <c r="J10" s="139"/>
      <c r="K10" s="139"/>
      <c r="L10" s="139" t="s">
        <v>161</v>
      </c>
      <c r="M10" s="139" t="s">
        <v>162</v>
      </c>
      <c r="N10" s="139"/>
      <c r="O10" s="344" t="s">
        <v>178</v>
      </c>
      <c r="P10" s="344" t="s">
        <v>179</v>
      </c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12" t="s">
        <v>180</v>
      </c>
      <c r="B11" s="110">
        <f>C11-0.7</f>
        <v>18.6</v>
      </c>
      <c r="C11" s="110">
        <f>D11-0.7</f>
        <v>19.3</v>
      </c>
      <c r="D11" s="337" t="s">
        <v>181</v>
      </c>
      <c r="E11" s="110">
        <f>D11+0.7</f>
        <v>20.7</v>
      </c>
      <c r="F11" s="110">
        <f>E11+0.7</f>
        <v>21.4</v>
      </c>
      <c r="G11" s="110">
        <f>F11+0.95</f>
        <v>22.35</v>
      </c>
      <c r="H11" s="110">
        <f>G11+0.95</f>
        <v>23.3</v>
      </c>
      <c r="I11" s="134"/>
      <c r="J11" s="139"/>
      <c r="K11" s="139"/>
      <c r="L11" s="139" t="s">
        <v>171</v>
      </c>
      <c r="M11" s="139" t="s">
        <v>182</v>
      </c>
      <c r="N11" s="139"/>
      <c r="O11" s="139" t="s">
        <v>165</v>
      </c>
      <c r="P11" s="139" t="s">
        <v>171</v>
      </c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15" t="s">
        <v>183</v>
      </c>
      <c r="B12" s="116">
        <f>C12-0.6</f>
        <v>14.3</v>
      </c>
      <c r="C12" s="116">
        <f>D12-0.6</f>
        <v>14.9</v>
      </c>
      <c r="D12" s="117">
        <v>15.5</v>
      </c>
      <c r="E12" s="116">
        <f>D12+0.6</f>
        <v>16.1</v>
      </c>
      <c r="F12" s="116">
        <f>E12+0.6</f>
        <v>16.7</v>
      </c>
      <c r="G12" s="116">
        <f>F12+0.95</f>
        <v>17.65</v>
      </c>
      <c r="H12" s="116">
        <f>G12+0.95</f>
        <v>18.6</v>
      </c>
      <c r="I12" s="134"/>
      <c r="J12" s="139"/>
      <c r="K12" s="139"/>
      <c r="L12" s="139" t="s">
        <v>165</v>
      </c>
      <c r="M12" s="139" t="s">
        <v>165</v>
      </c>
      <c r="N12" s="139"/>
      <c r="O12" s="139" t="s">
        <v>184</v>
      </c>
      <c r="P12" s="139" t="s">
        <v>184</v>
      </c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15" t="s">
        <v>185</v>
      </c>
      <c r="B13" s="116">
        <f>C13-0.4</f>
        <v>9.7</v>
      </c>
      <c r="C13" s="116">
        <f>D13-0.4</f>
        <v>10.1</v>
      </c>
      <c r="D13" s="117">
        <v>10.5</v>
      </c>
      <c r="E13" s="116">
        <f>D13+0.4</f>
        <v>10.9</v>
      </c>
      <c r="F13" s="116">
        <f>E13+0.4</f>
        <v>11.3</v>
      </c>
      <c r="G13" s="116">
        <f>F13+0.6</f>
        <v>11.9</v>
      </c>
      <c r="H13" s="116">
        <f>G13+0.6</f>
        <v>12.5</v>
      </c>
      <c r="I13" s="134"/>
      <c r="J13" s="139"/>
      <c r="K13" s="139"/>
      <c r="L13" s="139" t="s">
        <v>182</v>
      </c>
      <c r="M13" s="139" t="s">
        <v>186</v>
      </c>
      <c r="N13" s="139"/>
      <c r="O13" s="139" t="s">
        <v>165</v>
      </c>
      <c r="P13" s="139" t="s">
        <v>165</v>
      </c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18" t="s">
        <v>187</v>
      </c>
      <c r="B14" s="119">
        <f>C14-1</f>
        <v>46</v>
      </c>
      <c r="C14" s="119">
        <f>D14-1</f>
        <v>47</v>
      </c>
      <c r="D14" s="120">
        <v>48</v>
      </c>
      <c r="E14" s="119">
        <f>D14+1</f>
        <v>49</v>
      </c>
      <c r="F14" s="119">
        <f>E14+1</f>
        <v>50</v>
      </c>
      <c r="G14" s="119">
        <f>F14+1.5</f>
        <v>51.5</v>
      </c>
      <c r="H14" s="119">
        <f>G14+1.5</f>
        <v>53</v>
      </c>
      <c r="I14" s="134"/>
      <c r="J14" s="139"/>
      <c r="K14" s="139"/>
      <c r="L14" s="139" t="s">
        <v>165</v>
      </c>
      <c r="M14" s="139" t="s">
        <v>165</v>
      </c>
      <c r="N14" s="139"/>
      <c r="O14" s="139"/>
      <c r="P14" s="139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12" t="s">
        <v>188</v>
      </c>
      <c r="B15" s="110">
        <f>C15</f>
        <v>16.5</v>
      </c>
      <c r="C15" s="110">
        <f>D15-0.5</f>
        <v>16.5</v>
      </c>
      <c r="D15" s="111">
        <v>17</v>
      </c>
      <c r="E15" s="110">
        <f t="shared" ref="E15:H15" si="0">D15</f>
        <v>17</v>
      </c>
      <c r="F15" s="110">
        <f>E15+1</f>
        <v>18</v>
      </c>
      <c r="G15" s="110">
        <f t="shared" si="0"/>
        <v>18</v>
      </c>
      <c r="H15" s="110">
        <f t="shared" si="0"/>
        <v>18</v>
      </c>
      <c r="I15" s="134"/>
      <c r="J15" s="139"/>
      <c r="K15" s="139"/>
      <c r="L15" s="139" t="s">
        <v>165</v>
      </c>
      <c r="M15" s="139" t="s">
        <v>165</v>
      </c>
      <c r="N15" s="139"/>
      <c r="O15" s="139"/>
      <c r="P15" s="139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12" t="s">
        <v>189</v>
      </c>
      <c r="B16" s="110">
        <f>D16</f>
        <v>2</v>
      </c>
      <c r="C16" s="110">
        <f>D16</f>
        <v>2</v>
      </c>
      <c r="D16" s="111">
        <v>2</v>
      </c>
      <c r="E16" s="110">
        <f>D16</f>
        <v>2</v>
      </c>
      <c r="F16" s="110">
        <f>D16</f>
        <v>2</v>
      </c>
      <c r="G16" s="110">
        <f>D16</f>
        <v>2</v>
      </c>
      <c r="H16" s="110">
        <f>D16</f>
        <v>2</v>
      </c>
      <c r="I16" s="134"/>
      <c r="J16" s="139"/>
      <c r="K16" s="139"/>
      <c r="L16" s="139" t="s">
        <v>165</v>
      </c>
      <c r="M16" s="139" t="s">
        <v>165</v>
      </c>
      <c r="N16" s="139"/>
      <c r="O16" s="139"/>
      <c r="P16" s="139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12" t="s">
        <v>190</v>
      </c>
      <c r="B17" s="110">
        <f>C17-0.5</f>
        <v>17.3</v>
      </c>
      <c r="C17" s="110">
        <f>D17-0.7</f>
        <v>17.8</v>
      </c>
      <c r="D17" s="111">
        <v>18.5</v>
      </c>
      <c r="E17" s="110">
        <f>D17+0.7</f>
        <v>19.2</v>
      </c>
      <c r="F17" s="110">
        <f>E17+0.7</f>
        <v>19.9</v>
      </c>
      <c r="G17" s="110">
        <f>F17+0.5</f>
        <v>20.4</v>
      </c>
      <c r="H17" s="110">
        <f>G17+0.5</f>
        <v>20.9</v>
      </c>
      <c r="I17" s="134"/>
      <c r="J17" s="139"/>
      <c r="K17" s="139"/>
      <c r="L17" s="139" t="s">
        <v>165</v>
      </c>
      <c r="M17" s="139" t="s">
        <v>165</v>
      </c>
      <c r="N17" s="139"/>
      <c r="O17" s="139" t="s">
        <v>191</v>
      </c>
      <c r="P17" s="139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112" t="s">
        <v>192</v>
      </c>
      <c r="B18" s="110">
        <v>6.4</v>
      </c>
      <c r="C18" s="110">
        <v>6.7</v>
      </c>
      <c r="D18" s="111">
        <v>7</v>
      </c>
      <c r="E18" s="110">
        <v>7.3</v>
      </c>
      <c r="F18" s="110">
        <v>7.6</v>
      </c>
      <c r="G18" s="110">
        <v>7.9</v>
      </c>
      <c r="H18" s="110">
        <v>8.2</v>
      </c>
      <c r="I18" s="134"/>
      <c r="J18" s="141"/>
      <c r="K18" s="141"/>
      <c r="L18" s="139" t="s">
        <v>165</v>
      </c>
      <c r="M18" s="139" t="s">
        <v>165</v>
      </c>
      <c r="N18" s="141"/>
      <c r="O18" s="139"/>
      <c r="P18" s="139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16.5" spans="1:257">
      <c r="A19" s="129"/>
      <c r="B19" s="129"/>
      <c r="C19" s="130"/>
      <c r="D19" s="130"/>
      <c r="E19" s="131"/>
      <c r="F19" s="130"/>
      <c r="G19" s="130"/>
      <c r="H19" s="130"/>
      <c r="P19" s="33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spans="1:257">
      <c r="A20" s="132" t="s">
        <v>193</v>
      </c>
      <c r="B20" s="132"/>
      <c r="C20" s="133"/>
      <c r="D20" s="133"/>
      <c r="P20" s="338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3:257">
      <c r="C21" s="91"/>
      <c r="D21" s="91"/>
      <c r="J21" s="142" t="s">
        <v>194</v>
      </c>
      <c r="K21" s="143">
        <v>45812</v>
      </c>
      <c r="L21" s="142" t="s">
        <v>195</v>
      </c>
      <c r="M21" s="142" t="s">
        <v>140</v>
      </c>
      <c r="N21" s="142" t="s">
        <v>196</v>
      </c>
      <c r="O21" s="90" t="s">
        <v>143</v>
      </c>
      <c r="P21" s="338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147" t="s">
        <v>197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09" t="s">
        <v>56</v>
      </c>
      <c r="J2" s="309"/>
      <c r="K2" s="310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153" t="s">
        <v>62</v>
      </c>
      <c r="C4" s="154"/>
      <c r="D4" s="245" t="s">
        <v>63</v>
      </c>
      <c r="E4" s="246"/>
      <c r="F4" s="247" t="s">
        <v>64</v>
      </c>
      <c r="G4" s="248"/>
      <c r="H4" s="245" t="s">
        <v>65</v>
      </c>
      <c r="I4" s="246"/>
      <c r="J4" s="153" t="s">
        <v>66</v>
      </c>
      <c r="K4" s="154" t="s">
        <v>67</v>
      </c>
    </row>
    <row r="5" customHeight="1" spans="1:11">
      <c r="A5" s="249" t="s">
        <v>68</v>
      </c>
      <c r="B5" s="153" t="s">
        <v>69</v>
      </c>
      <c r="C5" s="154"/>
      <c r="D5" s="245" t="s">
        <v>70</v>
      </c>
      <c r="E5" s="246"/>
      <c r="F5" s="247">
        <v>45805</v>
      </c>
      <c r="G5" s="248"/>
      <c r="H5" s="245" t="s">
        <v>71</v>
      </c>
      <c r="I5" s="246"/>
      <c r="J5" s="153" t="s">
        <v>66</v>
      </c>
      <c r="K5" s="154" t="s">
        <v>67</v>
      </c>
    </row>
    <row r="6" customHeight="1" spans="1:11">
      <c r="A6" s="245" t="s">
        <v>72</v>
      </c>
      <c r="B6" s="250" t="s">
        <v>73</v>
      </c>
      <c r="C6" s="251">
        <v>6</v>
      </c>
      <c r="D6" s="249" t="s">
        <v>74</v>
      </c>
      <c r="E6" s="252"/>
      <c r="F6" s="247">
        <v>45836</v>
      </c>
      <c r="G6" s="248"/>
      <c r="H6" s="245" t="s">
        <v>75</v>
      </c>
      <c r="I6" s="246"/>
      <c r="J6" s="153" t="s">
        <v>66</v>
      </c>
      <c r="K6" s="154" t="s">
        <v>67</v>
      </c>
    </row>
    <row r="7" customHeight="1" spans="1:11">
      <c r="A7" s="245" t="s">
        <v>76</v>
      </c>
      <c r="B7" s="253">
        <v>9068</v>
      </c>
      <c r="C7" s="254"/>
      <c r="D7" s="249" t="s">
        <v>77</v>
      </c>
      <c r="E7" s="255"/>
      <c r="F7" s="247">
        <v>45839</v>
      </c>
      <c r="G7" s="248"/>
      <c r="H7" s="245" t="s">
        <v>78</v>
      </c>
      <c r="I7" s="246"/>
      <c r="J7" s="153" t="s">
        <v>66</v>
      </c>
      <c r="K7" s="154" t="s">
        <v>67</v>
      </c>
    </row>
    <row r="8" customHeight="1" spans="1:16">
      <c r="A8" s="256" t="s">
        <v>79</v>
      </c>
      <c r="B8" s="257" t="s">
        <v>80</v>
      </c>
      <c r="C8" s="258"/>
      <c r="D8" s="259" t="s">
        <v>81</v>
      </c>
      <c r="E8" s="260"/>
      <c r="F8" s="261">
        <v>45841</v>
      </c>
      <c r="G8" s="262"/>
      <c r="H8" s="259" t="s">
        <v>82</v>
      </c>
      <c r="I8" s="260"/>
      <c r="J8" s="279" t="s">
        <v>66</v>
      </c>
      <c r="K8" s="311" t="s">
        <v>67</v>
      </c>
      <c r="P8" s="206" t="s">
        <v>198</v>
      </c>
    </row>
    <row r="9" customHeight="1" spans="1:11">
      <c r="A9" s="263" t="s">
        <v>199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85</v>
      </c>
      <c r="B10" s="265" t="s">
        <v>86</v>
      </c>
      <c r="C10" s="266" t="s">
        <v>87</v>
      </c>
      <c r="D10" s="267"/>
      <c r="E10" s="268" t="s">
        <v>90</v>
      </c>
      <c r="F10" s="265" t="s">
        <v>86</v>
      </c>
      <c r="G10" s="266" t="s">
        <v>87</v>
      </c>
      <c r="H10" s="265"/>
      <c r="I10" s="268" t="s">
        <v>88</v>
      </c>
      <c r="J10" s="265" t="s">
        <v>86</v>
      </c>
      <c r="K10" s="312" t="s">
        <v>87</v>
      </c>
    </row>
    <row r="11" customHeight="1" spans="1:11">
      <c r="A11" s="249" t="s">
        <v>91</v>
      </c>
      <c r="B11" s="269" t="s">
        <v>86</v>
      </c>
      <c r="C11" s="153" t="s">
        <v>87</v>
      </c>
      <c r="D11" s="255"/>
      <c r="E11" s="252" t="s">
        <v>93</v>
      </c>
      <c r="F11" s="269" t="s">
        <v>86</v>
      </c>
      <c r="G11" s="153" t="s">
        <v>87</v>
      </c>
      <c r="H11" s="269"/>
      <c r="I11" s="252" t="s">
        <v>98</v>
      </c>
      <c r="J11" s="269" t="s">
        <v>86</v>
      </c>
      <c r="K11" s="154" t="s">
        <v>87</v>
      </c>
    </row>
    <row r="12" customHeight="1" spans="1:11">
      <c r="A12" s="259" t="s">
        <v>125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3"/>
    </row>
    <row r="13" customHeight="1" spans="1:11">
      <c r="A13" s="270" t="s">
        <v>200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201</v>
      </c>
      <c r="B14" s="272"/>
      <c r="C14" s="272"/>
      <c r="D14" s="272"/>
      <c r="E14" s="272"/>
      <c r="F14" s="272"/>
      <c r="G14" s="272"/>
      <c r="H14" s="273"/>
      <c r="I14" s="314"/>
      <c r="J14" s="314"/>
      <c r="K14" s="315"/>
    </row>
    <row r="15" customHeight="1" spans="1:11">
      <c r="A15" s="274"/>
      <c r="B15" s="275"/>
      <c r="C15" s="275"/>
      <c r="D15" s="276"/>
      <c r="E15" s="277"/>
      <c r="F15" s="275"/>
      <c r="G15" s="275"/>
      <c r="H15" s="276"/>
      <c r="I15" s="316"/>
      <c r="J15" s="317"/>
      <c r="K15" s="318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11"/>
    </row>
    <row r="17" customHeight="1" spans="1:11">
      <c r="A17" s="270" t="s">
        <v>202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0" t="s">
        <v>203</v>
      </c>
      <c r="B18" s="281"/>
      <c r="C18" s="281"/>
      <c r="D18" s="281"/>
      <c r="E18" s="281"/>
      <c r="F18" s="281"/>
      <c r="G18" s="281"/>
      <c r="H18" s="281"/>
      <c r="I18" s="314"/>
      <c r="J18" s="314"/>
      <c r="K18" s="315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6"/>
      <c r="J19" s="317"/>
      <c r="K19" s="318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customHeight="1" spans="1:11">
      <c r="A21" s="282" t="s">
        <v>122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148" t="s">
        <v>123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customHeight="1" spans="1:11">
      <c r="A23" s="161" t="s">
        <v>124</v>
      </c>
      <c r="B23" s="162"/>
      <c r="C23" s="153" t="s">
        <v>66</v>
      </c>
      <c r="D23" s="153" t="s">
        <v>67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283" t="s">
        <v>204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19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0"/>
    </row>
    <row r="26" customHeight="1" spans="1:11">
      <c r="A26" s="263" t="s">
        <v>132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9" t="s">
        <v>133</v>
      </c>
      <c r="B27" s="266" t="s">
        <v>96</v>
      </c>
      <c r="C27" s="266" t="s">
        <v>97</v>
      </c>
      <c r="D27" s="266" t="s">
        <v>89</v>
      </c>
      <c r="E27" s="240" t="s">
        <v>134</v>
      </c>
      <c r="F27" s="266" t="s">
        <v>96</v>
      </c>
      <c r="G27" s="266" t="s">
        <v>97</v>
      </c>
      <c r="H27" s="266" t="s">
        <v>89</v>
      </c>
      <c r="I27" s="240" t="s">
        <v>135</v>
      </c>
      <c r="J27" s="266" t="s">
        <v>96</v>
      </c>
      <c r="K27" s="312" t="s">
        <v>97</v>
      </c>
    </row>
    <row r="28" customHeight="1" spans="1:11">
      <c r="A28" s="286" t="s">
        <v>88</v>
      </c>
      <c r="B28" s="153" t="s">
        <v>96</v>
      </c>
      <c r="C28" s="153" t="s">
        <v>97</v>
      </c>
      <c r="D28" s="153" t="s">
        <v>89</v>
      </c>
      <c r="E28" s="287" t="s">
        <v>95</v>
      </c>
      <c r="F28" s="153" t="s">
        <v>96</v>
      </c>
      <c r="G28" s="153" t="s">
        <v>97</v>
      </c>
      <c r="H28" s="153" t="s">
        <v>89</v>
      </c>
      <c r="I28" s="287" t="s">
        <v>106</v>
      </c>
      <c r="J28" s="153" t="s">
        <v>96</v>
      </c>
      <c r="K28" s="154" t="s">
        <v>97</v>
      </c>
    </row>
    <row r="29" customHeight="1" spans="1:11">
      <c r="A29" s="245" t="s">
        <v>99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1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2"/>
    </row>
    <row r="31" customHeight="1" spans="1:11">
      <c r="A31" s="291" t="s">
        <v>205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21" customHeight="1" spans="1:1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323"/>
    </row>
    <row r="33" ht="21" customHeight="1" spans="1:1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324"/>
    </row>
    <row r="34" ht="21" customHeight="1" spans="1:1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24"/>
    </row>
    <row r="35" ht="21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21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4"/>
    </row>
    <row r="42" ht="21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4"/>
    </row>
    <row r="43" ht="17.25" customHeight="1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2"/>
    </row>
    <row r="44" customHeight="1" spans="1:11">
      <c r="A44" s="291" t="s">
        <v>206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125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5"/>
    </row>
    <row r="46" ht="18" customHeight="1" spans="1:11">
      <c r="A46" s="296" t="s">
        <v>207</v>
      </c>
      <c r="B46" s="297"/>
      <c r="C46" s="297"/>
      <c r="D46" s="297"/>
      <c r="E46" s="297"/>
      <c r="F46" s="297"/>
      <c r="G46" s="297"/>
      <c r="H46" s="297"/>
      <c r="I46" s="297"/>
      <c r="J46" s="297"/>
      <c r="K46" s="32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0"/>
    </row>
    <row r="48" ht="21" customHeight="1" spans="1:11">
      <c r="A48" s="298" t="s">
        <v>137</v>
      </c>
      <c r="B48" s="299" t="s">
        <v>138</v>
      </c>
      <c r="C48" s="299"/>
      <c r="D48" s="300" t="s">
        <v>139</v>
      </c>
      <c r="E48" s="300"/>
      <c r="F48" s="300" t="s">
        <v>141</v>
      </c>
      <c r="G48" s="301"/>
      <c r="H48" s="302" t="s">
        <v>142</v>
      </c>
      <c r="I48" s="302"/>
      <c r="J48" s="299" t="s">
        <v>143</v>
      </c>
      <c r="K48" s="326"/>
    </row>
    <row r="49" customHeight="1" spans="1:11">
      <c r="A49" s="303" t="s">
        <v>144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customHeight="1" spans="1:1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28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29"/>
    </row>
    <row r="52" ht="21" customHeight="1" spans="1:11">
      <c r="A52" s="298" t="s">
        <v>137</v>
      </c>
      <c r="B52" s="299" t="s">
        <v>138</v>
      </c>
      <c r="C52" s="299"/>
      <c r="D52" s="300" t="s">
        <v>139</v>
      </c>
      <c r="E52" s="300"/>
      <c r="F52" s="300" t="s">
        <v>141</v>
      </c>
      <c r="G52" s="301"/>
      <c r="H52" s="302" t="s">
        <v>142</v>
      </c>
      <c r="I52" s="302"/>
      <c r="J52" s="299" t="s">
        <v>143</v>
      </c>
      <c r="K52" s="3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A2" sqref="A2:H19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0.125" style="90" customWidth="1"/>
    <col min="9" max="14" width="10.625" style="90" customWidth="1"/>
    <col min="15" max="20" width="10.625" style="225" customWidth="1"/>
    <col min="21" max="252" width="9" style="90"/>
    <col min="253" max="16384" width="9" style="93"/>
  </cols>
  <sheetData>
    <row r="1" s="90" customFormat="1" ht="29" customHeight="1" spans="1:255">
      <c r="A1" s="94" t="s">
        <v>146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29"/>
      <c r="P1" s="229"/>
      <c r="Q1" s="229"/>
      <c r="R1" s="229"/>
      <c r="S1" s="229"/>
      <c r="T1" s="229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</row>
    <row r="2" s="90" customFormat="1" ht="20" customHeight="1" spans="1:255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5" t="s">
        <v>57</v>
      </c>
      <c r="J2" s="136" t="s">
        <v>56</v>
      </c>
      <c r="K2" s="136"/>
      <c r="L2" s="136"/>
      <c r="M2" s="136"/>
      <c r="N2" s="136"/>
      <c r="O2" s="230"/>
      <c r="P2" s="230"/>
      <c r="Q2" s="230"/>
      <c r="R2" s="230"/>
      <c r="S2" s="230"/>
      <c r="T2" s="230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</row>
    <row r="3" s="90" customFormat="1" spans="1:255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7" t="s">
        <v>208</v>
      </c>
      <c r="J3" s="137"/>
      <c r="K3" s="137"/>
      <c r="L3" s="137"/>
      <c r="M3" s="137"/>
      <c r="N3" s="137"/>
      <c r="O3" s="230"/>
      <c r="P3" s="230"/>
      <c r="Q3" s="230"/>
      <c r="R3" s="230"/>
      <c r="S3" s="230"/>
      <c r="T3" s="230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</row>
    <row r="4" s="90" customFormat="1" ht="16.5" spans="1:255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231" t="s">
        <v>111</v>
      </c>
      <c r="J4" s="231" t="s">
        <v>111</v>
      </c>
      <c r="K4" s="231" t="s">
        <v>112</v>
      </c>
      <c r="L4" s="231" t="s">
        <v>112</v>
      </c>
      <c r="M4" s="231" t="s">
        <v>113</v>
      </c>
      <c r="N4" s="231" t="s">
        <v>113</v>
      </c>
      <c r="O4" s="231" t="s">
        <v>114</v>
      </c>
      <c r="P4" s="230" t="s">
        <v>114</v>
      </c>
      <c r="Q4" s="231" t="s">
        <v>115</v>
      </c>
      <c r="R4" s="231" t="s">
        <v>115</v>
      </c>
      <c r="S4" s="231" t="s">
        <v>116</v>
      </c>
      <c r="T4" s="231" t="s">
        <v>116</v>
      </c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</row>
    <row r="5" s="90" customFormat="1" ht="20" customHeight="1" spans="1:255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</row>
    <row r="6" s="90" customFormat="1" ht="20" customHeight="1" spans="1:255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9"/>
      <c r="J6" s="139"/>
      <c r="K6" s="232"/>
      <c r="L6" s="139"/>
      <c r="M6" s="139"/>
      <c r="N6" s="139"/>
      <c r="O6" s="139"/>
      <c r="P6" s="140"/>
      <c r="Q6" s="140"/>
      <c r="R6" s="140"/>
      <c r="S6" s="140"/>
      <c r="T6" s="140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</row>
    <row r="7" s="90" customFormat="1" ht="20" customHeight="1" spans="1:255">
      <c r="A7" s="112" t="s">
        <v>164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9"/>
      <c r="J7" s="139"/>
      <c r="K7" s="139"/>
      <c r="L7" s="139"/>
      <c r="M7" s="139"/>
      <c r="N7" s="139"/>
      <c r="O7" s="139"/>
      <c r="P7" s="140"/>
      <c r="Q7" s="140"/>
      <c r="R7" s="140"/>
      <c r="S7" s="140"/>
      <c r="T7" s="140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</row>
    <row r="8" s="90" customFormat="1" ht="20" customHeight="1" spans="1:255">
      <c r="A8" s="112" t="s">
        <v>209</v>
      </c>
      <c r="B8" s="110">
        <f t="shared" si="0"/>
        <v>98</v>
      </c>
      <c r="C8" s="110">
        <f t="shared" si="1"/>
        <v>102</v>
      </c>
      <c r="D8" s="113" t="s">
        <v>169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</row>
    <row r="9" s="90" customFormat="1" ht="20" customHeight="1" spans="1:255">
      <c r="A9" s="112" t="s">
        <v>168</v>
      </c>
      <c r="B9" s="110">
        <f t="shared" si="0"/>
        <v>98</v>
      </c>
      <c r="C9" s="110">
        <f t="shared" si="1"/>
        <v>102</v>
      </c>
      <c r="D9" s="113" t="s">
        <v>169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9"/>
      <c r="J9" s="139"/>
      <c r="K9" s="139"/>
      <c r="L9" s="139"/>
      <c r="M9" s="139"/>
      <c r="N9" s="139"/>
      <c r="O9" s="139"/>
      <c r="P9" s="140"/>
      <c r="Q9" s="140"/>
      <c r="R9" s="140"/>
      <c r="S9" s="140"/>
      <c r="T9" s="140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</row>
    <row r="10" s="90" customFormat="1" ht="20" customHeight="1" spans="1:255">
      <c r="A10" s="112" t="s">
        <v>172</v>
      </c>
      <c r="B10" s="110">
        <f>C10-1.2</f>
        <v>43.6</v>
      </c>
      <c r="C10" s="110">
        <f>D10-1.2</f>
        <v>44.8</v>
      </c>
      <c r="D10" s="113" t="s">
        <v>173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9"/>
      <c r="J10" s="139"/>
      <c r="K10" s="139"/>
      <c r="L10" s="139"/>
      <c r="M10" s="139"/>
      <c r="N10" s="139"/>
      <c r="O10" s="139"/>
      <c r="P10" s="140"/>
      <c r="Q10" s="140"/>
      <c r="R10" s="140"/>
      <c r="S10" s="140"/>
      <c r="T10" s="140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</row>
    <row r="11" s="90" customFormat="1" ht="20" customHeight="1" spans="1:255">
      <c r="A11" s="112" t="s">
        <v>176</v>
      </c>
      <c r="B11" s="110">
        <f>C11-0.6</f>
        <v>62.2</v>
      </c>
      <c r="C11" s="110">
        <f>D11-1.2</f>
        <v>62.8</v>
      </c>
      <c r="D11" s="113" t="s">
        <v>177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40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</row>
    <row r="12" s="90" customFormat="1" ht="20" customHeight="1" spans="1:255">
      <c r="A12" s="112" t="s">
        <v>180</v>
      </c>
      <c r="B12" s="110">
        <f>C12-0.7</f>
        <v>18.6</v>
      </c>
      <c r="C12" s="110">
        <f>D12-0.7</f>
        <v>19.3</v>
      </c>
      <c r="D12" s="114" t="s">
        <v>181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9"/>
      <c r="J12" s="139"/>
      <c r="K12" s="139"/>
      <c r="L12" s="139"/>
      <c r="M12" s="139"/>
      <c r="N12" s="139"/>
      <c r="O12" s="139"/>
      <c r="P12" s="140"/>
      <c r="Q12" s="140"/>
      <c r="R12" s="140"/>
      <c r="S12" s="140"/>
      <c r="T12" s="140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</row>
    <row r="13" s="90" customFormat="1" ht="20" customHeight="1" spans="1:255">
      <c r="A13" s="115" t="s">
        <v>183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9"/>
      <c r="J13" s="139"/>
      <c r="K13" s="139"/>
      <c r="L13" s="139"/>
      <c r="M13" s="139"/>
      <c r="N13" s="139"/>
      <c r="O13" s="139"/>
      <c r="P13" s="140"/>
      <c r="Q13" s="140"/>
      <c r="R13" s="140"/>
      <c r="S13" s="140"/>
      <c r="T13" s="140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</row>
    <row r="14" s="90" customFormat="1" ht="20" customHeight="1" spans="1:255">
      <c r="A14" s="115" t="s">
        <v>185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</row>
    <row r="15" s="90" customFormat="1" ht="20" customHeight="1" spans="1:255">
      <c r="A15" s="118" t="s">
        <v>187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</row>
    <row r="16" s="90" customFormat="1" ht="20" customHeight="1" spans="1:255">
      <c r="A16" s="112" t="s">
        <v>188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21">
        <f t="shared" si="4"/>
        <v>18</v>
      </c>
      <c r="H16" s="122">
        <f t="shared" si="4"/>
        <v>18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</row>
    <row r="17" s="90" customFormat="1" ht="20" customHeight="1" spans="1:255">
      <c r="A17" s="112" t="s">
        <v>189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</row>
    <row r="18" s="90" customFormat="1" ht="20" customHeight="1" spans="1:255">
      <c r="A18" s="112" t="s">
        <v>190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9"/>
      <c r="J18" s="139"/>
      <c r="K18" s="139"/>
      <c r="L18" s="139"/>
      <c r="M18" s="139"/>
      <c r="N18" s="139"/>
      <c r="O18" s="139"/>
      <c r="P18" s="140"/>
      <c r="Q18" s="140"/>
      <c r="R18" s="140"/>
      <c r="S18" s="140"/>
      <c r="T18" s="140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</row>
    <row r="19" s="90" customFormat="1" ht="20" customHeight="1" spans="1:255">
      <c r="A19" s="112" t="s">
        <v>192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9"/>
      <c r="J19" s="139"/>
      <c r="K19" s="139"/>
      <c r="L19" s="139"/>
      <c r="M19" s="139"/>
      <c r="N19" s="139"/>
      <c r="O19" s="139"/>
      <c r="P19" s="140"/>
      <c r="Q19" s="140"/>
      <c r="R19" s="140"/>
      <c r="S19" s="140"/>
      <c r="T19" s="140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</row>
    <row r="20" s="90" customFormat="1" ht="20" customHeight="1" spans="1:255">
      <c r="A20" s="226"/>
      <c r="B20" s="127"/>
      <c r="C20" s="127"/>
      <c r="D20" s="128"/>
      <c r="E20" s="127"/>
      <c r="F20" s="127"/>
      <c r="G20" s="127"/>
      <c r="H20" s="227"/>
      <c r="I20" s="141"/>
      <c r="J20" s="141"/>
      <c r="K20" s="139"/>
      <c r="L20" s="141"/>
      <c r="M20" s="141"/>
      <c r="N20" s="139"/>
      <c r="O20" s="139"/>
      <c r="P20" s="140"/>
      <c r="Q20" s="140"/>
      <c r="R20" s="140"/>
      <c r="S20" s="140"/>
      <c r="T20" s="14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</row>
    <row r="21" s="90" customFormat="1" ht="16.5" spans="1:255">
      <c r="A21" s="129"/>
      <c r="B21" s="130"/>
      <c r="C21" s="130"/>
      <c r="D21" s="131"/>
      <c r="E21" s="130"/>
      <c r="F21" s="130"/>
      <c r="G21" s="228"/>
      <c r="O21" s="229"/>
      <c r="P21" s="229"/>
      <c r="Q21" s="229"/>
      <c r="R21" s="229"/>
      <c r="S21" s="229"/>
      <c r="T21" s="229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</row>
    <row r="22" s="90" customFormat="1" spans="1:255">
      <c r="A22" s="132" t="s">
        <v>193</v>
      </c>
      <c r="B22" s="132"/>
      <c r="C22" s="133"/>
      <c r="O22" s="229"/>
      <c r="P22" s="229"/>
      <c r="Q22" s="229"/>
      <c r="R22" s="229"/>
      <c r="S22" s="229"/>
      <c r="T22" s="229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</row>
    <row r="23" s="90" customFormat="1" spans="3:255">
      <c r="C23" s="91"/>
      <c r="I23" s="142" t="s">
        <v>194</v>
      </c>
      <c r="J23" s="233"/>
      <c r="K23" s="233"/>
      <c r="M23" s="142" t="s">
        <v>195</v>
      </c>
      <c r="N23" s="142"/>
      <c r="P23" s="142" t="s">
        <v>196</v>
      </c>
      <c r="Q23" s="142"/>
      <c r="R23" s="229" t="s">
        <v>143</v>
      </c>
      <c r="T23" s="229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</row>
  </sheetData>
  <mergeCells count="8">
    <mergeCell ref="A1:N1"/>
    <mergeCell ref="B2:D2"/>
    <mergeCell ref="F2:H2"/>
    <mergeCell ref="J2:N2"/>
    <mergeCell ref="B3:H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0" sqref="O20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210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TAJJAN91211</v>
      </c>
      <c r="F2" s="152" t="s">
        <v>211</v>
      </c>
      <c r="G2" s="153" t="str">
        <f>首期!B5</f>
        <v>男式长袖T恤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76</v>
      </c>
      <c r="B3" s="156">
        <f>首期!B7</f>
        <v>9068</v>
      </c>
      <c r="C3" s="156"/>
      <c r="D3" s="157" t="s">
        <v>212</v>
      </c>
      <c r="E3" s="158">
        <v>45866</v>
      </c>
      <c r="F3" s="159"/>
      <c r="G3" s="159"/>
      <c r="H3" s="160" t="s">
        <v>213</v>
      </c>
      <c r="I3" s="160"/>
      <c r="J3" s="160"/>
      <c r="K3" s="203"/>
    </row>
    <row r="4" ht="18" customHeight="1" spans="1:11">
      <c r="A4" s="161" t="s">
        <v>72</v>
      </c>
      <c r="B4" s="156">
        <v>3</v>
      </c>
      <c r="C4" s="156">
        <v>6</v>
      </c>
      <c r="D4" s="162" t="s">
        <v>214</v>
      </c>
      <c r="E4" s="159" t="s">
        <v>215</v>
      </c>
      <c r="F4" s="159"/>
      <c r="G4" s="159"/>
      <c r="H4" s="162" t="s">
        <v>216</v>
      </c>
      <c r="I4" s="162"/>
      <c r="J4" s="174" t="s">
        <v>66</v>
      </c>
      <c r="K4" s="204" t="s">
        <v>67</v>
      </c>
    </row>
    <row r="5" ht="18" customHeight="1" spans="1:11">
      <c r="A5" s="161" t="s">
        <v>217</v>
      </c>
      <c r="B5" s="156">
        <v>1</v>
      </c>
      <c r="C5" s="156"/>
      <c r="D5" s="157" t="s">
        <v>218</v>
      </c>
      <c r="E5" s="157"/>
      <c r="G5" s="157"/>
      <c r="H5" s="162" t="s">
        <v>219</v>
      </c>
      <c r="I5" s="162"/>
      <c r="J5" s="174" t="s">
        <v>66</v>
      </c>
      <c r="K5" s="204" t="s">
        <v>67</v>
      </c>
    </row>
    <row r="6" ht="18" customHeight="1" spans="1:13">
      <c r="A6" s="163" t="s">
        <v>220</v>
      </c>
      <c r="B6" s="164"/>
      <c r="C6" s="164"/>
      <c r="D6" s="165" t="s">
        <v>221</v>
      </c>
      <c r="E6" s="166"/>
      <c r="F6" s="166"/>
      <c r="G6" s="165"/>
      <c r="H6" s="167" t="s">
        <v>222</v>
      </c>
      <c r="I6" s="167"/>
      <c r="J6" s="166" t="s">
        <v>66</v>
      </c>
      <c r="K6" s="205" t="s">
        <v>67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223</v>
      </c>
      <c r="B8" s="152" t="s">
        <v>224</v>
      </c>
      <c r="C8" s="152" t="s">
        <v>225</v>
      </c>
      <c r="D8" s="152" t="s">
        <v>226</v>
      </c>
      <c r="E8" s="152" t="s">
        <v>227</v>
      </c>
      <c r="F8" s="152" t="s">
        <v>228</v>
      </c>
      <c r="G8" s="172" t="s">
        <v>229</v>
      </c>
      <c r="H8" s="173"/>
      <c r="I8" s="173"/>
      <c r="J8" s="173"/>
      <c r="K8" s="207"/>
    </row>
    <row r="9" ht="18" customHeight="1" spans="1:11">
      <c r="A9" s="161" t="s">
        <v>230</v>
      </c>
      <c r="B9" s="162"/>
      <c r="C9" s="174" t="s">
        <v>66</v>
      </c>
      <c r="D9" s="174" t="s">
        <v>67</v>
      </c>
      <c r="E9" s="157" t="s">
        <v>231</v>
      </c>
      <c r="F9" s="175" t="s">
        <v>232</v>
      </c>
      <c r="G9" s="176"/>
      <c r="H9" s="177"/>
      <c r="I9" s="177"/>
      <c r="J9" s="177"/>
      <c r="K9" s="208"/>
    </row>
    <row r="10" ht="18" customHeight="1" spans="1:11">
      <c r="A10" s="161" t="s">
        <v>233</v>
      </c>
      <c r="B10" s="162"/>
      <c r="C10" s="174" t="s">
        <v>66</v>
      </c>
      <c r="D10" s="174" t="s">
        <v>67</v>
      </c>
      <c r="E10" s="157" t="s">
        <v>234</v>
      </c>
      <c r="F10" s="175" t="s">
        <v>235</v>
      </c>
      <c r="G10" s="176" t="s">
        <v>236</v>
      </c>
      <c r="H10" s="177"/>
      <c r="I10" s="177"/>
      <c r="J10" s="177"/>
      <c r="K10" s="208"/>
    </row>
    <row r="11" ht="18" customHeight="1" spans="1:11">
      <c r="A11" s="178" t="s">
        <v>199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90</v>
      </c>
      <c r="B12" s="174" t="s">
        <v>86</v>
      </c>
      <c r="C12" s="174" t="s">
        <v>87</v>
      </c>
      <c r="D12" s="175"/>
      <c r="E12" s="157" t="s">
        <v>88</v>
      </c>
      <c r="F12" s="174" t="s">
        <v>86</v>
      </c>
      <c r="G12" s="174" t="s">
        <v>87</v>
      </c>
      <c r="H12" s="174"/>
      <c r="I12" s="157" t="s">
        <v>237</v>
      </c>
      <c r="J12" s="174" t="s">
        <v>86</v>
      </c>
      <c r="K12" s="204" t="s">
        <v>87</v>
      </c>
    </row>
    <row r="13" ht="18" customHeight="1" spans="1:11">
      <c r="A13" s="155" t="s">
        <v>93</v>
      </c>
      <c r="B13" s="174" t="s">
        <v>86</v>
      </c>
      <c r="C13" s="174" t="s">
        <v>87</v>
      </c>
      <c r="D13" s="175"/>
      <c r="E13" s="157" t="s">
        <v>98</v>
      </c>
      <c r="F13" s="174" t="s">
        <v>86</v>
      </c>
      <c r="G13" s="174" t="s">
        <v>87</v>
      </c>
      <c r="H13" s="174"/>
      <c r="I13" s="157" t="s">
        <v>238</v>
      </c>
      <c r="J13" s="174" t="s">
        <v>86</v>
      </c>
      <c r="K13" s="204" t="s">
        <v>87</v>
      </c>
    </row>
    <row r="14" ht="18" customHeight="1" spans="1:11">
      <c r="A14" s="163" t="s">
        <v>239</v>
      </c>
      <c r="B14" s="166" t="s">
        <v>86</v>
      </c>
      <c r="C14" s="166" t="s">
        <v>87</v>
      </c>
      <c r="D14" s="180"/>
      <c r="E14" s="165" t="s">
        <v>240</v>
      </c>
      <c r="F14" s="166" t="s">
        <v>86</v>
      </c>
      <c r="G14" s="166" t="s">
        <v>87</v>
      </c>
      <c r="H14" s="166"/>
      <c r="I14" s="165" t="s">
        <v>241</v>
      </c>
      <c r="J14" s="166" t="s">
        <v>86</v>
      </c>
      <c r="K14" s="205" t="s">
        <v>87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244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124</v>
      </c>
      <c r="B24" s="162"/>
      <c r="C24" s="174" t="s">
        <v>66</v>
      </c>
      <c r="D24" s="174" t="s">
        <v>67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245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246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247</v>
      </c>
    </row>
    <row r="28" ht="23" customHeight="1" spans="1:11">
      <c r="A28" s="184"/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6"/>
      <c r="K30" s="217">
        <v>2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248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4</v>
      </c>
    </row>
    <row r="37" ht="18.75" customHeight="1" spans="1:11">
      <c r="A37" s="194" t="s">
        <v>249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250</v>
      </c>
      <c r="B38" s="162"/>
      <c r="C38" s="162"/>
      <c r="D38" s="160" t="s">
        <v>251</v>
      </c>
      <c r="E38" s="160"/>
      <c r="F38" s="196" t="s">
        <v>252</v>
      </c>
      <c r="G38" s="197"/>
      <c r="H38" s="162" t="s">
        <v>253</v>
      </c>
      <c r="I38" s="162"/>
      <c r="J38" s="162" t="s">
        <v>254</v>
      </c>
      <c r="K38" s="211"/>
    </row>
    <row r="39" ht="18.75" customHeight="1" spans="1:11">
      <c r="A39" s="161" t="s">
        <v>125</v>
      </c>
      <c r="B39" s="162" t="s">
        <v>255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137</v>
      </c>
      <c r="B42" s="198" t="s">
        <v>256</v>
      </c>
      <c r="C42" s="198"/>
      <c r="D42" s="165" t="s">
        <v>257</v>
      </c>
      <c r="E42" s="180" t="s">
        <v>140</v>
      </c>
      <c r="F42" s="165" t="s">
        <v>141</v>
      </c>
      <c r="G42" s="199">
        <v>45782</v>
      </c>
      <c r="H42" s="200" t="s">
        <v>142</v>
      </c>
      <c r="I42" s="200"/>
      <c r="J42" s="198" t="s">
        <v>143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H19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4"/>
      <c r="J2" s="135" t="s">
        <v>57</v>
      </c>
      <c r="K2" s="136" t="s">
        <v>258</v>
      </c>
      <c r="L2" s="136"/>
      <c r="M2" s="136"/>
      <c r="N2" s="136"/>
      <c r="O2" s="13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138" t="s">
        <v>111</v>
      </c>
      <c r="K4" s="138" t="s">
        <v>112</v>
      </c>
      <c r="L4" s="138" t="s">
        <v>113</v>
      </c>
      <c r="M4" s="138" t="s">
        <v>114</v>
      </c>
      <c r="N4" s="138" t="s">
        <v>115</v>
      </c>
      <c r="O4" s="138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/>
      <c r="K5" s="139"/>
      <c r="L5" s="139"/>
      <c r="M5" s="139"/>
      <c r="N5" s="139"/>
      <c r="O5" s="139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/>
      <c r="K6" s="139"/>
      <c r="L6" s="139"/>
      <c r="M6" s="140"/>
      <c r="N6" s="139"/>
      <c r="O6" s="139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164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4"/>
      <c r="J7" s="139"/>
      <c r="K7" s="139"/>
      <c r="L7" s="139"/>
      <c r="M7" s="140"/>
      <c r="N7" s="139"/>
      <c r="O7" s="139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209</v>
      </c>
      <c r="B8" s="110">
        <f t="shared" si="0"/>
        <v>98</v>
      </c>
      <c r="C8" s="110">
        <f t="shared" si="1"/>
        <v>102</v>
      </c>
      <c r="D8" s="113" t="s">
        <v>169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4"/>
      <c r="J8" s="139"/>
      <c r="K8" s="139"/>
      <c r="L8" s="139"/>
      <c r="M8" s="139"/>
      <c r="N8" s="139"/>
      <c r="O8" s="139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168</v>
      </c>
      <c r="B9" s="110">
        <f t="shared" si="0"/>
        <v>98</v>
      </c>
      <c r="C9" s="110">
        <f t="shared" si="1"/>
        <v>102</v>
      </c>
      <c r="D9" s="113" t="s">
        <v>169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4"/>
      <c r="J9" s="139"/>
      <c r="K9" s="139"/>
      <c r="L9" s="139"/>
      <c r="M9" s="140"/>
      <c r="N9" s="139"/>
      <c r="O9" s="139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172</v>
      </c>
      <c r="B10" s="110">
        <f>C10-1.2</f>
        <v>43.6</v>
      </c>
      <c r="C10" s="110">
        <f>D10-1.2</f>
        <v>44.8</v>
      </c>
      <c r="D10" s="113" t="s">
        <v>173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4"/>
      <c r="J10" s="139"/>
      <c r="K10" s="139"/>
      <c r="L10" s="139"/>
      <c r="M10" s="140"/>
      <c r="N10" s="139"/>
      <c r="O10" s="139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176</v>
      </c>
      <c r="B11" s="110">
        <f>C11-0.6</f>
        <v>62.2</v>
      </c>
      <c r="C11" s="110">
        <f>D11-1.2</f>
        <v>62.8</v>
      </c>
      <c r="D11" s="113" t="s">
        <v>177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4"/>
      <c r="J11" s="139"/>
      <c r="K11" s="139"/>
      <c r="L11" s="139"/>
      <c r="M11" s="139"/>
      <c r="N11" s="139"/>
      <c r="O11" s="139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2" t="s">
        <v>180</v>
      </c>
      <c r="B12" s="110">
        <f>C12-0.7</f>
        <v>18.6</v>
      </c>
      <c r="C12" s="110">
        <f>D12-0.7</f>
        <v>19.3</v>
      </c>
      <c r="D12" s="114" t="s">
        <v>181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4"/>
      <c r="J12" s="139"/>
      <c r="K12" s="139"/>
      <c r="L12" s="139"/>
      <c r="M12" s="140"/>
      <c r="N12" s="139"/>
      <c r="O12" s="139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183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4"/>
      <c r="J13" s="139"/>
      <c r="K13" s="139"/>
      <c r="L13" s="139"/>
      <c r="M13" s="140"/>
      <c r="N13" s="139"/>
      <c r="O13" s="139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5" t="s">
        <v>185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4"/>
      <c r="J14" s="139"/>
      <c r="K14" s="139"/>
      <c r="L14" s="139"/>
      <c r="M14" s="139"/>
      <c r="N14" s="139"/>
      <c r="O14" s="139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8" t="s">
        <v>187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4"/>
      <c r="J15" s="139"/>
      <c r="K15" s="139"/>
      <c r="L15" s="139"/>
      <c r="M15" s="139"/>
      <c r="N15" s="139"/>
      <c r="O15" s="139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12" t="s">
        <v>188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21">
        <f t="shared" si="4"/>
        <v>18</v>
      </c>
      <c r="H16" s="122">
        <f t="shared" si="4"/>
        <v>18</v>
      </c>
      <c r="I16" s="134"/>
      <c r="J16" s="139"/>
      <c r="K16" s="139"/>
      <c r="L16" s="139"/>
      <c r="M16" s="139"/>
      <c r="N16" s="139"/>
      <c r="O16" s="139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12" t="s">
        <v>189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4"/>
      <c r="J17" s="139"/>
      <c r="K17" s="139"/>
      <c r="L17" s="139"/>
      <c r="M17" s="139"/>
      <c r="N17" s="139"/>
      <c r="O17" s="139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s="90" customFormat="1" ht="21" customHeight="1" spans="1:247">
      <c r="A18" s="112" t="s">
        <v>190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4"/>
      <c r="J18" s="139"/>
      <c r="K18" s="139"/>
      <c r="L18" s="139"/>
      <c r="M18" s="139"/>
      <c r="N18" s="139"/>
      <c r="O18" s="139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</row>
    <row r="19" s="90" customFormat="1" ht="21" customHeight="1" spans="1:247">
      <c r="A19" s="112" t="s">
        <v>192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4"/>
      <c r="J19" s="139"/>
      <c r="K19" s="139"/>
      <c r="L19" s="139"/>
      <c r="M19" s="139"/>
      <c r="N19" s="139"/>
      <c r="O19" s="139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</row>
    <row r="20" s="90" customFormat="1" ht="21" customHeight="1" spans="1:247">
      <c r="A20" s="123"/>
      <c r="B20" s="124"/>
      <c r="C20" s="124"/>
      <c r="D20" s="124"/>
      <c r="E20" s="124"/>
      <c r="F20" s="124"/>
      <c r="G20" s="124"/>
      <c r="H20" s="125"/>
      <c r="I20" s="134"/>
      <c r="J20" s="139"/>
      <c r="K20" s="139"/>
      <c r="L20" s="139"/>
      <c r="M20" s="139"/>
      <c r="N20" s="139"/>
      <c r="O20" s="139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</row>
    <row r="21" s="90" customFormat="1" ht="21" customHeight="1" spans="1:247">
      <c r="A21" s="126"/>
      <c r="B21" s="127"/>
      <c r="C21" s="127"/>
      <c r="D21" s="127"/>
      <c r="E21" s="128"/>
      <c r="F21" s="127"/>
      <c r="G21" s="127"/>
      <c r="H21" s="127"/>
      <c r="I21" s="134"/>
      <c r="J21" s="141"/>
      <c r="K21" s="141"/>
      <c r="L21" s="139"/>
      <c r="M21" s="141"/>
      <c r="N21" s="141"/>
      <c r="O21" s="139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</row>
    <row r="22" ht="16.5" spans="1:15">
      <c r="A22" s="129"/>
      <c r="B22" s="129"/>
      <c r="C22" s="130"/>
      <c r="D22" s="130"/>
      <c r="E22" s="131"/>
      <c r="F22" s="130"/>
      <c r="G22" s="130"/>
      <c r="H22" s="130"/>
      <c r="M22" s="90"/>
      <c r="N22" s="90"/>
      <c r="O22" s="90"/>
    </row>
    <row r="23" spans="1:15">
      <c r="A23" s="132" t="s">
        <v>193</v>
      </c>
      <c r="B23" s="132"/>
      <c r="C23" s="133"/>
      <c r="D23" s="133"/>
      <c r="M23" s="90"/>
      <c r="N23" s="90"/>
      <c r="O23" s="90"/>
    </row>
    <row r="24" spans="3:15">
      <c r="C24" s="91"/>
      <c r="J24" s="142" t="s">
        <v>194</v>
      </c>
      <c r="K24" s="143">
        <v>45782</v>
      </c>
      <c r="L24" s="142" t="s">
        <v>195</v>
      </c>
      <c r="M24" s="142" t="s">
        <v>140</v>
      </c>
      <c r="N24" s="142" t="s">
        <v>196</v>
      </c>
      <c r="O24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5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76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7"/>
      <c r="O3" s="7"/>
    </row>
    <row r="4" ht="25" customHeight="1" spans="1:15">
      <c r="A4" s="11">
        <v>1</v>
      </c>
      <c r="B4" s="24" t="s">
        <v>275</v>
      </c>
      <c r="C4" s="24" t="s">
        <v>276</v>
      </c>
      <c r="D4" s="24" t="s">
        <v>277</v>
      </c>
      <c r="E4" s="25" t="s">
        <v>62</v>
      </c>
      <c r="F4" s="23" t="s">
        <v>278</v>
      </c>
      <c r="G4" s="78" t="s">
        <v>66</v>
      </c>
      <c r="H4" s="11" t="s">
        <v>66</v>
      </c>
      <c r="I4" s="85">
        <v>1</v>
      </c>
      <c r="J4" s="86">
        <v>1</v>
      </c>
      <c r="K4" s="86">
        <v>2</v>
      </c>
      <c r="L4" s="86">
        <v>0</v>
      </c>
      <c r="M4" s="11">
        <v>0</v>
      </c>
      <c r="N4" s="11">
        <f t="shared" ref="N4:N6" si="0">SUM(I4:M4)</f>
        <v>4</v>
      </c>
      <c r="O4" s="11"/>
    </row>
    <row r="5" ht="20" customHeight="1" spans="1:15">
      <c r="A5" s="11">
        <v>2</v>
      </c>
      <c r="B5" s="24" t="s">
        <v>279</v>
      </c>
      <c r="C5" s="24" t="s">
        <v>276</v>
      </c>
      <c r="D5" s="24" t="s">
        <v>280</v>
      </c>
      <c r="E5" s="25" t="s">
        <v>62</v>
      </c>
      <c r="F5" s="23" t="s">
        <v>278</v>
      </c>
      <c r="G5" s="78" t="s">
        <v>66</v>
      </c>
      <c r="H5" s="11" t="s">
        <v>66</v>
      </c>
      <c r="I5" s="85">
        <v>3</v>
      </c>
      <c r="J5" s="86">
        <v>1</v>
      </c>
      <c r="K5" s="86">
        <v>2</v>
      </c>
      <c r="L5" s="86">
        <v>0</v>
      </c>
      <c r="M5" s="11">
        <v>0</v>
      </c>
      <c r="N5" s="11">
        <f t="shared" si="0"/>
        <v>6</v>
      </c>
      <c r="O5" s="11"/>
    </row>
    <row r="6" ht="20" customHeight="1" spans="1:15">
      <c r="A6" s="11">
        <v>3</v>
      </c>
      <c r="B6" s="24" t="s">
        <v>281</v>
      </c>
      <c r="C6" s="24" t="s">
        <v>276</v>
      </c>
      <c r="D6" s="24" t="s">
        <v>282</v>
      </c>
      <c r="E6" s="25" t="s">
        <v>62</v>
      </c>
      <c r="F6" s="23" t="s">
        <v>278</v>
      </c>
      <c r="G6" s="78" t="s">
        <v>66</v>
      </c>
      <c r="H6" s="11" t="s">
        <v>66</v>
      </c>
      <c r="I6" s="85">
        <v>1</v>
      </c>
      <c r="J6" s="86">
        <v>2</v>
      </c>
      <c r="K6" s="86">
        <v>2</v>
      </c>
      <c r="L6" s="86">
        <v>0</v>
      </c>
      <c r="M6" s="11">
        <v>0</v>
      </c>
      <c r="N6" s="11">
        <f t="shared" si="0"/>
        <v>5</v>
      </c>
      <c r="O6" s="11"/>
    </row>
    <row r="7" ht="20" customHeight="1" spans="1:15">
      <c r="A7" s="11"/>
      <c r="B7" s="27"/>
      <c r="C7" s="28"/>
      <c r="D7" s="27"/>
      <c r="E7" s="29"/>
      <c r="F7" s="28"/>
      <c r="G7" s="79"/>
      <c r="H7" s="80"/>
      <c r="I7" s="87"/>
      <c r="J7" s="86"/>
      <c r="K7" s="86"/>
      <c r="L7" s="86"/>
      <c r="M7" s="11"/>
      <c r="N7" s="11"/>
      <c r="O7" s="11"/>
    </row>
    <row r="8" ht="20" customHeight="1" spans="1:15">
      <c r="A8" s="11"/>
      <c r="B8" s="30"/>
      <c r="C8" s="28"/>
      <c r="D8" s="27"/>
      <c r="E8" s="29"/>
      <c r="F8" s="28"/>
      <c r="G8" s="79"/>
      <c r="H8" s="80"/>
      <c r="I8" s="85"/>
      <c r="J8" s="86"/>
      <c r="K8" s="86"/>
      <c r="L8" s="86"/>
      <c r="M8" s="11"/>
      <c r="N8" s="11"/>
      <c r="O8" s="9"/>
    </row>
    <row r="9" ht="20" customHeight="1" spans="1:15">
      <c r="A9" s="11"/>
      <c r="B9" s="30"/>
      <c r="C9" s="28"/>
      <c r="D9" s="27"/>
      <c r="E9" s="29"/>
      <c r="F9" s="28"/>
      <c r="G9" s="79"/>
      <c r="H9" s="80"/>
      <c r="I9" s="87"/>
      <c r="J9" s="86"/>
      <c r="K9" s="86"/>
      <c r="L9" s="86"/>
      <c r="M9" s="11"/>
      <c r="N9" s="11"/>
      <c r="O9" s="9"/>
    </row>
    <row r="10" ht="20" customHeight="1" spans="1:15">
      <c r="A10" s="11"/>
      <c r="B10" s="30"/>
      <c r="C10" s="28"/>
      <c r="D10" s="27"/>
      <c r="E10" s="29"/>
      <c r="F10" s="28"/>
      <c r="G10" s="79"/>
      <c r="H10" s="80"/>
      <c r="I10" s="87"/>
      <c r="J10" s="86"/>
      <c r="K10" s="86"/>
      <c r="L10" s="86"/>
      <c r="M10" s="11"/>
      <c r="N10" s="11"/>
      <c r="O10" s="9"/>
    </row>
    <row r="11" ht="20" customHeight="1" spans="1:15">
      <c r="A11" s="11"/>
      <c r="B11" s="30"/>
      <c r="C11" s="28"/>
      <c r="D11" s="27"/>
      <c r="E11" s="29"/>
      <c r="F11" s="28"/>
      <c r="G11" s="79"/>
      <c r="H11" s="80"/>
      <c r="I11" s="87"/>
      <c r="J11" s="86"/>
      <c r="K11" s="86"/>
      <c r="L11" s="86"/>
      <c r="M11" s="11"/>
      <c r="N11" s="11"/>
      <c r="O11" s="9"/>
    </row>
    <row r="12" s="2" customFormat="1" ht="18.75" spans="1:15">
      <c r="A12" s="13"/>
      <c r="B12" s="14"/>
      <c r="C12" s="81"/>
      <c r="D12" s="15"/>
      <c r="E12" s="16"/>
      <c r="F12" s="81"/>
      <c r="G12" s="80"/>
      <c r="H12" s="82"/>
      <c r="I12" s="88"/>
      <c r="J12" s="50"/>
      <c r="K12" s="51"/>
      <c r="L12" s="51"/>
      <c r="M12" s="21"/>
      <c r="N12" s="14"/>
      <c r="O12" s="21"/>
    </row>
    <row r="13" s="2" customFormat="1" ht="18.75" spans="1:15">
      <c r="A13" s="13" t="s">
        <v>283</v>
      </c>
      <c r="B13" s="14"/>
      <c r="C13" s="26"/>
      <c r="D13" s="15"/>
      <c r="E13" s="16"/>
      <c r="F13" s="26"/>
      <c r="G13" s="11"/>
      <c r="H13" s="38"/>
      <c r="I13" s="31"/>
      <c r="J13" s="13" t="s">
        <v>284</v>
      </c>
      <c r="K13" s="14"/>
      <c r="L13" s="14"/>
      <c r="M13" s="15"/>
      <c r="N13" s="14"/>
      <c r="O13" s="21"/>
    </row>
    <row r="14" ht="61" customHeight="1" spans="1:15">
      <c r="A14" s="83" t="s">
        <v>285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9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2025-06-07T01:45:16Z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