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864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<sst xmlns="http://schemas.openxmlformats.org/spreadsheetml/2006/main" count="811" uniqueCount="378">
  <si>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</si>
  <si>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</si>
  <si>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</si>
  <si>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</si>
  <si>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</si>
  <si>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</si>
  <si>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</si>
  <si>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</si>
  <si>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</si>
  <si>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</si>
  <si>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</si>
  <si>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</si>
  <si>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</si>
  <si>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</si>
  <si>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</si>
  <si>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</si>
  <si>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</si>
  <si>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</si>
  <si>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</si>
  <si>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</si>
  <si>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</si>
  <si>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</si>
  <si>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</si>
  <si>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</si>
  <si>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</si>
  <si>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</si>
  <si>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</si>
  <si>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</si>
  <si>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</si>
  <si>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</si>
  <si>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</si>
  <si>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</si>
  <si>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</si>
  <si>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</si>
  <si>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</si>
  <si>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</si>
  <si>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</si>
  <si>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</si>
  <si>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</si>
  <si>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</si>
  <si>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</si>
  <si>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</si>
  <si>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</si>
  <si>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</si>
  <si>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</si>
  <si>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</si>
  <si>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</si>
  <si>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</si>
  <si>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</si>
  <si>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</si>
  <si>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</si>
  <si>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</si>
  <si>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</si>
  <si>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</si>
  <si>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</si>
  <si>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</si>
  <si>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</si>
  <si>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</si>
  <si>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</si>
  <si>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</si>
  <si>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</si>
  <si>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QAJJAN94701</t>
  </si>
  <si>
    <t>合同交期</t>
  </si>
  <si>
    <t>产前确认样</t>
  </si>
  <si>
    <t>有</t>
  </si>
  <si>
    <t>无</t>
  </si>
  <si>
    <t>品名</t>
  </si>
  <si>
    <t>儿童功能T恤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</si>
  <si>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</si>
  <si>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</si>
  <si>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</si>
  <si>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</si>
  <si>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</si>
  <si>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</si>
  <si>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</si>
  <si>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</si>
  <si>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</si>
  <si>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</si>
  <si>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</si>
  <si>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</si>
  <si>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</si>
  <si>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</si>
  <si>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</si>
  <si>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</si>
  <si>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</si>
  <si>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</si>
  <si>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</si>
  <si>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辅料使用</t>
  </si>
  <si>
    <t>胶膜工艺</t>
  </si>
  <si>
    <t>制作工艺</t>
  </si>
  <si>
    <t>压胶水压</t>
  </si>
  <si>
    <t>OK</t>
  </si>
  <si>
    <t>NG</t>
  </si>
  <si>
    <t>补充事项：</t>
  </si>
  <si>
    <t>【面料品质确认】</t>
  </si>
  <si>
    <t>物性检测</t>
  </si>
  <si>
    <t>面料颜色</t>
  </si>
  <si>
    <t>外观查验</t>
  </si>
  <si>
    <t>面料缸差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</si>
  <si>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</si>
  <si>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</si>
  <si>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</si>
  <si>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</si>
  <si>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</si>
  <si>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桑果粉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</si>
  <si>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</si>
  <si>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</si>
  <si>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</si>
  <si>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</si>
  <si>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</si>
  <si>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</si>
  <si>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1、上领处起皱，领间线有大小</t>
  </si>
  <si>
    <t>2、拉链歪斜，车库不方正，腰围偏 小</t>
  </si>
  <si>
    <t>3、冚脚止口有宽窄。打枣线头没有清理干净</t>
  </si>
  <si>
    <t>以上问题请及时改正。</t>
  </si>
  <si>
    <t>【耐洗水确认】</t>
  </si>
  <si>
    <t>粘衬</t>
  </si>
  <si>
    <t>胶膜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</si>
  <si>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</si>
  <si>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</si>
  <si>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</si>
  <si>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</si>
  <si>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</si>
  <si>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</si>
  <si>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</si>
  <si>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</si>
  <si>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</si>
  <si>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</si>
  <si>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</si>
  <si>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优溢</t>
  </si>
  <si>
    <t>部位名称</t>
  </si>
  <si>
    <t>指示规格  FINAL SPEC</t>
  </si>
  <si>
    <t>样品规格  SAMPLE SPEC</t>
  </si>
  <si>
    <t>130/64</t>
  </si>
  <si>
    <t>165/84</t>
  </si>
  <si>
    <t>120/60</t>
  </si>
  <si>
    <t>140/68</t>
  </si>
  <si>
    <t>150/72</t>
  </si>
  <si>
    <t>160/80</t>
  </si>
  <si>
    <t>洗前</t>
  </si>
  <si>
    <t>洗后</t>
  </si>
  <si>
    <t>XXXL</t>
  </si>
  <si>
    <t>后中长</t>
  </si>
  <si>
    <t>+1.2</t>
  </si>
  <si>
    <t>-0.3</t>
  </si>
  <si>
    <t>+0</t>
  </si>
  <si>
    <t>180/104B</t>
  </si>
  <si>
    <t>胸围</t>
  </si>
  <si>
    <t>-1</t>
  </si>
  <si>
    <t>腰围</t>
  </si>
  <si>
    <t>-1.5</t>
  </si>
  <si>
    <t>-2</t>
  </si>
  <si>
    <t>摆围</t>
  </si>
  <si>
    <t>上领围</t>
  </si>
  <si>
    <t>+1.5</t>
  </si>
  <si>
    <t>下领围</t>
  </si>
  <si>
    <t>+0.5</t>
  </si>
  <si>
    <t>后中袖长</t>
  </si>
  <si>
    <t>+0.2</t>
  </si>
  <si>
    <t>袖肥/2</t>
  </si>
  <si>
    <t>+0.3</t>
  </si>
  <si>
    <t>袖肘围/2</t>
  </si>
  <si>
    <t>+0.6</t>
  </si>
  <si>
    <t>袖口围/2</t>
  </si>
  <si>
    <t>-0.6</t>
  </si>
  <si>
    <t>-0.2</t>
  </si>
  <si>
    <t>前后领高</t>
  </si>
  <si>
    <t>大货首件</t>
  </si>
  <si>
    <t>前拉链长</t>
  </si>
  <si>
    <t>姆指洞开口</t>
  </si>
  <si>
    <t>-0.5</t>
  </si>
  <si>
    <t xml:space="preserve">     初期请洗测2-3件，有问题的另加测量数量。</t>
  </si>
  <si>
    <t>日期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</si>
  <si>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</si>
  <si>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</si>
  <si>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</si>
  <si>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</si>
  <si>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</si>
  <si>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</si>
  <si>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</si>
  <si>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</si>
  <si>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</si>
  <si>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</si>
  <si>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</si>
  <si>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洗水唛</t>
  </si>
  <si>
    <t>合格证</t>
  </si>
  <si>
    <t>缝纫用线</t>
  </si>
  <si>
    <t>【检验明细】：检验明细（要求齐色、齐号至少10件检查）</t>
  </si>
  <si>
    <t>【耐水洗测试】：耐洗水测试明细（要求齐色、齐号）</t>
  </si>
  <si>
    <t>说明：</t>
  </si>
  <si>
    <t>扭曲</t>
  </si>
  <si>
    <t>水洗缩率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</si>
  <si>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</si>
  <si>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</si>
  <si>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</si>
  <si>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</si>
  <si>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</si>
  <si>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</si>
  <si>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</si>
  <si>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</si>
  <si>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</si>
  <si>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验货时间：</t>
  </si>
  <si>
    <t>TOREAD-QC尾期检验报告书</t>
  </si>
  <si>
    <t>QAJJBN95667</t>
  </si>
  <si>
    <t>产品名称</t>
  </si>
  <si>
    <t>儿童短袖T恤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</si>
  <si>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</si>
  <si>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</si>
  <si>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</si>
  <si>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</si>
  <si>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</si>
  <si>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</si>
  <si>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</si>
  <si>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</si>
  <si>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</si>
  <si>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</si>
  <si>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</si>
  <si>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</si>
  <si>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</si>
  <si>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</si>
  <si>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</si>
  <si>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</si>
  <si>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</si>
  <si>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</si>
  <si>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</si>
  <si>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</si>
  <si>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</si>
  <si>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</si>
  <si>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</si>
  <si>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</si>
  <si>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</si>
  <si>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</si>
  <si>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</si>
  <si>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</si>
  <si>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</si>
  <si>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</si>
  <si>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</si>
  <si>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</si>
  <si>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</si>
  <si>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</t>
  </si>
  <si>
    <t>口袋不圆顺，形状歪斜</t>
  </si>
  <si>
    <t>2、</t>
  </si>
  <si>
    <t>冚袖+脚口起拱，大烫打褶，接线处双规线过长</t>
  </si>
  <si>
    <t>3、</t>
  </si>
  <si>
    <t>有污渍，打枣线头没有清理干净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</si>
  <si>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</si>
  <si>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</si>
  <si>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</si>
  <si>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</si>
  <si>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</si>
  <si>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</si>
  <si>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走货500件，抽查50件，发现3件不良品，已按照以上提出的问题点改正，可以出货</t>
  </si>
  <si>
    <t>服装QC部门</t>
  </si>
  <si>
    <t>检验人</t>
  </si>
  <si>
    <t>QAJJAN94719</t>
  </si>
  <si>
    <t>本白</t>
  </si>
  <si>
    <t>-0.2 -0.5 -0.5</t>
  </si>
  <si>
    <t>-0.5 -0.5 -0.3</t>
  </si>
  <si>
    <t>+0 +0 +0</t>
  </si>
  <si>
    <t>-0.5 -0.5 -0.5</t>
  </si>
  <si>
    <t>-0.3 -0.3 -0.4</t>
  </si>
  <si>
    <t>-0.5 -0.3 -0.5</t>
  </si>
  <si>
    <t>+1 +1 +1</t>
  </si>
  <si>
    <t>+2 +1 +1.5</t>
  </si>
  <si>
    <t>+1.5 +1 +1</t>
  </si>
  <si>
    <t>+1.2 +0 +1</t>
  </si>
  <si>
    <t>+0 +0 +1</t>
  </si>
  <si>
    <t>+1.5 +1 +1.2</t>
  </si>
  <si>
    <t>+1 +1 +0.8</t>
  </si>
  <si>
    <t>+0.5 +1.5 +0.8</t>
  </si>
  <si>
    <t>+0.5 +1 +0.8</t>
  </si>
  <si>
    <t>+1 +0.8 +0.5</t>
  </si>
  <si>
    <t>+0.2 +0 +0.5</t>
  </si>
  <si>
    <t>+0 +0.3 +0.5</t>
  </si>
  <si>
    <t>+0.5 +0.3 +0.3</t>
  </si>
  <si>
    <t>+0.2 +0.5 +0.5</t>
  </si>
  <si>
    <t>+0.5 +0.4 +0.3</t>
  </si>
  <si>
    <t>+0.4 +0.3 +0.3</t>
  </si>
  <si>
    <t>+0.5 +0.5 +1</t>
  </si>
  <si>
    <t>+0 +1 +0.5</t>
  </si>
  <si>
    <t>+0.5 +0 +0</t>
  </si>
  <si>
    <t>+0 +0 +0.5</t>
  </si>
  <si>
    <t>-0.2 -0.5 -0.3</t>
  </si>
  <si>
    <t>+0 -0.3 -0.5</t>
  </si>
  <si>
    <t>-0.3 -0.5 -0.3</t>
  </si>
  <si>
    <t>-0.2 -0.2 +0</t>
  </si>
  <si>
    <t>-0.5 +0 -0.4</t>
  </si>
  <si>
    <t>-0.3 -0.3 +0</t>
  </si>
  <si>
    <t>+0 +0.3 +0.3</t>
  </si>
  <si>
    <t>+0.5 +0.5 +0.5</t>
  </si>
  <si>
    <t>+0.5 +0.4 +0.5</t>
  </si>
  <si>
    <t>+0.4 +0 +0</t>
  </si>
  <si>
    <t>+0 +0.5 +0.3</t>
  </si>
  <si>
    <t>-0.3 -0.4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</si>
  <si>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</si>
  <si>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</si>
  <si>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</si>
  <si>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</si>
  <si>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</si>
  <si>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</si>
  <si>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</si>
  <si>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</si>
  <si>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</si>
  <si>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</si>
  <si>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</si>
  <si>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</si>
  <si>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</si>
  <si>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</si>
  <si>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</si>
  <si>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</si>
  <si>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</si>
  <si>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</si>
  <si>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FK08800锦氨磨毛双面</t>
  </si>
  <si>
    <t>25FW桑果粉</t>
  </si>
  <si>
    <t>海天</t>
  </si>
  <si>
    <t>25FW糖粉</t>
  </si>
  <si>
    <t>制表时间：2025/5/15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</si>
  <si>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</si>
  <si>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</si>
  <si>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</si>
  <si>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</si>
  <si>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</si>
  <si>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</si>
  <si>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</si>
  <si>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</si>
  <si>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</si>
  <si>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</si>
  <si>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</si>
  <si>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</si>
  <si>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</si>
  <si>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</si>
  <si>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</si>
  <si>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</si>
  <si>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</si>
  <si>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</si>
  <si>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</si>
  <si>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</si>
  <si>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</si>
  <si>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</si>
  <si>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</si>
  <si>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</t>
  </si>
  <si>
    <t>无互染</t>
  </si>
  <si>
    <t>物料6</t>
  </si>
  <si>
    <t>物料7</t>
  </si>
  <si>
    <t>物料8</t>
  </si>
  <si>
    <t>物料9</t>
  </si>
  <si>
    <t>物料10</t>
  </si>
  <si>
    <t>制表时间：2025/5/18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</si>
  <si>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</si>
  <si>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</si>
  <si>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</si>
  <si>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</si>
  <si>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</si>
  <si>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</si>
  <si>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</si>
  <si>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</si>
  <si>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</si>
  <si>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</si>
  <si>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</si>
  <si>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</si>
  <si>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</si>
  <si>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</si>
  <si>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</si>
  <si>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后背+左右袖烫标+左前印花</t>
  </si>
  <si>
    <t>烫标+印花</t>
  </si>
  <si>
    <t>无开胶/掉色</t>
  </si>
  <si>
    <t>制表时间：2025/5/24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</si>
  <si>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</si>
  <si>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</si>
  <si>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</si>
  <si>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</si>
  <si>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</si>
  <si>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</si>
  <si>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1XM压花织带</t>
  </si>
  <si>
    <t>糖果粉</t>
  </si>
  <si>
    <t>制表时间：2024/3/20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</si>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</sst>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4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宋体"/>
      <charset val="0"/>
    </font>
    <font>
      <b/>
      <sz val="12"/>
      <name val="宋体"/>
      <charset val="0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" fillId="10" borderId="86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7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2" fillId="0" borderId="88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1" borderId="89" applyNumberFormat="0" applyAlignment="0" applyProtection="0">
      <alignment vertical="center"/>
    </xf>
    <xf numFmtId="0" fontId="64" fillId="12" borderId="90" applyNumberFormat="0" applyAlignment="0" applyProtection="0">
      <alignment vertical="center"/>
    </xf>
    <xf numFmtId="0" fontId="65" fillId="12" borderId="89" applyNumberFormat="0" applyAlignment="0" applyProtection="0">
      <alignment vertical="center"/>
    </xf>
    <xf numFmtId="0" fontId="66" fillId="13" borderId="91" applyNumberFormat="0" applyAlignment="0" applyProtection="0">
      <alignment vertical="center"/>
    </xf>
    <xf numFmtId="0" fontId="67" fillId="0" borderId="92" applyNumberFormat="0" applyFill="0" applyAlignment="0" applyProtection="0">
      <alignment vertical="center"/>
    </xf>
    <xf numFmtId="0" fontId="68" fillId="0" borderId="93" applyNumberFormat="0" applyFill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4" fillId="0" borderId="0">
      <alignment horizontal="center"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6" fillId="0" borderId="0">
      <alignment vertical="center"/>
    </xf>
    <xf numFmtId="0" fontId="18" fillId="0" borderId="0"/>
    <xf numFmtId="0" fontId="75" fillId="0" borderId="0">
      <alignment horizontal="center"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14" fillId="0" borderId="9" xfId="56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15" fillId="3" borderId="2" xfId="0" applyNumberFormat="1" applyFont="1" applyFill="1" applyBorder="1" applyAlignment="1">
      <alignment horizontal="center" vertical="center"/>
    </xf>
    <xf numFmtId="9" fontId="7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13" fillId="0" borderId="2" xfId="0" applyNumberFormat="1" applyFont="1" applyBorder="1" applyAlignment="1">
      <alignment horizontal="center"/>
    </xf>
    <xf numFmtId="9" fontId="16" fillId="3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7" fillId="0" borderId="0" xfId="53" applyFont="1" applyFill="1" applyAlignment="1"/>
    <xf numFmtId="0" fontId="17" fillId="0" borderId="0" xfId="53" applyFont="1" applyFill="1" applyAlignment="1">
      <alignment vertical="center"/>
    </xf>
    <xf numFmtId="0" fontId="18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left" vertical="center"/>
    </xf>
    <xf numFmtId="0" fontId="0" fillId="0" borderId="11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3" fillId="0" borderId="1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29" fillId="3" borderId="14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30" fillId="0" borderId="12" xfId="0" applyNumberFormat="1" applyFont="1" applyFill="1" applyBorder="1" applyAlignment="1">
      <alignment horizontal="left"/>
    </xf>
    <xf numFmtId="0" fontId="30" fillId="0" borderId="2" xfId="0" applyNumberFormat="1" applyFont="1" applyFill="1" applyBorder="1" applyAlignment="1">
      <alignment horizontal="center"/>
    </xf>
    <xf numFmtId="0" fontId="30" fillId="0" borderId="15" xfId="52" applyFont="1" applyFill="1" applyBorder="1" applyAlignment="1">
      <alignment horizontal="left"/>
    </xf>
    <xf numFmtId="0" fontId="30" fillId="0" borderId="16" xfId="52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5" fillId="0" borderId="0" xfId="53" applyFont="1" applyFill="1" applyAlignment="1"/>
    <xf numFmtId="0" fontId="17" fillId="0" borderId="17" xfId="53" applyFont="1" applyFill="1" applyBorder="1" applyAlignment="1">
      <alignment horizontal="center"/>
    </xf>
    <xf numFmtId="0" fontId="20" fillId="0" borderId="11" xfId="52" applyFont="1" applyFill="1" applyBorder="1" applyAlignment="1">
      <alignment horizontal="left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6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9" xfId="53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49" fontId="33" fillId="0" borderId="2" xfId="54" applyNumberFormat="1" applyFont="1" applyFill="1" applyBorder="1" applyAlignment="1">
      <alignment horizontal="center" vertical="center"/>
    </xf>
    <xf numFmtId="49" fontId="33" fillId="0" borderId="19" xfId="54" applyNumberFormat="1" applyFont="1" applyFill="1" applyBorder="1" applyAlignment="1">
      <alignment horizontal="center" vertical="center"/>
    </xf>
    <xf numFmtId="0" fontId="17" fillId="0" borderId="6" xfId="53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17" fillId="0" borderId="20" xfId="53" applyFont="1" applyFill="1" applyBorder="1" applyAlignment="1">
      <alignment horizontal="center" vertical="center"/>
    </xf>
    <xf numFmtId="49" fontId="33" fillId="0" borderId="16" xfId="54" applyNumberFormat="1" applyFont="1" applyFill="1" applyBorder="1" applyAlignment="1">
      <alignment horizontal="center" vertical="center"/>
    </xf>
    <xf numFmtId="49" fontId="33" fillId="0" borderId="21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2" xfId="52" applyFont="1" applyBorder="1" applyAlignment="1">
      <alignment horizontal="center" vertical="top"/>
    </xf>
    <xf numFmtId="0" fontId="37" fillId="0" borderId="23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vertical="center"/>
    </xf>
    <xf numFmtId="0" fontId="37" fillId="0" borderId="24" xfId="52" applyFont="1" applyFill="1" applyBorder="1" applyAlignment="1">
      <alignment horizontal="right" vertical="center"/>
    </xf>
    <xf numFmtId="0" fontId="25" fillId="0" borderId="24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vertical="center"/>
    </xf>
    <xf numFmtId="0" fontId="27" fillId="0" borderId="26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vertical="center"/>
    </xf>
    <xf numFmtId="58" fontId="25" fillId="0" borderId="26" xfId="52" applyNumberFormat="1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25" fillId="0" borderId="28" xfId="52" applyFont="1" applyFill="1" applyBorder="1" applyAlignment="1">
      <alignment vertical="center"/>
    </xf>
    <xf numFmtId="0" fontId="25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37" fillId="0" borderId="24" xfId="52" applyFont="1" applyFill="1" applyBorder="1" applyAlignment="1">
      <alignment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 wrapText="1"/>
    </xf>
    <xf numFmtId="0" fontId="25" fillId="0" borderId="26" xfId="52" applyFont="1" applyFill="1" applyBorder="1" applyAlignment="1">
      <alignment horizontal="left" vertical="center" wrapText="1"/>
    </xf>
    <xf numFmtId="0" fontId="37" fillId="0" borderId="27" xfId="52" applyFont="1" applyFill="1" applyBorder="1" applyAlignment="1">
      <alignment horizontal="left" vertical="center"/>
    </xf>
    <xf numFmtId="0" fontId="18" fillId="0" borderId="28" xfId="52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58" fontId="25" fillId="0" borderId="28" xfId="52" applyNumberFormat="1" applyFont="1" applyFill="1" applyBorder="1" applyAlignment="1">
      <alignment vertical="center"/>
    </xf>
    <xf numFmtId="0" fontId="37" fillId="0" borderId="2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center" vertical="center"/>
    </xf>
    <xf numFmtId="0" fontId="38" fillId="0" borderId="43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37" fillId="0" borderId="40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 wrapText="1"/>
    </xf>
    <xf numFmtId="0" fontId="18" fillId="0" borderId="41" xfId="52" applyFill="1" applyBorder="1" applyAlignment="1">
      <alignment horizontal="center" vertical="center"/>
    </xf>
    <xf numFmtId="0" fontId="18" fillId="0" borderId="32" xfId="52" applyFont="1" applyFill="1" applyBorder="1" applyAlignment="1">
      <alignment vertical="center"/>
    </xf>
    <xf numFmtId="0" fontId="18" fillId="0" borderId="43" xfId="52" applyFont="1" applyFill="1" applyBorder="1" applyAlignment="1">
      <alignment vertical="center"/>
    </xf>
    <xf numFmtId="0" fontId="18" fillId="0" borderId="4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38" fillId="0" borderId="3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45" xfId="52" applyFont="1" applyFill="1" applyBorder="1" applyAlignment="1">
      <alignment horizontal="left" vertical="center"/>
    </xf>
    <xf numFmtId="0" fontId="0" fillId="0" borderId="46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center" vertical="center"/>
    </xf>
    <xf numFmtId="0" fontId="17" fillId="0" borderId="46" xfId="53" applyFont="1" applyFill="1" applyBorder="1" applyAlignment="1">
      <alignment horizontal="center"/>
    </xf>
    <xf numFmtId="0" fontId="23" fillId="0" borderId="47" xfId="53" applyFont="1" applyFill="1" applyBorder="1" applyAlignment="1" applyProtection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39" fillId="0" borderId="48" xfId="0" applyFont="1" applyFill="1" applyBorder="1" applyAlignment="1">
      <alignment vertical="center"/>
    </xf>
    <xf numFmtId="176" fontId="40" fillId="0" borderId="4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vertical="center"/>
    </xf>
    <xf numFmtId="176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left" shrinkToFit="1"/>
    </xf>
    <xf numFmtId="0" fontId="31" fillId="0" borderId="2" xfId="0" applyFont="1" applyFill="1" applyBorder="1" applyAlignment="1">
      <alignment horizontal="center" vertical="center"/>
    </xf>
    <xf numFmtId="0" fontId="31" fillId="0" borderId="47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center"/>
    </xf>
    <xf numFmtId="0" fontId="31" fillId="0" borderId="49" xfId="0" applyFont="1" applyFill="1" applyBorder="1" applyAlignment="1">
      <alignment horizontal="center" vertical="center"/>
    </xf>
    <xf numFmtId="0" fontId="31" fillId="0" borderId="50" xfId="0" applyNumberFormat="1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17" fillId="0" borderId="51" xfId="53" applyFont="1" applyFill="1" applyBorder="1" applyAlignment="1">
      <alignment horizontal="center"/>
    </xf>
    <xf numFmtId="177" fontId="3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17" fillId="0" borderId="46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left" vertical="center"/>
    </xf>
    <xf numFmtId="0" fontId="24" fillId="0" borderId="54" xfId="53" applyFont="1" applyFill="1" applyBorder="1" applyAlignment="1" applyProtection="1">
      <alignment horizontal="center" vertical="center"/>
    </xf>
    <xf numFmtId="0" fontId="0" fillId="0" borderId="55" xfId="0" applyFont="1" applyFill="1" applyBorder="1" applyAlignment="1">
      <alignment horizontal="left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41" fillId="5" borderId="11" xfId="0" applyFont="1" applyFill="1" applyBorder="1" applyAlignment="1">
      <alignment horizontal="center" vertical="center"/>
    </xf>
    <xf numFmtId="0" fontId="41" fillId="5" borderId="56" xfId="0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6" fillId="0" borderId="57" xfId="0" applyNumberFormat="1" applyFont="1" applyFill="1" applyBorder="1" applyAlignment="1">
      <alignment horizontal="center" vertical="center"/>
    </xf>
    <xf numFmtId="0" fontId="26" fillId="0" borderId="16" xfId="0" applyNumberFormat="1" applyFont="1" applyFill="1" applyBorder="1" applyAlignment="1">
      <alignment horizontal="center" vertical="center"/>
    </xf>
    <xf numFmtId="0" fontId="26" fillId="0" borderId="58" xfId="0" applyNumberFormat="1" applyFont="1" applyFill="1" applyBorder="1" applyAlignment="1">
      <alignment horizontal="center" vertical="center"/>
    </xf>
    <xf numFmtId="49" fontId="33" fillId="6" borderId="59" xfId="54" applyNumberFormat="1" applyFont="1" applyFill="1" applyBorder="1" applyAlignment="1">
      <alignment horizontal="center" vertical="center"/>
    </xf>
    <xf numFmtId="49" fontId="42" fillId="6" borderId="59" xfId="54" applyNumberFormat="1" applyFont="1" applyFill="1" applyBorder="1" applyAlignment="1">
      <alignment horizontal="center" vertical="center"/>
    </xf>
    <xf numFmtId="49" fontId="33" fillId="6" borderId="60" xfId="54" applyNumberFormat="1" applyFont="1" applyFill="1" applyBorder="1" applyAlignment="1">
      <alignment horizontal="center" vertical="center"/>
    </xf>
    <xf numFmtId="49" fontId="33" fillId="6" borderId="26" xfId="54" applyNumberFormat="1" applyFont="1" applyFill="1" applyBorder="1" applyAlignment="1">
      <alignment horizontal="center" vertical="center"/>
    </xf>
    <xf numFmtId="49" fontId="33" fillId="6" borderId="61" xfId="54" applyNumberFormat="1" applyFont="1" applyFill="1" applyBorder="1" applyAlignment="1">
      <alignment horizontal="center" vertical="center"/>
    </xf>
    <xf numFmtId="49" fontId="17" fillId="6" borderId="62" xfId="53" applyNumberFormat="1" applyFont="1" applyFill="1" applyBorder="1" applyAlignment="1">
      <alignment horizontal="center"/>
    </xf>
    <xf numFmtId="49" fontId="33" fillId="6" borderId="62" xfId="54" applyNumberFormat="1" applyFont="1" applyFill="1" applyBorder="1" applyAlignment="1">
      <alignment horizontal="center" vertical="center"/>
    </xf>
    <xf numFmtId="49" fontId="33" fillId="6" borderId="63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34" fillId="0" borderId="64" xfId="52" applyFont="1" applyBorder="1" applyAlignment="1">
      <alignment horizontal="left" vertical="center"/>
    </xf>
    <xf numFmtId="0" fontId="27" fillId="0" borderId="65" xfId="52" applyFont="1" applyBorder="1" applyAlignment="1">
      <alignment horizontal="center" vertical="center"/>
    </xf>
    <xf numFmtId="0" fontId="34" fillId="0" borderId="65" xfId="52" applyFont="1" applyBorder="1" applyAlignment="1">
      <alignment horizontal="center" vertical="center"/>
    </xf>
    <xf numFmtId="0" fontId="38" fillId="0" borderId="65" xfId="52" applyFont="1" applyBorder="1" applyAlignment="1">
      <alignment horizontal="left" vertical="center"/>
    </xf>
    <xf numFmtId="0" fontId="38" fillId="0" borderId="23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8" fillId="0" borderId="39" xfId="52" applyFont="1" applyBorder="1" applyAlignment="1">
      <alignment horizontal="center" vertical="center"/>
    </xf>
    <xf numFmtId="0" fontId="34" fillId="0" borderId="23" xfId="52" applyFont="1" applyBorder="1" applyAlignment="1">
      <alignment horizontal="center" vertical="center"/>
    </xf>
    <xf numFmtId="0" fontId="34" fillId="0" borderId="24" xfId="52" applyFont="1" applyBorder="1" applyAlignment="1">
      <alignment horizontal="center" vertical="center"/>
    </xf>
    <xf numFmtId="0" fontId="34" fillId="0" borderId="39" xfId="52" applyFont="1" applyBorder="1" applyAlignment="1">
      <alignment horizontal="center" vertical="center"/>
    </xf>
    <xf numFmtId="0" fontId="38" fillId="0" borderId="25" xfId="52" applyFont="1" applyBorder="1" applyAlignment="1">
      <alignment horizontal="left" vertical="center"/>
    </xf>
    <xf numFmtId="0" fontId="27" fillId="0" borderId="26" xfId="52" applyFont="1" applyBorder="1" applyAlignment="1">
      <alignment horizontal="center" vertical="center"/>
    </xf>
    <xf numFmtId="0" fontId="27" fillId="0" borderId="40" xfId="52" applyFont="1" applyBorder="1" applyAlignment="1">
      <alignment horizontal="center" vertical="center"/>
    </xf>
    <xf numFmtId="0" fontId="38" fillId="0" borderId="26" xfId="52" applyFont="1" applyBorder="1" applyAlignment="1">
      <alignment horizontal="left" vertical="center"/>
    </xf>
    <xf numFmtId="14" fontId="27" fillId="0" borderId="26" xfId="52" applyNumberFormat="1" applyFont="1" applyBorder="1" applyAlignment="1">
      <alignment horizontal="center" vertical="center"/>
    </xf>
    <xf numFmtId="14" fontId="27" fillId="0" borderId="40" xfId="52" applyNumberFormat="1" applyFont="1" applyBorder="1" applyAlignment="1">
      <alignment horizontal="center" vertical="center"/>
    </xf>
    <xf numFmtId="0" fontId="38" fillId="0" borderId="25" xfId="52" applyFont="1" applyBorder="1" applyAlignment="1">
      <alignment vertical="center"/>
    </xf>
    <xf numFmtId="0" fontId="25" fillId="0" borderId="26" xfId="52" applyFont="1" applyBorder="1" applyAlignment="1">
      <alignment horizontal="center" vertical="center"/>
    </xf>
    <xf numFmtId="0" fontId="25" fillId="0" borderId="40" xfId="52" applyFont="1" applyBorder="1" applyAlignment="1">
      <alignment horizontal="center" vertical="center"/>
    </xf>
    <xf numFmtId="0" fontId="27" fillId="0" borderId="25" xfId="52" applyFont="1" applyBorder="1" applyAlignment="1">
      <alignment horizontal="left" vertical="center"/>
    </xf>
    <xf numFmtId="0" fontId="43" fillId="0" borderId="27" xfId="52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7" fillId="0" borderId="41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14" fontId="27" fillId="0" borderId="28" xfId="52" applyNumberFormat="1" applyFont="1" applyBorder="1" applyAlignment="1">
      <alignment horizontal="center" vertical="center"/>
    </xf>
    <xf numFmtId="14" fontId="27" fillId="0" borderId="41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38" fillId="0" borderId="23" xfId="52" applyFont="1" applyBorder="1" applyAlignment="1">
      <alignment vertical="center"/>
    </xf>
    <xf numFmtId="0" fontId="18" fillId="0" borderId="24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0" fontId="18" fillId="0" borderId="24" xfId="52" applyFont="1" applyBorder="1" applyAlignment="1">
      <alignment vertical="center"/>
    </xf>
    <xf numFmtId="0" fontId="38" fillId="0" borderId="24" xfId="52" applyFont="1" applyBorder="1" applyAlignment="1">
      <alignment vertical="center"/>
    </xf>
    <xf numFmtId="0" fontId="18" fillId="0" borderId="26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18" fillId="0" borderId="26" xfId="52" applyFont="1" applyBorder="1" applyAlignment="1">
      <alignment vertical="center"/>
    </xf>
    <xf numFmtId="0" fontId="38" fillId="0" borderId="26" xfId="52" applyFont="1" applyBorder="1" applyAlignment="1">
      <alignment vertical="center"/>
    </xf>
    <xf numFmtId="0" fontId="38" fillId="0" borderId="0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27" xfId="52" applyFont="1" applyBorder="1" applyAlignment="1">
      <alignment horizontal="center" vertical="center"/>
    </xf>
    <xf numFmtId="0" fontId="38" fillId="0" borderId="28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7" fillId="0" borderId="26" xfId="52" applyFont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4" fillId="0" borderId="66" xfId="52" applyFont="1" applyBorder="1" applyAlignment="1">
      <alignment vertical="center"/>
    </xf>
    <xf numFmtId="0" fontId="27" fillId="0" borderId="67" xfId="52" applyFont="1" applyBorder="1" applyAlignment="1">
      <alignment horizontal="center" vertical="center"/>
    </xf>
    <xf numFmtId="0" fontId="34" fillId="0" borderId="67" xfId="52" applyFont="1" applyBorder="1" applyAlignment="1">
      <alignment vertical="center"/>
    </xf>
    <xf numFmtId="0" fontId="27" fillId="0" borderId="67" xfId="52" applyFont="1" applyBorder="1" applyAlignment="1">
      <alignment vertical="center"/>
    </xf>
    <xf numFmtId="58" fontId="18" fillId="0" borderId="67" xfId="52" applyNumberFormat="1" applyFont="1" applyBorder="1" applyAlignment="1">
      <alignment vertical="center"/>
    </xf>
    <xf numFmtId="0" fontId="34" fillId="0" borderId="67" xfId="52" applyFont="1" applyBorder="1" applyAlignment="1">
      <alignment horizontal="center" vertical="center"/>
    </xf>
    <xf numFmtId="0" fontId="34" fillId="0" borderId="68" xfId="52" applyFont="1" applyFill="1" applyBorder="1" applyAlignment="1">
      <alignment horizontal="left" vertical="center"/>
    </xf>
    <xf numFmtId="0" fontId="34" fillId="0" borderId="67" xfId="52" applyFont="1" applyFill="1" applyBorder="1" applyAlignment="1">
      <alignment horizontal="left" vertical="center"/>
    </xf>
    <xf numFmtId="0" fontId="34" fillId="0" borderId="69" xfId="52" applyFont="1" applyFill="1" applyBorder="1" applyAlignment="1">
      <alignment horizontal="center" vertical="center"/>
    </xf>
    <xf numFmtId="0" fontId="34" fillId="0" borderId="59" xfId="52" applyFont="1" applyFill="1" applyBorder="1" applyAlignment="1">
      <alignment horizontal="center" vertical="center"/>
    </xf>
    <xf numFmtId="0" fontId="34" fillId="0" borderId="27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18" fillId="0" borderId="65" xfId="52" applyFont="1" applyBorder="1" applyAlignment="1">
      <alignment horizontal="center" vertical="center"/>
    </xf>
    <xf numFmtId="0" fontId="18" fillId="0" borderId="70" xfId="52" applyFont="1" applyBorder="1" applyAlignment="1">
      <alignment horizontal="center" vertical="center"/>
    </xf>
    <xf numFmtId="0" fontId="27" fillId="0" borderId="40" xfId="52" applyFont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38" fillId="0" borderId="41" xfId="52" applyFont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39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43" xfId="52" applyFont="1" applyBorder="1" applyAlignment="1">
      <alignment horizontal="left" vertical="center"/>
    </xf>
    <xf numFmtId="0" fontId="27" fillId="0" borderId="41" xfId="52" applyFont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38" fillId="0" borderId="41" xfId="52" applyFont="1" applyBorder="1" applyAlignment="1">
      <alignment horizontal="center" vertical="center"/>
    </xf>
    <xf numFmtId="0" fontId="37" fillId="0" borderId="40" xfId="52" applyFont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38" fillId="0" borderId="43" xfId="52" applyFont="1" applyBorder="1" applyAlignment="1">
      <alignment horizontal="left" vertical="center"/>
    </xf>
    <xf numFmtId="0" fontId="27" fillId="0" borderId="71" xfId="52" applyFont="1" applyBorder="1" applyAlignment="1">
      <alignment horizontal="center" vertical="center"/>
    </xf>
    <xf numFmtId="0" fontId="34" fillId="0" borderId="72" xfId="52" applyFont="1" applyFill="1" applyBorder="1" applyAlignment="1">
      <alignment horizontal="left" vertical="center"/>
    </xf>
    <xf numFmtId="0" fontId="34" fillId="0" borderId="73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center" vertical="center"/>
    </xf>
    <xf numFmtId="0" fontId="18" fillId="0" borderId="67" xfId="52" applyFont="1" applyBorder="1" applyAlignment="1">
      <alignment horizontal="center" vertical="center"/>
    </xf>
    <xf numFmtId="0" fontId="18" fillId="0" borderId="71" xfId="52" applyFont="1" applyBorder="1" applyAlignment="1">
      <alignment horizontal="center" vertical="center"/>
    </xf>
    <xf numFmtId="0" fontId="17" fillId="0" borderId="0" xfId="53" applyFont="1" applyFill="1" applyBorder="1" applyAlignment="1"/>
    <xf numFmtId="0" fontId="17" fillId="0" borderId="0" xfId="53" applyFont="1" applyFill="1" applyAlignment="1">
      <alignment horizontal="center"/>
    </xf>
    <xf numFmtId="0" fontId="44" fillId="0" borderId="18" xfId="55" applyFont="1" applyFill="1" applyBorder="1" applyAlignment="1"/>
    <xf numFmtId="0" fontId="26" fillId="0" borderId="19" xfId="0" applyNumberFormat="1" applyFont="1" applyFill="1" applyBorder="1" applyAlignment="1">
      <alignment horizontal="center"/>
    </xf>
    <xf numFmtId="0" fontId="30" fillId="0" borderId="19" xfId="0" applyNumberFormat="1" applyFont="1" applyFill="1" applyBorder="1" applyAlignment="1">
      <alignment horizontal="center"/>
    </xf>
    <xf numFmtId="0" fontId="30" fillId="0" borderId="21" xfId="52" applyFont="1" applyFill="1" applyBorder="1" applyAlignment="1">
      <alignment horizontal="center"/>
    </xf>
    <xf numFmtId="58" fontId="24" fillId="0" borderId="0" xfId="53" applyNumberFormat="1" applyFont="1" applyFill="1" applyAlignment="1"/>
    <xf numFmtId="0" fontId="44" fillId="0" borderId="0" xfId="55" applyFont="1" applyFill="1" applyBorder="1" applyAlignment="1">
      <alignment horizontal="center"/>
    </xf>
    <xf numFmtId="0" fontId="17" fillId="0" borderId="56" xfId="52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0" fontId="26" fillId="0" borderId="0" xfId="0" applyNumberFormat="1" applyFont="1" applyFill="1" applyBorder="1" applyAlignment="1">
      <alignment horizontal="center"/>
    </xf>
    <xf numFmtId="0" fontId="24" fillId="0" borderId="15" xfId="53" applyFont="1" applyFill="1" applyBorder="1" applyAlignment="1" applyProtection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24" fillId="0" borderId="58" xfId="53" applyFont="1" applyFill="1" applyBorder="1" applyAlignment="1" applyProtection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0" fontId="41" fillId="5" borderId="4" xfId="0" applyFont="1" applyFill="1" applyBorder="1" applyAlignment="1">
      <alignment horizontal="center" vertical="center"/>
    </xf>
    <xf numFmtId="0" fontId="41" fillId="5" borderId="18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/>
    </xf>
    <xf numFmtId="178" fontId="26" fillId="0" borderId="1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wrapText="1"/>
    </xf>
    <xf numFmtId="0" fontId="34" fillId="0" borderId="0" xfId="52" applyNumberFormat="1" applyFont="1" applyFill="1" applyBorder="1" applyAlignment="1">
      <alignment horizontal="center"/>
    </xf>
    <xf numFmtId="49" fontId="33" fillId="0" borderId="69" xfId="54" applyNumberFormat="1" applyFont="1" applyFill="1" applyBorder="1" applyAlignment="1">
      <alignment horizontal="center" vertical="center"/>
    </xf>
    <xf numFmtId="49" fontId="33" fillId="0" borderId="59" xfId="54" applyNumberFormat="1" applyFont="1" applyFill="1" applyBorder="1" applyAlignment="1">
      <alignment horizontal="center" vertical="center"/>
    </xf>
    <xf numFmtId="49" fontId="33" fillId="0" borderId="26" xfId="54" applyNumberFormat="1" applyFont="1" applyFill="1" applyBorder="1" applyAlignment="1">
      <alignment horizontal="center" vertical="center"/>
    </xf>
    <xf numFmtId="49" fontId="33" fillId="0" borderId="73" xfId="54" applyNumberFormat="1" applyFont="1" applyFill="1" applyBorder="1" applyAlignment="1">
      <alignment horizontal="center" vertical="center"/>
    </xf>
    <xf numFmtId="49" fontId="33" fillId="0" borderId="40" xfId="54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/>
    </xf>
    <xf numFmtId="0" fontId="30" fillId="0" borderId="0" xfId="0" applyNumberFormat="1" applyFont="1" applyFill="1" applyBorder="1" applyAlignment="1">
      <alignment horizontal="center"/>
    </xf>
    <xf numFmtId="49" fontId="33" fillId="0" borderId="25" xfId="54" applyNumberFormat="1" applyFont="1" applyFill="1" applyBorder="1" applyAlignment="1">
      <alignment horizontal="center" vertical="center"/>
    </xf>
    <xf numFmtId="0" fontId="30" fillId="0" borderId="0" xfId="52" applyFont="1" applyFill="1" applyBorder="1" applyAlignment="1">
      <alignment horizontal="center"/>
    </xf>
    <xf numFmtId="49" fontId="33" fillId="0" borderId="27" xfId="54" applyNumberFormat="1" applyFont="1" applyFill="1" applyBorder="1" applyAlignment="1">
      <alignment horizontal="center" vertical="center"/>
    </xf>
    <xf numFmtId="49" fontId="33" fillId="0" borderId="28" xfId="54" applyNumberFormat="1" applyFont="1" applyFill="1" applyBorder="1" applyAlignment="1">
      <alignment horizontal="center" vertical="center"/>
    </xf>
    <xf numFmtId="49" fontId="33" fillId="0" borderId="41" xfId="54" applyNumberFormat="1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18" fillId="0" borderId="0" xfId="52" applyFont="1" applyBorder="1" applyAlignment="1">
      <alignment horizontal="left" vertical="center"/>
    </xf>
    <xf numFmtId="0" fontId="45" fillId="0" borderId="22" xfId="52" applyFont="1" applyBorder="1" applyAlignment="1">
      <alignment horizontal="center" vertical="top"/>
    </xf>
    <xf numFmtId="49" fontId="27" fillId="0" borderId="26" xfId="52" applyNumberFormat="1" applyFont="1" applyBorder="1" applyAlignment="1">
      <alignment vertical="center"/>
    </xf>
    <xf numFmtId="0" fontId="27" fillId="0" borderId="31" xfId="52" applyFont="1" applyBorder="1" applyAlignment="1">
      <alignment horizontal="left" vertical="center"/>
    </xf>
    <xf numFmtId="0" fontId="27" fillId="0" borderId="43" xfId="52" applyFont="1" applyBorder="1" applyAlignment="1">
      <alignment horizontal="left" vertical="center"/>
    </xf>
    <xf numFmtId="0" fontId="38" fillId="0" borderId="76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4" fillId="0" borderId="68" xfId="52" applyFont="1" applyBorder="1" applyAlignment="1">
      <alignment horizontal="left" vertical="center"/>
    </xf>
    <xf numFmtId="0" fontId="34" fillId="0" borderId="67" xfId="52" applyFont="1" applyBorder="1" applyAlignment="1">
      <alignment horizontal="left" vertical="center"/>
    </xf>
    <xf numFmtId="0" fontId="38" fillId="0" borderId="69" xfId="52" applyFont="1" applyBorder="1" applyAlignment="1">
      <alignment vertical="center"/>
    </xf>
    <xf numFmtId="0" fontId="18" fillId="0" borderId="59" xfId="52" applyFont="1" applyBorder="1" applyAlignment="1">
      <alignment horizontal="left" vertical="center"/>
    </xf>
    <xf numFmtId="0" fontId="27" fillId="0" borderId="59" xfId="52" applyFont="1" applyBorder="1" applyAlignment="1">
      <alignment horizontal="left" vertical="center"/>
    </xf>
    <xf numFmtId="0" fontId="18" fillId="0" borderId="59" xfId="52" applyFont="1" applyBorder="1" applyAlignment="1">
      <alignment vertical="center"/>
    </xf>
    <xf numFmtId="0" fontId="38" fillId="0" borderId="59" xfId="52" applyFont="1" applyBorder="1" applyAlignment="1">
      <alignment vertical="center"/>
    </xf>
    <xf numFmtId="0" fontId="38" fillId="0" borderId="69" xfId="52" applyFont="1" applyBorder="1" applyAlignment="1">
      <alignment horizontal="center" vertical="center"/>
    </xf>
    <xf numFmtId="0" fontId="27" fillId="0" borderId="59" xfId="52" applyFont="1" applyBorder="1" applyAlignment="1">
      <alignment horizontal="center" vertical="center"/>
    </xf>
    <xf numFmtId="0" fontId="38" fillId="0" borderId="59" xfId="52" applyFont="1" applyBorder="1" applyAlignment="1">
      <alignment horizontal="center" vertical="center"/>
    </xf>
    <xf numFmtId="0" fontId="18" fillId="0" borderId="59" xfId="52" applyFont="1" applyBorder="1" applyAlignment="1">
      <alignment horizontal="center" vertical="center"/>
    </xf>
    <xf numFmtId="0" fontId="18" fillId="0" borderId="26" xfId="52" applyFont="1" applyBorder="1" applyAlignment="1">
      <alignment horizontal="center" vertical="center"/>
    </xf>
    <xf numFmtId="0" fontId="38" fillId="0" borderId="36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 wrapText="1"/>
    </xf>
    <xf numFmtId="0" fontId="38" fillId="0" borderId="69" xfId="52" applyFont="1" applyBorder="1" applyAlignment="1">
      <alignment horizontal="left" vertical="center"/>
    </xf>
    <xf numFmtId="0" fontId="38" fillId="0" borderId="77" xfId="52" applyFont="1" applyBorder="1" applyAlignment="1">
      <alignment horizontal="left" vertical="center"/>
    </xf>
    <xf numFmtId="0" fontId="38" fillId="0" borderId="59" xfId="52" applyFont="1" applyBorder="1" applyAlignment="1">
      <alignment horizontal="left" vertical="center"/>
    </xf>
    <xf numFmtId="0" fontId="46" fillId="0" borderId="78" xfId="52" applyFont="1" applyBorder="1" applyAlignment="1">
      <alignment horizontal="left" vertical="center" wrapText="1"/>
    </xf>
    <xf numFmtId="0" fontId="38" fillId="0" borderId="2" xfId="52" applyFont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9" fontId="27" fillId="0" borderId="2" xfId="52" applyNumberFormat="1" applyFont="1" applyBorder="1" applyAlignment="1">
      <alignment horizontal="center" vertical="center"/>
    </xf>
    <xf numFmtId="9" fontId="27" fillId="0" borderId="59" xfId="52" applyNumberFormat="1" applyFont="1" applyBorder="1" applyAlignment="1">
      <alignment horizontal="center" vertical="center"/>
    </xf>
    <xf numFmtId="9" fontId="27" fillId="0" borderId="26" xfId="52" applyNumberFormat="1" applyFont="1" applyBorder="1" applyAlignment="1">
      <alignment horizontal="center" vertical="center"/>
    </xf>
    <xf numFmtId="0" fontId="34" fillId="0" borderId="68" xfId="0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9" fontId="27" fillId="0" borderId="35" xfId="52" applyNumberFormat="1" applyFont="1" applyBorder="1" applyAlignment="1">
      <alignment horizontal="left" vertical="center"/>
    </xf>
    <xf numFmtId="9" fontId="27" fillId="0" borderId="30" xfId="52" applyNumberFormat="1" applyFont="1" applyBorder="1" applyAlignment="1">
      <alignment horizontal="left" vertical="center"/>
    </xf>
    <xf numFmtId="9" fontId="27" fillId="0" borderId="36" xfId="52" applyNumberFormat="1" applyFont="1" applyBorder="1" applyAlignment="1">
      <alignment horizontal="left" vertical="center"/>
    </xf>
    <xf numFmtId="9" fontId="27" fillId="0" borderId="37" xfId="52" applyNumberFormat="1" applyFont="1" applyBorder="1" applyAlignment="1">
      <alignment horizontal="left" vertical="center"/>
    </xf>
    <xf numFmtId="0" fontId="37" fillId="0" borderId="69" xfId="52" applyFont="1" applyFill="1" applyBorder="1" applyAlignment="1">
      <alignment horizontal="left" vertical="center"/>
    </xf>
    <xf numFmtId="0" fontId="37" fillId="0" borderId="59" xfId="52" applyFont="1" applyFill="1" applyBorder="1" applyAlignment="1">
      <alignment horizontal="left" vertical="center"/>
    </xf>
    <xf numFmtId="0" fontId="37" fillId="0" borderId="79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27" fillId="0" borderId="80" xfId="52" applyFont="1" applyFill="1" applyBorder="1" applyAlignment="1">
      <alignment vertical="center"/>
    </xf>
    <xf numFmtId="0" fontId="27" fillId="0" borderId="81" xfId="52" applyFont="1" applyFill="1" applyBorder="1" applyAlignment="1">
      <alignment vertical="center"/>
    </xf>
    <xf numFmtId="0" fontId="27" fillId="0" borderId="33" xfId="52" applyFont="1" applyFill="1" applyBorder="1" applyAlignment="1">
      <alignment vertical="center"/>
    </xf>
    <xf numFmtId="0" fontId="27" fillId="0" borderId="32" xfId="52" applyFont="1" applyFill="1" applyBorder="1" applyAlignment="1">
      <alignment vertical="center"/>
    </xf>
    <xf numFmtId="0" fontId="27" fillId="0" borderId="80" xfId="52" applyFont="1" applyFill="1" applyBorder="1" applyAlignment="1">
      <alignment horizontal="left" vertical="center"/>
    </xf>
    <xf numFmtId="0" fontId="27" fillId="0" borderId="81" xfId="52" applyFont="1" applyFill="1" applyBorder="1" applyAlignment="1">
      <alignment horizontal="left" vertical="center"/>
    </xf>
    <xf numFmtId="0" fontId="34" fillId="0" borderId="64" xfId="52" applyFont="1" applyBorder="1" applyAlignment="1">
      <alignment vertical="center"/>
    </xf>
    <xf numFmtId="0" fontId="48" fillId="0" borderId="67" xfId="52" applyFont="1" applyBorder="1" applyAlignment="1">
      <alignment horizontal="center" vertical="center"/>
    </xf>
    <xf numFmtId="0" fontId="34" fillId="0" borderId="65" xfId="52" applyFont="1" applyBorder="1" applyAlignment="1">
      <alignment vertical="center"/>
    </xf>
    <xf numFmtId="0" fontId="27" fillId="0" borderId="82" xfId="52" applyFont="1" applyBorder="1" applyAlignment="1">
      <alignment vertical="center"/>
    </xf>
    <xf numFmtId="0" fontId="34" fillId="0" borderId="82" xfId="52" applyFont="1" applyBorder="1" applyAlignment="1">
      <alignment vertical="center"/>
    </xf>
    <xf numFmtId="58" fontId="18" fillId="0" borderId="65" xfId="52" applyNumberFormat="1" applyFont="1" applyBorder="1" applyAlignment="1">
      <alignment vertical="center"/>
    </xf>
    <xf numFmtId="0" fontId="34" fillId="0" borderId="34" xfId="52" applyFont="1" applyBorder="1" applyAlignment="1">
      <alignment horizontal="center" vertical="center"/>
    </xf>
    <xf numFmtId="0" fontId="27" fillId="0" borderId="76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38" fillId="0" borderId="83" xfId="52" applyFont="1" applyBorder="1" applyAlignment="1">
      <alignment horizontal="left" vertical="center"/>
    </xf>
    <xf numFmtId="0" fontId="34" fillId="0" borderId="72" xfId="52" applyFont="1" applyBorder="1" applyAlignment="1">
      <alignment horizontal="left" vertical="center"/>
    </xf>
    <xf numFmtId="0" fontId="27" fillId="0" borderId="73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4" xfId="52" applyFont="1" applyBorder="1" applyAlignment="1">
      <alignment horizontal="left" vertical="center" wrapText="1"/>
    </xf>
    <xf numFmtId="0" fontId="38" fillId="0" borderId="73" xfId="52" applyFont="1" applyBorder="1" applyAlignment="1">
      <alignment horizontal="left" vertical="center"/>
    </xf>
    <xf numFmtId="0" fontId="49" fillId="0" borderId="40" xfId="52" applyFont="1" applyBorder="1" applyAlignment="1">
      <alignment horizontal="left" vertical="center" wrapText="1"/>
    </xf>
    <xf numFmtId="0" fontId="49" fillId="0" borderId="40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34" fillId="0" borderId="72" xfId="0" applyFont="1" applyBorder="1" applyAlignment="1">
      <alignment horizontal="left" vertical="center"/>
    </xf>
    <xf numFmtId="9" fontId="27" fillId="0" borderId="42" xfId="52" applyNumberFormat="1" applyFont="1" applyBorder="1" applyAlignment="1">
      <alignment horizontal="left" vertical="center"/>
    </xf>
    <xf numFmtId="9" fontId="27" fillId="0" borderId="44" xfId="52" applyNumberFormat="1" applyFont="1" applyBorder="1" applyAlignment="1">
      <alignment horizontal="left" vertical="center"/>
    </xf>
    <xf numFmtId="0" fontId="37" fillId="0" borderId="73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27" fillId="0" borderId="84" xfId="52" applyFont="1" applyFill="1" applyBorder="1" applyAlignment="1">
      <alignment vertical="center"/>
    </xf>
    <xf numFmtId="0" fontId="27" fillId="0" borderId="43" xfId="52" applyFont="1" applyFill="1" applyBorder="1" applyAlignment="1">
      <alignment vertical="center"/>
    </xf>
    <xf numFmtId="0" fontId="27" fillId="0" borderId="84" xfId="52" applyFont="1" applyFill="1" applyBorder="1" applyAlignment="1">
      <alignment horizontal="left" vertical="center"/>
    </xf>
    <xf numFmtId="0" fontId="27" fillId="0" borderId="82" xfId="52" applyFont="1" applyBorder="1" applyAlignment="1">
      <alignment horizontal="center" vertical="center"/>
    </xf>
    <xf numFmtId="0" fontId="27" fillId="0" borderId="83" xfId="52" applyFont="1" applyBorder="1" applyAlignment="1">
      <alignment horizontal="center" vertical="center"/>
    </xf>
    <xf numFmtId="0" fontId="27" fillId="0" borderId="83" xfId="52" applyFont="1" applyFill="1" applyBorder="1" applyAlignment="1">
      <alignment horizontal="left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1" fillId="0" borderId="12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12" xfId="0" applyBorder="1"/>
    <xf numFmtId="0" fontId="0" fillId="7" borderId="2" xfId="0" applyFill="1" applyBorder="1"/>
    <xf numFmtId="0" fontId="0" fillId="0" borderId="15" xfId="0" applyBorder="1"/>
    <xf numFmtId="0" fontId="0" fillId="0" borderId="16" xfId="0" applyBorder="1"/>
    <xf numFmtId="0" fontId="0" fillId="7" borderId="16" xfId="0" applyFill="1" applyBorder="1"/>
    <xf numFmtId="0" fontId="0" fillId="8" borderId="0" xfId="0" applyFill="1"/>
    <xf numFmtId="0" fontId="50" fillId="0" borderId="18" xfId="0" applyFont="1" applyBorder="1" applyAlignment="1">
      <alignment horizontal="center" vertical="center" wrapText="1"/>
    </xf>
    <xf numFmtId="0" fontId="51" fillId="0" borderId="85" xfId="0" applyFont="1" applyBorder="1" applyAlignment="1">
      <alignment horizontal="center" vertical="center"/>
    </xf>
    <xf numFmtId="0" fontId="51" fillId="0" borderId="19" xfId="0" applyFont="1" applyBorder="1"/>
    <xf numFmtId="0" fontId="0" fillId="0" borderId="19" xfId="0" applyBorder="1"/>
    <xf numFmtId="0" fontId="0" fillId="0" borderId="2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25" fillId="0" borderId="24" xfId="52" applyFont="1" applyFill="1" applyBorder="1" applyAlignment="1" quotePrefix="1">
      <alignment vertical="center"/>
    </xf>
    <xf numFmtId="0" fontId="0" fillId="0" borderId="11" xfId="52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S1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251</xdr:col>
          <xdr:colOff>0</xdr:colOff>
          <xdr:row>49</xdr:row>
          <xdr:rowOff>0</xdr:rowOff>
        </xdr:from>
        <xdr:to>
          <xdr:col>251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01000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11</xdr:row>
          <xdr:rowOff>161925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10</xdr:row>
          <xdr:rowOff>123825</xdr:rowOff>
        </xdr:from>
        <xdr:to>
          <xdr:col>9</xdr:col>
          <xdr:colOff>600075</xdr:colOff>
          <xdr:row>11</xdr:row>
          <xdr:rowOff>161925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258050" y="20574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251</xdr:col>
          <xdr:colOff>0</xdr:colOff>
          <xdr:row>49</xdr:row>
          <xdr:rowOff>0</xdr:rowOff>
        </xdr:from>
        <xdr:to>
          <xdr:col>251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01000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10</xdr:row>
          <xdr:rowOff>0</xdr:rowOff>
        </xdr:from>
        <xdr:to>
          <xdr:col>8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5627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9</xdr:row>
          <xdr:rowOff>114300</xdr:rowOff>
        </xdr:from>
        <xdr:to>
          <xdr:col>9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248525" y="1857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11</xdr:row>
          <xdr:rowOff>0</xdr:rowOff>
        </xdr:from>
        <xdr:to>
          <xdr:col>8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5722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16</xdr:row>
          <xdr:rowOff>0</xdr:rowOff>
        </xdr:from>
        <xdr:to>
          <xdr:col>8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5817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16</xdr:row>
          <xdr:rowOff>0</xdr:rowOff>
        </xdr:from>
        <xdr:to>
          <xdr:col>9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27710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15</xdr:row>
          <xdr:rowOff>0</xdr:rowOff>
        </xdr:from>
        <xdr:to>
          <xdr:col>8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5817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15</xdr:row>
          <xdr:rowOff>0</xdr:rowOff>
        </xdr:from>
        <xdr:to>
          <xdr:col>9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27710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6</xdr:row>
          <xdr:rowOff>0</xdr:rowOff>
        </xdr:from>
        <xdr:to>
          <xdr:col>8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6198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7</xdr:row>
          <xdr:rowOff>0</xdr:rowOff>
        </xdr:from>
        <xdr:to>
          <xdr:col>8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61987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5</xdr:row>
          <xdr:rowOff>0</xdr:rowOff>
        </xdr:from>
        <xdr:to>
          <xdr:col>8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6198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</xdr:row>
          <xdr:rowOff>161925</xdr:rowOff>
        </xdr:from>
        <xdr:to>
          <xdr:col>8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61035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</xdr:row>
          <xdr:rowOff>180975</xdr:rowOff>
        </xdr:from>
        <xdr:to>
          <xdr:col>8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600825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</xdr:row>
          <xdr:rowOff>142875</xdr:rowOff>
        </xdr:from>
        <xdr:to>
          <xdr:col>9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248525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152400</xdr:rowOff>
        </xdr:from>
        <xdr:to>
          <xdr:col>9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25805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5</xdr:row>
          <xdr:rowOff>0</xdr:rowOff>
        </xdr:from>
        <xdr:to>
          <xdr:col>9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2771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6</xdr:row>
          <xdr:rowOff>0</xdr:rowOff>
        </xdr:from>
        <xdr:to>
          <xdr:col>9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2771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</xdr:row>
          <xdr:rowOff>0</xdr:rowOff>
        </xdr:from>
        <xdr:to>
          <xdr:col>9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27710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45</xdr:row>
          <xdr:rowOff>0</xdr:rowOff>
        </xdr:from>
        <xdr:to>
          <xdr:col>8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581775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45</xdr:row>
          <xdr:rowOff>0</xdr:rowOff>
        </xdr:from>
        <xdr:to>
          <xdr:col>9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277100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44</xdr:row>
          <xdr:rowOff>0</xdr:rowOff>
        </xdr:from>
        <xdr:to>
          <xdr:col>8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572250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44</xdr:row>
          <xdr:rowOff>0</xdr:rowOff>
        </xdr:from>
        <xdr:to>
          <xdr:col>9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277100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11</xdr:row>
          <xdr:rowOff>142875</xdr:rowOff>
        </xdr:from>
        <xdr:to>
          <xdr:col>9</xdr:col>
          <xdr:colOff>600075</xdr:colOff>
          <xdr:row>12</xdr:row>
          <xdr:rowOff>161925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258050" y="225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12</xdr:row>
          <xdr:rowOff>0</xdr:rowOff>
        </xdr:from>
        <xdr:to>
          <xdr:col>8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56272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851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851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851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851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851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851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851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95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95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95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95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95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95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95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123825</xdr:colOff>
      <xdr:row>3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581025"/>
          <a:ext cx="119062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</xdr:row>
      <xdr:rowOff>43180</xdr:rowOff>
    </xdr:from>
    <xdr:to>
      <xdr:col>9</xdr:col>
      <xdr:colOff>293370</xdr:colOff>
      <xdr:row>4</xdr:row>
      <xdr:rowOff>24765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0420" y="941705"/>
          <a:ext cx="1352550" cy="299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10">
        <v>1</v>
      </c>
      <c r="B2" s="480" t="s">
        <v>1</v>
      </c>
    </row>
    <row r="3" spans="1:2">
      <c r="A3" s="10">
        <v>2</v>
      </c>
      <c r="B3" s="480" t="s">
        <v>2</v>
      </c>
    </row>
    <row r="4" spans="1:2">
      <c r="A4" s="10">
        <v>3</v>
      </c>
      <c r="B4" s="480" t="s">
        <v>3</v>
      </c>
    </row>
    <row r="5" spans="1:2">
      <c r="A5" s="10">
        <v>4</v>
      </c>
      <c r="B5" s="480" t="s">
        <v>4</v>
      </c>
    </row>
    <row r="6" spans="1:2">
      <c r="A6" s="10">
        <v>5</v>
      </c>
      <c r="B6" s="480" t="s">
        <v>5</v>
      </c>
    </row>
    <row r="7" spans="1:2">
      <c r="A7" s="10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10">
        <v>1</v>
      </c>
      <c r="B10" s="484" t="s">
        <v>9</v>
      </c>
    </row>
    <row r="11" spans="1:2">
      <c r="A11" s="10">
        <v>2</v>
      </c>
      <c r="B11" s="480" t="s">
        <v>10</v>
      </c>
    </row>
    <row r="12" spans="1:2">
      <c r="A12" s="10">
        <v>3</v>
      </c>
      <c r="B12" s="482" t="s">
        <v>11</v>
      </c>
    </row>
    <row r="13" spans="1:2">
      <c r="A13" s="10">
        <v>4</v>
      </c>
      <c r="B13" s="480" t="s">
        <v>12</v>
      </c>
    </row>
    <row r="14" spans="1:2">
      <c r="A14" s="10">
        <v>5</v>
      </c>
      <c r="B14" s="480" t="s">
        <v>13</v>
      </c>
    </row>
    <row r="15" spans="1:2">
      <c r="A15" s="10">
        <v>6</v>
      </c>
      <c r="B15" s="480" t="s">
        <v>14</v>
      </c>
    </row>
    <row r="16" spans="1:2">
      <c r="A16" s="10">
        <v>7</v>
      </c>
      <c r="B16" s="480" t="s">
        <v>15</v>
      </c>
    </row>
    <row r="17" spans="1:2">
      <c r="A17" s="10">
        <v>8</v>
      </c>
      <c r="B17" s="480" t="s">
        <v>16</v>
      </c>
    </row>
    <row r="18" spans="1:2">
      <c r="A18" s="10">
        <v>9</v>
      </c>
      <c r="B18" s="480" t="s">
        <v>17</v>
      </c>
    </row>
    <row r="19" spans="1:2">
      <c r="A19" s="10"/>
      <c r="B19" s="480"/>
    </row>
    <row r="20" ht="20.25" spans="1:2">
      <c r="A20" s="478"/>
      <c r="B20" s="479" t="s">
        <v>18</v>
      </c>
    </row>
    <row r="21" spans="1:2">
      <c r="A21" s="10">
        <v>1</v>
      </c>
      <c r="B21" s="485" t="s">
        <v>19</v>
      </c>
    </row>
    <row r="22" spans="1:2">
      <c r="A22" s="10">
        <v>2</v>
      </c>
      <c r="B22" s="480" t="s">
        <v>20</v>
      </c>
    </row>
    <row r="23" spans="1:2">
      <c r="A23" s="10">
        <v>3</v>
      </c>
      <c r="B23" s="480" t="s">
        <v>21</v>
      </c>
    </row>
    <row r="24" spans="1:2">
      <c r="A24" s="10">
        <v>4</v>
      </c>
      <c r="B24" s="480" t="s">
        <v>22</v>
      </c>
    </row>
    <row r="25" spans="1:2">
      <c r="A25" s="10">
        <v>5</v>
      </c>
      <c r="B25" s="480" t="s">
        <v>23</v>
      </c>
    </row>
    <row r="26" spans="1:2">
      <c r="A26" s="10">
        <v>6</v>
      </c>
      <c r="B26" s="480" t="s">
        <v>24</v>
      </c>
    </row>
    <row r="27" spans="1:2">
      <c r="A27" s="10">
        <v>7</v>
      </c>
      <c r="B27" s="480" t="s">
        <v>25</v>
      </c>
    </row>
    <row r="28" spans="1:2">
      <c r="A28" s="10"/>
      <c r="B28" s="480"/>
    </row>
    <row r="29" ht="20.25" spans="1:2">
      <c r="A29" s="478"/>
      <c r="B29" s="479" t="s">
        <v>26</v>
      </c>
    </row>
    <row r="30" spans="1:2">
      <c r="A30" s="10">
        <v>1</v>
      </c>
      <c r="B30" s="485" t="s">
        <v>27</v>
      </c>
    </row>
    <row r="31" spans="1:2">
      <c r="A31" s="10">
        <v>2</v>
      </c>
      <c r="B31" s="480" t="s">
        <v>28</v>
      </c>
    </row>
    <row r="32" spans="1:2">
      <c r="A32" s="10">
        <v>3</v>
      </c>
      <c r="B32" s="480" t="s">
        <v>29</v>
      </c>
    </row>
    <row r="33" ht="28.5" spans="1:2">
      <c r="A33" s="10">
        <v>4</v>
      </c>
      <c r="B33" s="480" t="s">
        <v>30</v>
      </c>
    </row>
    <row r="34" spans="1:2">
      <c r="A34" s="10">
        <v>5</v>
      </c>
      <c r="B34" s="480" t="s">
        <v>31</v>
      </c>
    </row>
    <row r="35" spans="1:2">
      <c r="A35" s="10">
        <v>6</v>
      </c>
      <c r="B35" s="480" t="s">
        <v>32</v>
      </c>
    </row>
    <row r="36" spans="1:2">
      <c r="A36" s="10">
        <v>7</v>
      </c>
      <c r="B36" s="480" t="s">
        <v>33</v>
      </c>
    </row>
    <row r="37" spans="1:2">
      <c r="A37" s="10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C4" sqref="C4:F5"/>
    </sheetView>
  </sheetViews>
  <sheetFormatPr defaultColWidth="9" defaultRowHeight="14.25"/>
  <cols>
    <col min="1" max="1" width="7" customWidth="1"/>
    <col min="2" max="2" width="8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320</v>
      </c>
      <c r="H2" s="4"/>
      <c r="I2" s="4" t="s">
        <v>321</v>
      </c>
      <c r="J2" s="4"/>
      <c r="K2" s="6" t="s">
        <v>322</v>
      </c>
      <c r="L2" s="59" t="s">
        <v>323</v>
      </c>
      <c r="M2" s="20" t="s">
        <v>324</v>
      </c>
    </row>
    <row r="3" s="1" customFormat="1" ht="16.5" spans="1:13">
      <c r="A3" s="4"/>
      <c r="B3" s="7"/>
      <c r="C3" s="7"/>
      <c r="D3" s="7"/>
      <c r="E3" s="7"/>
      <c r="F3" s="7"/>
      <c r="G3" s="4" t="s">
        <v>325</v>
      </c>
      <c r="H3" s="4" t="s">
        <v>326</v>
      </c>
      <c r="I3" s="4" t="s">
        <v>325</v>
      </c>
      <c r="J3" s="4" t="s">
        <v>326</v>
      </c>
      <c r="K3" s="8"/>
      <c r="L3" s="60"/>
      <c r="M3" s="21"/>
    </row>
    <row r="4" s="52" customFormat="1" ht="30" customHeight="1" spans="1:13">
      <c r="A4" s="53">
        <v>1</v>
      </c>
      <c r="B4" s="23" t="s">
        <v>314</v>
      </c>
      <c r="C4" s="24">
        <v>250428070</v>
      </c>
      <c r="D4" s="24" t="s">
        <v>312</v>
      </c>
      <c r="E4" s="24" t="s">
        <v>313</v>
      </c>
      <c r="F4" s="25" t="s">
        <v>61</v>
      </c>
      <c r="G4" s="54">
        <v>-0.02</v>
      </c>
      <c r="H4" s="54">
        <v>-0.02</v>
      </c>
      <c r="I4" s="54">
        <v>-0.02</v>
      </c>
      <c r="J4" s="54">
        <v>-0.02</v>
      </c>
      <c r="K4" s="61"/>
      <c r="L4" s="53"/>
      <c r="M4" s="53" t="s">
        <v>327</v>
      </c>
    </row>
    <row r="5" ht="30" customHeight="1" spans="1:13">
      <c r="A5" s="53">
        <v>2</v>
      </c>
      <c r="B5" s="23" t="s">
        <v>314</v>
      </c>
      <c r="C5" s="24">
        <v>250331088</v>
      </c>
      <c r="D5" s="24" t="s">
        <v>312</v>
      </c>
      <c r="E5" s="24" t="s">
        <v>315</v>
      </c>
      <c r="F5" s="25" t="s">
        <v>61</v>
      </c>
      <c r="G5" s="55">
        <v>-0.01</v>
      </c>
      <c r="H5" s="54">
        <v>-0.02</v>
      </c>
      <c r="I5" s="55">
        <v>-0.01</v>
      </c>
      <c r="J5" s="54">
        <v>-0.02</v>
      </c>
      <c r="K5" s="61"/>
      <c r="L5" s="10"/>
      <c r="M5" s="53" t="s">
        <v>327</v>
      </c>
    </row>
    <row r="6" ht="30" customHeight="1" spans="1:13">
      <c r="A6" s="53"/>
      <c r="B6" s="23"/>
      <c r="C6" s="24"/>
      <c r="D6" s="46"/>
      <c r="E6" s="24"/>
      <c r="F6" s="24"/>
      <c r="G6" s="56"/>
      <c r="H6" s="57"/>
      <c r="I6" s="62"/>
      <c r="J6" s="57"/>
      <c r="K6" s="61"/>
      <c r="L6" s="10"/>
      <c r="M6" s="53"/>
    </row>
    <row r="7" ht="30" customHeight="1" spans="1:13">
      <c r="A7" s="53"/>
      <c r="B7" s="23"/>
      <c r="C7" s="24"/>
      <c r="D7" s="46"/>
      <c r="E7" s="24"/>
      <c r="F7" s="24"/>
      <c r="G7" s="56"/>
      <c r="H7" s="57"/>
      <c r="I7" s="62"/>
      <c r="J7" s="57"/>
      <c r="K7" s="10"/>
      <c r="L7" s="10"/>
      <c r="M7" s="10"/>
    </row>
    <row r="8" s="2" customFormat="1" ht="18.75" spans="1:13">
      <c r="A8" s="14" t="s">
        <v>316</v>
      </c>
      <c r="B8" s="15"/>
      <c r="C8" s="15"/>
      <c r="D8" s="15"/>
      <c r="E8" s="16"/>
      <c r="F8" s="17"/>
      <c r="G8" s="30"/>
      <c r="H8" s="14" t="s">
        <v>317</v>
      </c>
      <c r="I8" s="15"/>
      <c r="J8" s="15"/>
      <c r="K8" s="16"/>
      <c r="L8" s="63"/>
      <c r="M8" s="22"/>
    </row>
    <row r="9" ht="16.5" spans="1:13">
      <c r="A9" s="58" t="s">
        <v>328</v>
      </c>
      <c r="B9" s="5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0" sqref="F10:F11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8" t="s">
        <v>331</v>
      </c>
      <c r="H2" s="39"/>
      <c r="I2" s="50"/>
      <c r="J2" s="38" t="s">
        <v>332</v>
      </c>
      <c r="K2" s="39"/>
      <c r="L2" s="50"/>
      <c r="M2" s="38" t="s">
        <v>333</v>
      </c>
      <c r="N2" s="39"/>
      <c r="O2" s="50"/>
      <c r="P2" s="38" t="s">
        <v>334</v>
      </c>
      <c r="Q2" s="39"/>
      <c r="R2" s="50"/>
      <c r="S2" s="39" t="s">
        <v>335</v>
      </c>
      <c r="T2" s="39"/>
      <c r="U2" s="50"/>
      <c r="V2" s="34" t="s">
        <v>336</v>
      </c>
      <c r="W2" s="34" t="s">
        <v>310</v>
      </c>
    </row>
    <row r="3" s="1" customFormat="1" ht="16.5" spans="1:23">
      <c r="A3" s="7"/>
      <c r="B3" s="40"/>
      <c r="C3" s="40"/>
      <c r="D3" s="40"/>
      <c r="E3" s="40"/>
      <c r="F3" s="40"/>
      <c r="G3" s="4" t="s">
        <v>337</v>
      </c>
      <c r="H3" s="4" t="s">
        <v>66</v>
      </c>
      <c r="I3" s="4" t="s">
        <v>301</v>
      </c>
      <c r="J3" s="4" t="s">
        <v>337</v>
      </c>
      <c r="K3" s="4" t="s">
        <v>66</v>
      </c>
      <c r="L3" s="4" t="s">
        <v>301</v>
      </c>
      <c r="M3" s="4" t="s">
        <v>337</v>
      </c>
      <c r="N3" s="4" t="s">
        <v>66</v>
      </c>
      <c r="O3" s="4" t="s">
        <v>301</v>
      </c>
      <c r="P3" s="4" t="s">
        <v>337</v>
      </c>
      <c r="Q3" s="4" t="s">
        <v>66</v>
      </c>
      <c r="R3" s="4" t="s">
        <v>301</v>
      </c>
      <c r="S3" s="4" t="s">
        <v>337</v>
      </c>
      <c r="T3" s="4" t="s">
        <v>66</v>
      </c>
      <c r="U3" s="4" t="s">
        <v>301</v>
      </c>
      <c r="V3" s="51"/>
      <c r="W3" s="51"/>
    </row>
    <row r="4" ht="18.75" spans="1:23">
      <c r="A4" s="41" t="s">
        <v>338</v>
      </c>
      <c r="B4" s="23" t="s">
        <v>314</v>
      </c>
      <c r="C4" s="24">
        <v>250428070</v>
      </c>
      <c r="D4" s="24" t="s">
        <v>312</v>
      </c>
      <c r="E4" s="24" t="s">
        <v>313</v>
      </c>
      <c r="F4" s="25" t="s">
        <v>61</v>
      </c>
      <c r="G4" s="9" t="s">
        <v>339</v>
      </c>
      <c r="H4" s="9"/>
      <c r="I4" s="44" t="s">
        <v>340</v>
      </c>
      <c r="J4" s="9"/>
      <c r="K4" s="9"/>
      <c r="L4" s="44"/>
      <c r="M4" s="9"/>
      <c r="N4" s="9"/>
      <c r="O4" s="44"/>
      <c r="P4" s="9"/>
      <c r="Q4" s="9"/>
      <c r="R4" s="44"/>
      <c r="S4" s="9"/>
      <c r="T4" s="9"/>
      <c r="U4" s="9"/>
      <c r="V4" s="9" t="s">
        <v>341</v>
      </c>
      <c r="W4" s="9"/>
    </row>
    <row r="5" ht="18.75" spans="1:23">
      <c r="A5" s="42"/>
      <c r="B5" s="23" t="s">
        <v>314</v>
      </c>
      <c r="C5" s="24">
        <v>250331088</v>
      </c>
      <c r="D5" s="24" t="s">
        <v>312</v>
      </c>
      <c r="E5" s="24" t="s">
        <v>315</v>
      </c>
      <c r="F5" s="25" t="s">
        <v>61</v>
      </c>
      <c r="G5" s="38" t="s">
        <v>342</v>
      </c>
      <c r="H5" s="39"/>
      <c r="I5" s="50"/>
      <c r="J5" s="38" t="s">
        <v>343</v>
      </c>
      <c r="K5" s="39"/>
      <c r="L5" s="50"/>
      <c r="M5" s="38" t="s">
        <v>344</v>
      </c>
      <c r="N5" s="39"/>
      <c r="O5" s="50"/>
      <c r="P5" s="38" t="s">
        <v>345</v>
      </c>
      <c r="Q5" s="39"/>
      <c r="R5" s="50"/>
      <c r="S5" s="39" t="s">
        <v>346</v>
      </c>
      <c r="T5" s="39"/>
      <c r="U5" s="50"/>
      <c r="V5" s="9"/>
      <c r="W5" s="9"/>
    </row>
    <row r="6" ht="15" customHeight="1" spans="1:23">
      <c r="A6" s="42"/>
      <c r="B6" s="23"/>
      <c r="C6" s="24"/>
      <c r="D6" s="24"/>
      <c r="E6" s="24"/>
      <c r="F6" s="25"/>
      <c r="G6" s="4" t="s">
        <v>337</v>
      </c>
      <c r="H6" s="4" t="s">
        <v>66</v>
      </c>
      <c r="I6" s="4" t="s">
        <v>301</v>
      </c>
      <c r="J6" s="4" t="s">
        <v>337</v>
      </c>
      <c r="K6" s="4" t="s">
        <v>66</v>
      </c>
      <c r="L6" s="4" t="s">
        <v>301</v>
      </c>
      <c r="M6" s="4" t="s">
        <v>337</v>
      </c>
      <c r="N6" s="4" t="s">
        <v>66</v>
      </c>
      <c r="O6" s="4" t="s">
        <v>301</v>
      </c>
      <c r="P6" s="4" t="s">
        <v>337</v>
      </c>
      <c r="Q6" s="4" t="s">
        <v>66</v>
      </c>
      <c r="R6" s="4" t="s">
        <v>301</v>
      </c>
      <c r="S6" s="4" t="s">
        <v>337</v>
      </c>
      <c r="T6" s="4" t="s">
        <v>66</v>
      </c>
      <c r="U6" s="4" t="s">
        <v>301</v>
      </c>
      <c r="V6" s="9"/>
      <c r="W6" s="9"/>
    </row>
    <row r="7" ht="18.75" spans="1:23">
      <c r="A7" s="43"/>
      <c r="B7" s="23"/>
      <c r="C7" s="24"/>
      <c r="D7" s="24"/>
      <c r="E7" s="24"/>
      <c r="F7" s="25"/>
      <c r="G7" s="44"/>
      <c r="H7" s="44"/>
      <c r="I7" s="44"/>
      <c r="J7" s="44"/>
      <c r="K7" s="44"/>
      <c r="L7" s="44"/>
      <c r="M7" s="44"/>
      <c r="N7" s="44"/>
      <c r="O7" s="44"/>
      <c r="P7" s="44"/>
      <c r="Q7" s="9"/>
      <c r="R7" s="9"/>
      <c r="S7" s="9"/>
      <c r="T7" s="9"/>
      <c r="U7" s="9"/>
      <c r="V7" s="9"/>
      <c r="W7" s="9"/>
    </row>
    <row r="8" ht="18.75" spans="1:23">
      <c r="A8" s="45"/>
      <c r="B8" s="23"/>
      <c r="C8" s="24"/>
      <c r="D8" s="46"/>
      <c r="E8" s="24"/>
      <c r="F8" s="2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341</v>
      </c>
      <c r="W8" s="9"/>
    </row>
    <row r="9" ht="27" customHeight="1" spans="1:23">
      <c r="A9" s="47"/>
      <c r="B9" s="23"/>
      <c r="C9" s="24"/>
      <c r="D9" s="46"/>
      <c r="E9" s="24"/>
      <c r="F9" s="2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8"/>
      <c r="B10" s="48"/>
      <c r="C10" s="48"/>
      <c r="D10" s="48"/>
      <c r="E10" s="48"/>
      <c r="F10" s="4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9"/>
      <c r="B11" s="49"/>
      <c r="C11" s="49"/>
      <c r="D11" s="49"/>
      <c r="E11" s="49"/>
      <c r="F11" s="4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8"/>
      <c r="B12" s="48"/>
      <c r="C12" s="48"/>
      <c r="D12" s="48"/>
      <c r="E12" s="48"/>
      <c r="F12" s="4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9"/>
      <c r="B13" s="49"/>
      <c r="C13" s="49"/>
      <c r="D13" s="49"/>
      <c r="E13" s="49"/>
      <c r="F13" s="4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8"/>
      <c r="B14" s="48"/>
      <c r="C14" s="48"/>
      <c r="D14" s="48"/>
      <c r="E14" s="48"/>
      <c r="F14" s="4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9"/>
      <c r="B15" s="49"/>
      <c r="C15" s="49"/>
      <c r="D15" s="49"/>
      <c r="E15" s="49"/>
      <c r="F15" s="4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4" t="s">
        <v>347</v>
      </c>
      <c r="B17" s="15"/>
      <c r="C17" s="15"/>
      <c r="D17" s="15"/>
      <c r="E17" s="16"/>
      <c r="F17" s="17"/>
      <c r="G17" s="30"/>
      <c r="H17" s="37"/>
      <c r="I17" s="37"/>
      <c r="J17" s="14" t="s">
        <v>317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57" customHeight="1" spans="1:23">
      <c r="A18" s="18" t="s">
        <v>348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172</v>
      </c>
      <c r="B2" s="34" t="s">
        <v>297</v>
      </c>
      <c r="C2" s="34" t="s">
        <v>298</v>
      </c>
      <c r="D2" s="34" t="s">
        <v>299</v>
      </c>
      <c r="E2" s="34" t="s">
        <v>300</v>
      </c>
      <c r="F2" s="34" t="s">
        <v>301</v>
      </c>
      <c r="G2" s="33" t="s">
        <v>350</v>
      </c>
      <c r="H2" s="33" t="s">
        <v>351</v>
      </c>
      <c r="I2" s="33" t="s">
        <v>352</v>
      </c>
      <c r="J2" s="33" t="s">
        <v>351</v>
      </c>
      <c r="K2" s="33" t="s">
        <v>353</v>
      </c>
      <c r="L2" s="33" t="s">
        <v>351</v>
      </c>
      <c r="M2" s="34" t="s">
        <v>336</v>
      </c>
      <c r="N2" s="34" t="s">
        <v>310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172</v>
      </c>
      <c r="B4" s="36" t="s">
        <v>354</v>
      </c>
      <c r="C4" s="36" t="s">
        <v>337</v>
      </c>
      <c r="D4" s="36" t="s">
        <v>299</v>
      </c>
      <c r="E4" s="34" t="s">
        <v>300</v>
      </c>
      <c r="F4" s="34" t="s">
        <v>301</v>
      </c>
      <c r="G4" s="33" t="s">
        <v>350</v>
      </c>
      <c r="H4" s="33" t="s">
        <v>351</v>
      </c>
      <c r="I4" s="33" t="s">
        <v>352</v>
      </c>
      <c r="J4" s="33" t="s">
        <v>351</v>
      </c>
      <c r="K4" s="33" t="s">
        <v>353</v>
      </c>
      <c r="L4" s="33" t="s">
        <v>351</v>
      </c>
      <c r="M4" s="34" t="s">
        <v>336</v>
      </c>
      <c r="N4" s="34" t="s">
        <v>310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355</v>
      </c>
      <c r="B11" s="15"/>
      <c r="C11" s="15"/>
      <c r="D11" s="16"/>
      <c r="E11" s="17"/>
      <c r="F11" s="37"/>
      <c r="G11" s="30"/>
      <c r="H11" s="37"/>
      <c r="I11" s="14" t="s">
        <v>356</v>
      </c>
      <c r="J11" s="15"/>
      <c r="K11" s="15"/>
      <c r="L11" s="15"/>
      <c r="M11" s="15"/>
      <c r="N11" s="22"/>
    </row>
    <row r="12" ht="16.5" spans="1:14">
      <c r="A12" s="18" t="s">
        <v>357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14" sqref="G14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2.9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336</v>
      </c>
      <c r="L2" s="5" t="s">
        <v>310</v>
      </c>
    </row>
    <row r="3" ht="25" customHeight="1" spans="1:12">
      <c r="A3" s="10" t="s">
        <v>338</v>
      </c>
      <c r="B3" s="23" t="s">
        <v>314</v>
      </c>
      <c r="C3" s="24">
        <v>250428070</v>
      </c>
      <c r="D3" s="24" t="s">
        <v>312</v>
      </c>
      <c r="E3" s="24" t="s">
        <v>313</v>
      </c>
      <c r="F3" s="25" t="s">
        <v>61</v>
      </c>
      <c r="G3" s="26" t="s">
        <v>363</v>
      </c>
      <c r="H3" s="27" t="s">
        <v>364</v>
      </c>
      <c r="I3" s="31"/>
      <c r="J3" s="9"/>
      <c r="K3" s="32" t="s">
        <v>365</v>
      </c>
      <c r="L3" s="9" t="s">
        <v>327</v>
      </c>
    </row>
    <row r="4" ht="25" customHeight="1" spans="1:12">
      <c r="A4" s="10" t="s">
        <v>338</v>
      </c>
      <c r="B4" s="23" t="s">
        <v>314</v>
      </c>
      <c r="C4" s="24">
        <v>250331088</v>
      </c>
      <c r="D4" s="24" t="s">
        <v>312</v>
      </c>
      <c r="E4" s="24" t="s">
        <v>315</v>
      </c>
      <c r="F4" s="25" t="s">
        <v>61</v>
      </c>
      <c r="G4" s="26" t="s">
        <v>363</v>
      </c>
      <c r="H4" s="27" t="s">
        <v>364</v>
      </c>
      <c r="I4" s="31"/>
      <c r="J4" s="9"/>
      <c r="K4" s="32" t="s">
        <v>365</v>
      </c>
      <c r="L4" s="9" t="s">
        <v>327</v>
      </c>
    </row>
    <row r="5" ht="25" customHeight="1" spans="1:12">
      <c r="A5" s="10"/>
      <c r="B5" s="23"/>
      <c r="C5" s="24"/>
      <c r="D5" s="24"/>
      <c r="E5" s="24"/>
      <c r="F5" s="25"/>
      <c r="G5" s="9"/>
      <c r="H5" s="27"/>
      <c r="I5" s="9"/>
      <c r="J5" s="9"/>
      <c r="K5" s="9"/>
      <c r="L5" s="9"/>
    </row>
    <row r="6" ht="25" customHeight="1" spans="1:12">
      <c r="A6" s="10"/>
      <c r="B6" s="23"/>
      <c r="C6" s="24"/>
      <c r="D6" s="24"/>
      <c r="E6" s="24"/>
      <c r="F6" s="25"/>
      <c r="G6" s="9"/>
      <c r="H6" s="27"/>
      <c r="I6" s="10"/>
      <c r="J6" s="10"/>
      <c r="K6" s="10"/>
      <c r="L6" s="9"/>
    </row>
    <row r="7" ht="25" customHeight="1" spans="1:12">
      <c r="A7" s="10"/>
      <c r="B7" s="28"/>
      <c r="C7" s="29"/>
      <c r="D7" s="29"/>
      <c r="E7" s="29"/>
      <c r="F7" s="29"/>
      <c r="G7" s="9"/>
      <c r="H7" s="27"/>
      <c r="I7" s="10"/>
      <c r="J7" s="10"/>
      <c r="K7" s="10"/>
      <c r="L7" s="10"/>
    </row>
    <row r="8" ht="25" customHeight="1" spans="1:12">
      <c r="A8" s="10"/>
      <c r="B8" s="28"/>
      <c r="C8" s="29"/>
      <c r="D8" s="29"/>
      <c r="E8" s="29"/>
      <c r="F8" s="29"/>
      <c r="G8" s="9"/>
      <c r="H8" s="27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4" t="s">
        <v>366</v>
      </c>
      <c r="B10" s="15"/>
      <c r="C10" s="15"/>
      <c r="D10" s="15"/>
      <c r="E10" s="16"/>
      <c r="F10" s="17"/>
      <c r="G10" s="30"/>
      <c r="H10" s="14" t="s">
        <v>367</v>
      </c>
      <c r="I10" s="15"/>
      <c r="J10" s="15"/>
      <c r="K10" s="15"/>
      <c r="L10" s="22"/>
    </row>
    <row r="11" ht="36" customHeight="1" spans="1:12">
      <c r="A11" s="18" t="s">
        <v>368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29" sqref="K2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337</v>
      </c>
      <c r="D2" s="5" t="s">
        <v>299</v>
      </c>
      <c r="E2" s="5" t="s">
        <v>300</v>
      </c>
      <c r="F2" s="4" t="s">
        <v>370</v>
      </c>
      <c r="G2" s="4" t="s">
        <v>321</v>
      </c>
      <c r="H2" s="6" t="s">
        <v>322</v>
      </c>
      <c r="I2" s="20" t="s">
        <v>324</v>
      </c>
    </row>
    <row r="3" s="1" customFormat="1" ht="16.5" spans="1:9">
      <c r="A3" s="4"/>
      <c r="B3" s="7"/>
      <c r="C3" s="7"/>
      <c r="D3" s="7"/>
      <c r="E3" s="7"/>
      <c r="F3" s="4" t="s">
        <v>371</v>
      </c>
      <c r="G3" s="4" t="s">
        <v>325</v>
      </c>
      <c r="H3" s="8"/>
      <c r="I3" s="21"/>
    </row>
    <row r="4" spans="1:9">
      <c r="A4" s="9">
        <v>1</v>
      </c>
      <c r="B4" s="10" t="s">
        <v>372</v>
      </c>
      <c r="C4" s="9" t="s">
        <v>373</v>
      </c>
      <c r="D4" s="11" t="s">
        <v>374</v>
      </c>
      <c r="E4" s="12" t="s">
        <v>254</v>
      </c>
      <c r="F4" s="13">
        <v>-0.06</v>
      </c>
      <c r="G4" s="13">
        <v>-0.03</v>
      </c>
      <c r="H4" s="9"/>
      <c r="I4" s="9" t="s">
        <v>327</v>
      </c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375</v>
      </c>
      <c r="B12" s="15"/>
      <c r="C12" s="15"/>
      <c r="D12" s="16"/>
      <c r="E12" s="17"/>
      <c r="F12" s="14" t="s">
        <v>376</v>
      </c>
      <c r="G12" s="15"/>
      <c r="H12" s="16"/>
      <c r="I12" s="22"/>
    </row>
    <row r="13" ht="16.5" spans="1:9">
      <c r="A13" s="18" t="s">
        <v>377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10">
        <v>13</v>
      </c>
      <c r="D5" s="10">
        <v>0</v>
      </c>
      <c r="E5" s="10">
        <v>1</v>
      </c>
      <c r="F5" s="466">
        <v>0</v>
      </c>
      <c r="G5" s="466">
        <v>1</v>
      </c>
      <c r="H5" s="10">
        <v>1</v>
      </c>
      <c r="I5" s="474">
        <v>2</v>
      </c>
    </row>
    <row r="6" ht="27.95" customHeight="1" spans="2:9">
      <c r="B6" s="465" t="s">
        <v>44</v>
      </c>
      <c r="C6" s="10">
        <v>20</v>
      </c>
      <c r="D6" s="10">
        <v>0</v>
      </c>
      <c r="E6" s="10">
        <v>1</v>
      </c>
      <c r="F6" s="466">
        <v>1</v>
      </c>
      <c r="G6" s="466">
        <v>2</v>
      </c>
      <c r="H6" s="10">
        <v>2</v>
      </c>
      <c r="I6" s="474">
        <v>3</v>
      </c>
    </row>
    <row r="7" ht="27.95" customHeight="1" spans="2:9">
      <c r="B7" s="465" t="s">
        <v>45</v>
      </c>
      <c r="C7" s="10">
        <v>32</v>
      </c>
      <c r="D7" s="10">
        <v>0</v>
      </c>
      <c r="E7" s="10">
        <v>1</v>
      </c>
      <c r="F7" s="466">
        <v>2</v>
      </c>
      <c r="G7" s="466">
        <v>3</v>
      </c>
      <c r="H7" s="10">
        <v>3</v>
      </c>
      <c r="I7" s="474">
        <v>4</v>
      </c>
    </row>
    <row r="8" ht="27.95" customHeight="1" spans="2:9">
      <c r="B8" s="465" t="s">
        <v>46</v>
      </c>
      <c r="C8" s="10">
        <v>50</v>
      </c>
      <c r="D8" s="10">
        <v>1</v>
      </c>
      <c r="E8" s="10">
        <v>2</v>
      </c>
      <c r="F8" s="466">
        <v>3</v>
      </c>
      <c r="G8" s="466">
        <v>4</v>
      </c>
      <c r="H8" s="10">
        <v>5</v>
      </c>
      <c r="I8" s="474">
        <v>6</v>
      </c>
    </row>
    <row r="9" ht="27.95" customHeight="1" spans="2:9">
      <c r="B9" s="465" t="s">
        <v>47</v>
      </c>
      <c r="C9" s="10">
        <v>80</v>
      </c>
      <c r="D9" s="10">
        <v>2</v>
      </c>
      <c r="E9" s="10">
        <v>3</v>
      </c>
      <c r="F9" s="466">
        <v>5</v>
      </c>
      <c r="G9" s="466">
        <v>6</v>
      </c>
      <c r="H9" s="10">
        <v>7</v>
      </c>
      <c r="I9" s="474">
        <v>8</v>
      </c>
    </row>
    <row r="10" ht="27.95" customHeight="1" spans="2:9">
      <c r="B10" s="465" t="s">
        <v>48</v>
      </c>
      <c r="C10" s="10">
        <v>125</v>
      </c>
      <c r="D10" s="10">
        <v>3</v>
      </c>
      <c r="E10" s="10">
        <v>4</v>
      </c>
      <c r="F10" s="466">
        <v>7</v>
      </c>
      <c r="G10" s="466">
        <v>8</v>
      </c>
      <c r="H10" s="10">
        <v>10</v>
      </c>
      <c r="I10" s="474">
        <v>11</v>
      </c>
    </row>
    <row r="11" ht="27.95" customHeight="1" spans="2:9">
      <c r="B11" s="465" t="s">
        <v>49</v>
      </c>
      <c r="C11" s="10">
        <v>200</v>
      </c>
      <c r="D11" s="10">
        <v>5</v>
      </c>
      <c r="E11" s="10">
        <v>6</v>
      </c>
      <c r="F11" s="466">
        <v>10</v>
      </c>
      <c r="G11" s="466">
        <v>11</v>
      </c>
      <c r="H11" s="10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N50" sqref="N50"/>
    </sheetView>
  </sheetViews>
  <sheetFormatPr defaultColWidth="10.375" defaultRowHeight="16.5" customHeight="1"/>
  <cols>
    <col min="1" max="1" width="11.125" style="246" customWidth="1"/>
    <col min="2" max="8" width="10.375" style="246"/>
    <col min="9" max="9" width="8.875" style="246" customWidth="1"/>
    <col min="10" max="10" width="12" style="246" customWidth="1"/>
    <col min="11" max="16384" width="10.375" style="246"/>
  </cols>
  <sheetData>
    <row r="1" ht="21" spans="1:10">
      <c r="A1" s="381" t="s">
        <v>52</v>
      </c>
      <c r="B1" s="381"/>
      <c r="C1" s="381"/>
      <c r="D1" s="381"/>
      <c r="E1" s="381"/>
      <c r="F1" s="381"/>
      <c r="G1" s="381"/>
      <c r="H1" s="381"/>
      <c r="I1" s="381"/>
      <c r="J1" s="381"/>
    </row>
    <row r="2" ht="15" spans="1:10">
      <c r="A2" s="247" t="s">
        <v>53</v>
      </c>
      <c r="B2" s="248" t="s">
        <v>54</v>
      </c>
      <c r="C2" s="248"/>
      <c r="D2" s="249" t="s">
        <v>55</v>
      </c>
      <c r="E2" s="249"/>
      <c r="F2" s="248"/>
      <c r="G2" s="248"/>
      <c r="H2" s="250" t="s">
        <v>56</v>
      </c>
      <c r="I2" s="321"/>
      <c r="J2" s="322"/>
    </row>
    <row r="3" ht="14.25" spans="1:10">
      <c r="A3" s="251" t="s">
        <v>57</v>
      </c>
      <c r="B3" s="252"/>
      <c r="C3" s="253"/>
      <c r="D3" s="254" t="s">
        <v>58</v>
      </c>
      <c r="E3" s="255"/>
      <c r="F3" s="255"/>
      <c r="G3" s="256"/>
      <c r="H3" s="254" t="s">
        <v>59</v>
      </c>
      <c r="I3" s="255"/>
      <c r="J3" s="256"/>
    </row>
    <row r="4" ht="14.25" spans="1:10">
      <c r="A4" s="257" t="s">
        <v>60</v>
      </c>
      <c r="B4" s="281" t="s">
        <v>61</v>
      </c>
      <c r="C4" s="323"/>
      <c r="D4" s="257" t="s">
        <v>62</v>
      </c>
      <c r="E4" s="260"/>
      <c r="F4" s="261">
        <v>45838</v>
      </c>
      <c r="G4" s="262"/>
      <c r="H4" s="257" t="s">
        <v>63</v>
      </c>
      <c r="I4" s="281" t="s">
        <v>64</v>
      </c>
      <c r="J4" s="323" t="s">
        <v>65</v>
      </c>
    </row>
    <row r="5" ht="14.25" spans="1:10">
      <c r="A5" s="263" t="s">
        <v>66</v>
      </c>
      <c r="B5" s="281" t="s">
        <v>67</v>
      </c>
      <c r="C5" s="323"/>
      <c r="D5" s="257" t="s">
        <v>68</v>
      </c>
      <c r="E5" s="260"/>
      <c r="F5" s="261">
        <v>45803</v>
      </c>
      <c r="G5" s="262"/>
      <c r="H5" s="257" t="s">
        <v>69</v>
      </c>
      <c r="I5" s="281" t="s">
        <v>64</v>
      </c>
      <c r="J5" s="323" t="s">
        <v>65</v>
      </c>
    </row>
    <row r="6" ht="14.25" spans="1:10">
      <c r="A6" s="257" t="s">
        <v>70</v>
      </c>
      <c r="B6" s="382" t="s">
        <v>71</v>
      </c>
      <c r="C6" s="323">
        <v>6</v>
      </c>
      <c r="D6" s="263" t="s">
        <v>72</v>
      </c>
      <c r="E6" s="283"/>
      <c r="F6" s="261">
        <v>45807</v>
      </c>
      <c r="G6" s="262"/>
      <c r="H6" s="257" t="s">
        <v>73</v>
      </c>
      <c r="I6" s="281" t="s">
        <v>64</v>
      </c>
      <c r="J6" s="323" t="s">
        <v>65</v>
      </c>
    </row>
    <row r="7" ht="14.25" spans="1:10">
      <c r="A7" s="257" t="s">
        <v>74</v>
      </c>
      <c r="B7" s="383">
        <v>1040</v>
      </c>
      <c r="C7" s="384"/>
      <c r="D7" s="263" t="s">
        <v>75</v>
      </c>
      <c r="E7" s="282"/>
      <c r="F7" s="261">
        <v>45811</v>
      </c>
      <c r="G7" s="262"/>
      <c r="H7" s="257" t="s">
        <v>76</v>
      </c>
      <c r="I7" s="281" t="s">
        <v>64</v>
      </c>
      <c r="J7" s="323" t="s">
        <v>65</v>
      </c>
    </row>
    <row r="8" ht="15" spans="1:10">
      <c r="A8" s="267" t="s">
        <v>77</v>
      </c>
      <c r="B8" s="268"/>
      <c r="C8" s="269"/>
      <c r="D8" s="270" t="s">
        <v>78</v>
      </c>
      <c r="E8" s="271"/>
      <c r="F8" s="272">
        <v>45813</v>
      </c>
      <c r="G8" s="273"/>
      <c r="H8" s="270" t="s">
        <v>79</v>
      </c>
      <c r="I8" s="292" t="s">
        <v>64</v>
      </c>
      <c r="J8" s="332" t="s">
        <v>65</v>
      </c>
    </row>
    <row r="9" ht="15" spans="1:10">
      <c r="A9" s="385" t="s">
        <v>80</v>
      </c>
      <c r="B9" s="386"/>
      <c r="C9" s="386"/>
      <c r="D9" s="386"/>
      <c r="E9" s="386"/>
      <c r="F9" s="386"/>
      <c r="G9" s="386"/>
      <c r="H9" s="386"/>
      <c r="I9" s="386"/>
      <c r="J9" s="436"/>
    </row>
    <row r="10" ht="15" spans="1:10">
      <c r="A10" s="387" t="s">
        <v>81</v>
      </c>
      <c r="B10" s="388"/>
      <c r="C10" s="388"/>
      <c r="D10" s="388"/>
      <c r="E10" s="388"/>
      <c r="F10" s="388"/>
      <c r="G10" s="388"/>
      <c r="H10" s="388"/>
      <c r="I10" s="388"/>
      <c r="J10" s="437"/>
    </row>
    <row r="11" ht="14.25" spans="1:10">
      <c r="A11" s="389" t="s">
        <v>82</v>
      </c>
      <c r="B11" s="390" t="s">
        <v>83</v>
      </c>
      <c r="C11" s="391" t="s">
        <v>84</v>
      </c>
      <c r="D11" s="392"/>
      <c r="E11" s="393" t="s">
        <v>85</v>
      </c>
      <c r="F11" s="390" t="s">
        <v>83</v>
      </c>
      <c r="G11" s="391" t="s">
        <v>84</v>
      </c>
      <c r="H11" s="391" t="s">
        <v>86</v>
      </c>
      <c r="I11" s="390" t="s">
        <v>83</v>
      </c>
      <c r="J11" s="438" t="s">
        <v>84</v>
      </c>
    </row>
    <row r="12" ht="14.25" spans="1:10">
      <c r="A12" s="263" t="s">
        <v>87</v>
      </c>
      <c r="B12" s="280" t="s">
        <v>83</v>
      </c>
      <c r="C12" s="281" t="s">
        <v>84</v>
      </c>
      <c r="D12" s="282"/>
      <c r="E12" s="283" t="s">
        <v>88</v>
      </c>
      <c r="F12" s="280" t="s">
        <v>83</v>
      </c>
      <c r="G12" s="281" t="s">
        <v>84</v>
      </c>
      <c r="H12" s="281" t="s">
        <v>86</v>
      </c>
      <c r="I12" s="280" t="s">
        <v>83</v>
      </c>
      <c r="J12" s="323" t="s">
        <v>84</v>
      </c>
    </row>
    <row r="13" ht="14.25" spans="1:10">
      <c r="A13" s="263" t="s">
        <v>89</v>
      </c>
      <c r="B13" s="280" t="s">
        <v>83</v>
      </c>
      <c r="C13" s="281" t="s">
        <v>84</v>
      </c>
      <c r="D13" s="282"/>
      <c r="E13" s="283" t="s">
        <v>90</v>
      </c>
      <c r="F13" s="281" t="s">
        <v>91</v>
      </c>
      <c r="G13" s="281" t="s">
        <v>92</v>
      </c>
      <c r="H13" s="281" t="s">
        <v>86</v>
      </c>
      <c r="I13" s="280" t="s">
        <v>83</v>
      </c>
      <c r="J13" s="323" t="s">
        <v>84</v>
      </c>
    </row>
    <row r="14" ht="15" spans="1:10">
      <c r="A14" s="270" t="s">
        <v>93</v>
      </c>
      <c r="B14" s="271"/>
      <c r="C14" s="271"/>
      <c r="D14" s="271"/>
      <c r="E14" s="271"/>
      <c r="F14" s="271"/>
      <c r="G14" s="271"/>
      <c r="H14" s="271"/>
      <c r="I14" s="271"/>
      <c r="J14" s="325"/>
    </row>
    <row r="15" ht="15" spans="1:10">
      <c r="A15" s="387" t="s">
        <v>94</v>
      </c>
      <c r="B15" s="388"/>
      <c r="C15" s="388"/>
      <c r="D15" s="388"/>
      <c r="E15" s="388"/>
      <c r="F15" s="388"/>
      <c r="G15" s="388"/>
      <c r="H15" s="388"/>
      <c r="I15" s="388"/>
      <c r="J15" s="437"/>
    </row>
    <row r="16" ht="14.25" spans="1:10">
      <c r="A16" s="394" t="s">
        <v>95</v>
      </c>
      <c r="B16" s="391" t="s">
        <v>91</v>
      </c>
      <c r="C16" s="391" t="s">
        <v>92</v>
      </c>
      <c r="D16" s="395"/>
      <c r="E16" s="396" t="s">
        <v>96</v>
      </c>
      <c r="F16" s="391" t="s">
        <v>91</v>
      </c>
      <c r="G16" s="391" t="s">
        <v>92</v>
      </c>
      <c r="H16" s="397"/>
      <c r="I16" s="391" t="s">
        <v>91</v>
      </c>
      <c r="J16" s="438" t="s">
        <v>92</v>
      </c>
    </row>
    <row r="17" customHeight="1" spans="1:21">
      <c r="A17" s="297" t="s">
        <v>97</v>
      </c>
      <c r="B17" s="281" t="s">
        <v>91</v>
      </c>
      <c r="C17" s="281" t="s">
        <v>92</v>
      </c>
      <c r="D17" s="258"/>
      <c r="E17" s="298" t="s">
        <v>98</v>
      </c>
      <c r="F17" s="281" t="s">
        <v>91</v>
      </c>
      <c r="G17" s="281" t="s">
        <v>92</v>
      </c>
      <c r="H17" s="398"/>
      <c r="I17" s="281" t="s">
        <v>91</v>
      </c>
      <c r="J17" s="323" t="s">
        <v>92</v>
      </c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</row>
    <row r="18" ht="18" customHeight="1" spans="1:10">
      <c r="A18" s="399" t="s">
        <v>99</v>
      </c>
      <c r="B18" s="400"/>
      <c r="C18" s="400"/>
      <c r="D18" s="400"/>
      <c r="E18" s="400"/>
      <c r="F18" s="400"/>
      <c r="G18" s="400"/>
      <c r="H18" s="400"/>
      <c r="I18" s="400"/>
      <c r="J18" s="440"/>
    </row>
    <row r="19" s="380" customFormat="1" ht="18" customHeight="1" spans="1:10">
      <c r="A19" s="387" t="s">
        <v>100</v>
      </c>
      <c r="B19" s="388"/>
      <c r="C19" s="388"/>
      <c r="D19" s="388"/>
      <c r="E19" s="388"/>
      <c r="F19" s="388"/>
      <c r="G19" s="388"/>
      <c r="H19" s="388"/>
      <c r="I19" s="388"/>
      <c r="J19" s="437"/>
    </row>
    <row r="20" customHeight="1" spans="1:10">
      <c r="A20" s="401" t="s">
        <v>101</v>
      </c>
      <c r="B20" s="402"/>
      <c r="C20" s="403"/>
      <c r="D20" s="403"/>
      <c r="E20" s="403"/>
      <c r="F20" s="403"/>
      <c r="G20" s="403"/>
      <c r="H20" s="403"/>
      <c r="I20" s="403"/>
      <c r="J20" s="441"/>
    </row>
    <row r="21" ht="21.75" customHeight="1" spans="1:10">
      <c r="A21" s="404" t="s">
        <v>102</v>
      </c>
      <c r="B21" s="405"/>
      <c r="C21" s="406">
        <v>120</v>
      </c>
      <c r="D21" s="406">
        <v>130</v>
      </c>
      <c r="E21" s="406">
        <v>140</v>
      </c>
      <c r="F21" s="406">
        <v>150</v>
      </c>
      <c r="G21" s="406">
        <v>160</v>
      </c>
      <c r="H21" s="406">
        <v>165</v>
      </c>
      <c r="I21" s="406"/>
      <c r="J21" s="335" t="s">
        <v>103</v>
      </c>
    </row>
    <row r="22" ht="23" customHeight="1" spans="1:10">
      <c r="A22" s="32" t="s">
        <v>104</v>
      </c>
      <c r="B22" s="407"/>
      <c r="C22" s="12" t="s">
        <v>91</v>
      </c>
      <c r="D22" s="12" t="s">
        <v>91</v>
      </c>
      <c r="E22" s="12" t="s">
        <v>91</v>
      </c>
      <c r="F22" s="12" t="s">
        <v>91</v>
      </c>
      <c r="G22" s="12" t="s">
        <v>91</v>
      </c>
      <c r="H22" s="12" t="s">
        <v>91</v>
      </c>
      <c r="I22" s="12"/>
      <c r="J22" s="442"/>
    </row>
    <row r="23" ht="23" customHeight="1" spans="1:10">
      <c r="A23" s="32"/>
      <c r="B23" s="407"/>
      <c r="C23" s="12"/>
      <c r="D23" s="12"/>
      <c r="E23" s="12"/>
      <c r="F23" s="12"/>
      <c r="G23" s="12"/>
      <c r="H23" s="12"/>
      <c r="I23" s="12"/>
      <c r="J23" s="443"/>
    </row>
    <row r="24" ht="23" customHeight="1" spans="1:10">
      <c r="A24" s="32"/>
      <c r="B24" s="407"/>
      <c r="C24" s="12"/>
      <c r="D24" s="12"/>
      <c r="E24" s="12"/>
      <c r="F24" s="12"/>
      <c r="G24" s="12"/>
      <c r="H24" s="12"/>
      <c r="I24" s="12"/>
      <c r="J24" s="443"/>
    </row>
    <row r="25" ht="23" customHeight="1" spans="1:10">
      <c r="A25" s="32"/>
      <c r="B25" s="408"/>
      <c r="C25" s="12"/>
      <c r="D25" s="12"/>
      <c r="E25" s="12"/>
      <c r="F25" s="12"/>
      <c r="G25" s="12"/>
      <c r="H25" s="12"/>
      <c r="I25" s="12"/>
      <c r="J25" s="444"/>
    </row>
    <row r="26" ht="23" customHeight="1" spans="1:10">
      <c r="A26" s="266"/>
      <c r="B26" s="409"/>
      <c r="C26" s="409"/>
      <c r="D26" s="409"/>
      <c r="E26" s="409"/>
      <c r="F26" s="409"/>
      <c r="G26" s="409"/>
      <c r="H26" s="409"/>
      <c r="I26" s="409"/>
      <c r="J26" s="444"/>
    </row>
    <row r="27" ht="23" customHeight="1" spans="1:10">
      <c r="A27" s="266"/>
      <c r="B27" s="409"/>
      <c r="C27" s="409"/>
      <c r="D27" s="409"/>
      <c r="E27" s="409"/>
      <c r="F27" s="409"/>
      <c r="G27" s="409"/>
      <c r="H27" s="409"/>
      <c r="I27" s="409"/>
      <c r="J27" s="444"/>
    </row>
    <row r="28" ht="23" customHeight="1" spans="1:10">
      <c r="A28" s="266"/>
      <c r="B28" s="409"/>
      <c r="C28" s="409"/>
      <c r="D28" s="409"/>
      <c r="E28" s="409"/>
      <c r="F28" s="409"/>
      <c r="G28" s="409"/>
      <c r="H28" s="409"/>
      <c r="I28" s="409"/>
      <c r="J28" s="444"/>
    </row>
    <row r="29" ht="18" customHeight="1" spans="1:10">
      <c r="A29" s="410" t="s">
        <v>105</v>
      </c>
      <c r="B29" s="411"/>
      <c r="C29" s="411"/>
      <c r="D29" s="411"/>
      <c r="E29" s="411"/>
      <c r="F29" s="411"/>
      <c r="G29" s="411"/>
      <c r="H29" s="411"/>
      <c r="I29" s="411"/>
      <c r="J29" s="445"/>
    </row>
    <row r="30" ht="18.75" customHeight="1" spans="1:10">
      <c r="A30" s="412"/>
      <c r="B30" s="413"/>
      <c r="C30" s="413"/>
      <c r="D30" s="413"/>
      <c r="E30" s="413"/>
      <c r="F30" s="413"/>
      <c r="G30" s="413"/>
      <c r="H30" s="413"/>
      <c r="I30" s="413"/>
      <c r="J30" s="446"/>
    </row>
    <row r="31" ht="18.75" customHeight="1" spans="1:10">
      <c r="A31" s="414"/>
      <c r="B31" s="415"/>
      <c r="C31" s="415"/>
      <c r="D31" s="415"/>
      <c r="E31" s="415"/>
      <c r="F31" s="415"/>
      <c r="G31" s="415"/>
      <c r="H31" s="415"/>
      <c r="I31" s="415"/>
      <c r="J31" s="447"/>
    </row>
    <row r="32" ht="18" customHeight="1" spans="1:10">
      <c r="A32" s="410" t="s">
        <v>106</v>
      </c>
      <c r="B32" s="411"/>
      <c r="C32" s="411"/>
      <c r="D32" s="411"/>
      <c r="E32" s="411"/>
      <c r="F32" s="411"/>
      <c r="G32" s="411"/>
      <c r="H32" s="411"/>
      <c r="I32" s="411"/>
      <c r="J32" s="445"/>
    </row>
    <row r="33" ht="14.25" spans="1:10">
      <c r="A33" s="416" t="s">
        <v>107</v>
      </c>
      <c r="B33" s="417"/>
      <c r="C33" s="417"/>
      <c r="D33" s="417"/>
      <c r="E33" s="417"/>
      <c r="F33" s="417"/>
      <c r="G33" s="417"/>
      <c r="H33" s="417"/>
      <c r="I33" s="417"/>
      <c r="J33" s="448"/>
    </row>
    <row r="34" ht="15" spans="1:10">
      <c r="A34" s="135" t="s">
        <v>108</v>
      </c>
      <c r="B34" s="136"/>
      <c r="C34" s="281" t="s">
        <v>64</v>
      </c>
      <c r="D34" s="281" t="s">
        <v>65</v>
      </c>
      <c r="E34" s="418" t="s">
        <v>109</v>
      </c>
      <c r="F34" s="419"/>
      <c r="G34" s="419"/>
      <c r="H34" s="419"/>
      <c r="I34" s="419"/>
      <c r="J34" s="449"/>
    </row>
    <row r="35" ht="15" spans="1:10">
      <c r="A35" s="420" t="s">
        <v>110</v>
      </c>
      <c r="B35" s="420"/>
      <c r="C35" s="420"/>
      <c r="D35" s="420"/>
      <c r="E35" s="420"/>
      <c r="F35" s="420"/>
      <c r="G35" s="420"/>
      <c r="H35" s="420"/>
      <c r="I35" s="420"/>
      <c r="J35" s="420"/>
    </row>
    <row r="36" ht="21" customHeight="1" spans="1:10">
      <c r="A36" s="421" t="s">
        <v>111</v>
      </c>
      <c r="B36" s="422"/>
      <c r="C36" s="422"/>
      <c r="D36" s="422"/>
      <c r="E36" s="422"/>
      <c r="F36" s="422"/>
      <c r="G36" s="422"/>
      <c r="H36" s="422"/>
      <c r="I36" s="422">
        <v>1</v>
      </c>
      <c r="J36" s="450"/>
    </row>
    <row r="37" ht="21" customHeight="1" spans="1:10">
      <c r="A37" s="423" t="s">
        <v>112</v>
      </c>
      <c r="B37" s="424"/>
      <c r="C37" s="424"/>
      <c r="D37" s="424"/>
      <c r="E37" s="424"/>
      <c r="F37" s="424"/>
      <c r="G37" s="424"/>
      <c r="H37" s="424"/>
      <c r="I37" s="422">
        <v>1</v>
      </c>
      <c r="J37" s="451"/>
    </row>
    <row r="38" ht="21" customHeight="1" spans="1:10">
      <c r="A38" s="423" t="s">
        <v>113</v>
      </c>
      <c r="B38" s="424"/>
      <c r="C38" s="424"/>
      <c r="D38" s="424"/>
      <c r="E38" s="424"/>
      <c r="F38" s="424"/>
      <c r="G38" s="424"/>
      <c r="H38" s="424"/>
      <c r="I38" s="422">
        <v>1</v>
      </c>
      <c r="J38" s="451"/>
    </row>
    <row r="39" ht="21" customHeight="1" spans="1:10">
      <c r="A39" s="423"/>
      <c r="B39" s="424"/>
      <c r="C39" s="424"/>
      <c r="D39" s="424"/>
      <c r="E39" s="424"/>
      <c r="F39" s="424"/>
      <c r="G39" s="424"/>
      <c r="H39" s="424"/>
      <c r="I39" s="422"/>
      <c r="J39" s="451"/>
    </row>
    <row r="40" ht="21" customHeight="1" spans="1:10">
      <c r="A40" s="423"/>
      <c r="B40" s="424"/>
      <c r="C40" s="424"/>
      <c r="D40" s="424"/>
      <c r="E40" s="424"/>
      <c r="F40" s="424"/>
      <c r="G40" s="424"/>
      <c r="H40" s="424"/>
      <c r="I40" s="422"/>
      <c r="J40" s="451"/>
    </row>
    <row r="41" ht="21" customHeight="1" spans="1:10">
      <c r="A41" s="305"/>
      <c r="B41" s="306"/>
      <c r="C41" s="306"/>
      <c r="D41" s="306"/>
      <c r="E41" s="306"/>
      <c r="F41" s="306"/>
      <c r="G41" s="306"/>
      <c r="H41" s="306"/>
      <c r="I41" s="306"/>
      <c r="J41" s="338"/>
    </row>
    <row r="42" ht="21" customHeight="1" spans="1:10">
      <c r="A42" s="305"/>
      <c r="B42" s="306"/>
      <c r="C42" s="306"/>
      <c r="D42" s="306"/>
      <c r="E42" s="306"/>
      <c r="F42" s="306"/>
      <c r="G42" s="306"/>
      <c r="H42" s="306"/>
      <c r="I42" s="306"/>
      <c r="J42" s="338"/>
    </row>
    <row r="43" ht="15" spans="1:10">
      <c r="A43" s="300" t="s">
        <v>114</v>
      </c>
      <c r="B43" s="301"/>
      <c r="C43" s="301"/>
      <c r="D43" s="301"/>
      <c r="E43" s="301"/>
      <c r="F43" s="301"/>
      <c r="G43" s="301"/>
      <c r="H43" s="301"/>
      <c r="I43" s="301"/>
      <c r="J43" s="336"/>
    </row>
    <row r="44" ht="15" spans="1:10">
      <c r="A44" s="387" t="s">
        <v>115</v>
      </c>
      <c r="B44" s="388"/>
      <c r="C44" s="388"/>
      <c r="D44" s="388"/>
      <c r="E44" s="388"/>
      <c r="F44" s="388"/>
      <c r="G44" s="388"/>
      <c r="H44" s="388"/>
      <c r="I44" s="388"/>
      <c r="J44" s="437"/>
    </row>
    <row r="45" ht="14.25" spans="1:10">
      <c r="A45" s="394" t="s">
        <v>116</v>
      </c>
      <c r="B45" s="391" t="s">
        <v>91</v>
      </c>
      <c r="C45" s="391" t="s">
        <v>92</v>
      </c>
      <c r="D45" s="391" t="s">
        <v>86</v>
      </c>
      <c r="E45" s="396" t="s">
        <v>117</v>
      </c>
      <c r="F45" s="391" t="s">
        <v>91</v>
      </c>
      <c r="G45" s="391" t="s">
        <v>92</v>
      </c>
      <c r="H45" s="391" t="s">
        <v>86</v>
      </c>
      <c r="I45" s="391" t="s">
        <v>91</v>
      </c>
      <c r="J45" s="438" t="s">
        <v>92</v>
      </c>
    </row>
    <row r="46" ht="14.25" spans="1:10">
      <c r="A46" s="297" t="s">
        <v>85</v>
      </c>
      <c r="B46" s="281" t="s">
        <v>91</v>
      </c>
      <c r="C46" s="281" t="s">
        <v>92</v>
      </c>
      <c r="D46" s="281" t="s">
        <v>86</v>
      </c>
      <c r="E46" s="298" t="s">
        <v>90</v>
      </c>
      <c r="F46" s="281" t="s">
        <v>91</v>
      </c>
      <c r="G46" s="281" t="s">
        <v>92</v>
      </c>
      <c r="H46" s="281" t="s">
        <v>86</v>
      </c>
      <c r="I46" s="281" t="s">
        <v>91</v>
      </c>
      <c r="J46" s="323" t="s">
        <v>92</v>
      </c>
    </row>
    <row r="47" ht="15" spans="1:10">
      <c r="A47" s="270" t="s">
        <v>93</v>
      </c>
      <c r="B47" s="271"/>
      <c r="C47" s="271"/>
      <c r="D47" s="271"/>
      <c r="E47" s="271"/>
      <c r="F47" s="271"/>
      <c r="G47" s="271"/>
      <c r="H47" s="271"/>
      <c r="I47" s="271"/>
      <c r="J47" s="325"/>
    </row>
    <row r="48" ht="15" spans="1:10">
      <c r="A48" s="420" t="s">
        <v>118</v>
      </c>
      <c r="B48" s="420"/>
      <c r="C48" s="420"/>
      <c r="D48" s="420"/>
      <c r="E48" s="420"/>
      <c r="F48" s="420"/>
      <c r="G48" s="420"/>
      <c r="H48" s="420"/>
      <c r="I48" s="420"/>
      <c r="J48" s="420"/>
    </row>
    <row r="49" ht="15" spans="1:10">
      <c r="A49" s="425"/>
      <c r="B49" s="426"/>
      <c r="C49" s="426"/>
      <c r="D49" s="426"/>
      <c r="E49" s="426"/>
      <c r="F49" s="426"/>
      <c r="G49" s="426"/>
      <c r="H49" s="426"/>
      <c r="I49" s="426"/>
      <c r="J49" s="452"/>
    </row>
    <row r="50" ht="15" spans="1:10">
      <c r="A50" s="427" t="s">
        <v>119</v>
      </c>
      <c r="B50" s="428" t="s">
        <v>120</v>
      </c>
      <c r="C50" s="428"/>
      <c r="D50" s="429" t="s">
        <v>121</v>
      </c>
      <c r="E50" s="430" t="s">
        <v>122</v>
      </c>
      <c r="F50" s="431" t="s">
        <v>123</v>
      </c>
      <c r="G50" s="432">
        <v>45804</v>
      </c>
      <c r="H50" s="433" t="s">
        <v>124</v>
      </c>
      <c r="I50" s="453" t="s">
        <v>125</v>
      </c>
      <c r="J50" s="454"/>
    </row>
    <row r="51" ht="15" spans="1:10">
      <c r="A51" s="420" t="s">
        <v>126</v>
      </c>
      <c r="B51" s="420"/>
      <c r="C51" s="420"/>
      <c r="D51" s="420"/>
      <c r="E51" s="420"/>
      <c r="F51" s="420"/>
      <c r="G51" s="420"/>
      <c r="H51" s="420"/>
      <c r="I51" s="420"/>
      <c r="J51" s="420"/>
    </row>
    <row r="52" ht="15" spans="1:10">
      <c r="A52" s="434" t="s">
        <v>127</v>
      </c>
      <c r="B52" s="435"/>
      <c r="C52" s="435"/>
      <c r="D52" s="435"/>
      <c r="E52" s="435"/>
      <c r="F52" s="435"/>
      <c r="G52" s="435"/>
      <c r="H52" s="435"/>
      <c r="I52" s="435"/>
      <c r="J52" s="455"/>
    </row>
    <row r="53" ht="15" spans="1:10">
      <c r="A53" s="427" t="s">
        <v>119</v>
      </c>
      <c r="B53" s="428" t="s">
        <v>120</v>
      </c>
      <c r="C53" s="428"/>
      <c r="D53" s="429" t="s">
        <v>121</v>
      </c>
      <c r="E53" s="430" t="s">
        <v>122</v>
      </c>
      <c r="F53" s="431" t="s">
        <v>123</v>
      </c>
      <c r="G53" s="432">
        <v>45804</v>
      </c>
      <c r="H53" s="433" t="s">
        <v>124</v>
      </c>
      <c r="I53" s="453" t="s">
        <v>125</v>
      </c>
      <c r="J53" s="454"/>
    </row>
  </sheetData>
  <mergeCells count="48">
    <mergeCell ref="A1:J1"/>
    <mergeCell ref="B2:C2"/>
    <mergeCell ref="D2:E2"/>
    <mergeCell ref="F2:G2"/>
    <mergeCell ref="I2:J2"/>
    <mergeCell ref="A3:C3"/>
    <mergeCell ref="D3:G3"/>
    <mergeCell ref="H3:J3"/>
    <mergeCell ref="B4:C4"/>
    <mergeCell ref="D4:E4"/>
    <mergeCell ref="F4:G4"/>
    <mergeCell ref="B5:C5"/>
    <mergeCell ref="D5:E5"/>
    <mergeCell ref="F5:G5"/>
    <mergeCell ref="F6:G6"/>
    <mergeCell ref="B7:C7"/>
    <mergeCell ref="F7:G7"/>
    <mergeCell ref="B8:C8"/>
    <mergeCell ref="D8:E8"/>
    <mergeCell ref="F8:G8"/>
    <mergeCell ref="A9:J9"/>
    <mergeCell ref="A10:J10"/>
    <mergeCell ref="A14:J14"/>
    <mergeCell ref="A15:J15"/>
    <mergeCell ref="A18:J18"/>
    <mergeCell ref="A19:J19"/>
    <mergeCell ref="A20:J20"/>
    <mergeCell ref="A29:J29"/>
    <mergeCell ref="A30:J30"/>
    <mergeCell ref="A31:J31"/>
    <mergeCell ref="A32:J32"/>
    <mergeCell ref="A33:J33"/>
    <mergeCell ref="A34:B34"/>
    <mergeCell ref="E34:J34"/>
    <mergeCell ref="A35:J35"/>
    <mergeCell ref="A41:J41"/>
    <mergeCell ref="A42:J42"/>
    <mergeCell ref="A43:J43"/>
    <mergeCell ref="A44:J44"/>
    <mergeCell ref="A47:J47"/>
    <mergeCell ref="A48:J48"/>
    <mergeCell ref="A49:J49"/>
    <mergeCell ref="B50:C50"/>
    <mergeCell ref="I50:J50"/>
    <mergeCell ref="A51:J51"/>
    <mergeCell ref="A52:J52"/>
    <mergeCell ref="B53:C53"/>
    <mergeCell ref="I53:J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251</xdr:col>
                    <xdr:colOff>0</xdr:colOff>
                    <xdr:row>49</xdr:row>
                    <xdr:rowOff>0</xdr:rowOff>
                  </from>
                  <to>
                    <xdr:col>251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9</xdr:col>
                    <xdr:colOff>200025</xdr:colOff>
                    <xdr:row>10</xdr:row>
                    <xdr:rowOff>123825</xdr:rowOff>
                  </from>
                  <to>
                    <xdr:col>9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251</xdr:col>
                    <xdr:colOff>0</xdr:colOff>
                    <xdr:row>49</xdr:row>
                    <xdr:rowOff>0</xdr:rowOff>
                  </from>
                  <to>
                    <xdr:col>251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8</xdr:col>
                    <xdr:colOff>180975</xdr:colOff>
                    <xdr:row>10</xdr:row>
                    <xdr:rowOff>0</xdr:rowOff>
                  </from>
                  <to>
                    <xdr:col>8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9</xdr:col>
                    <xdr:colOff>190500</xdr:colOff>
                    <xdr:row>9</xdr:row>
                    <xdr:rowOff>114300</xdr:rowOff>
                  </from>
                  <to>
                    <xdr:col>9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8</xdr:col>
                    <xdr:colOff>190500</xdr:colOff>
                    <xdr:row>11</xdr:row>
                    <xdr:rowOff>0</xdr:rowOff>
                  </from>
                  <to>
                    <xdr:col>8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8</xdr:col>
                    <xdr:colOff>200025</xdr:colOff>
                    <xdr:row>16</xdr:row>
                    <xdr:rowOff>0</xdr:rowOff>
                  </from>
                  <to>
                    <xdr:col>8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9</xdr:col>
                    <xdr:colOff>219075</xdr:colOff>
                    <xdr:row>16</xdr:row>
                    <xdr:rowOff>0</xdr:rowOff>
                  </from>
                  <to>
                    <xdr:col>9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8</xdr:col>
                    <xdr:colOff>200025</xdr:colOff>
                    <xdr:row>15</xdr:row>
                    <xdr:rowOff>0</xdr:rowOff>
                  </from>
                  <to>
                    <xdr:col>8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9</xdr:col>
                    <xdr:colOff>219075</xdr:colOff>
                    <xdr:row>15</xdr:row>
                    <xdr:rowOff>0</xdr:rowOff>
                  </from>
                  <to>
                    <xdr:col>9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8</xdr:col>
                    <xdr:colOff>238125</xdr:colOff>
                    <xdr:row>6</xdr:row>
                    <xdr:rowOff>0</xdr:rowOff>
                  </from>
                  <to>
                    <xdr:col>8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8</xdr:col>
                    <xdr:colOff>238125</xdr:colOff>
                    <xdr:row>7</xdr:row>
                    <xdr:rowOff>0</xdr:rowOff>
                  </from>
                  <to>
                    <xdr:col>8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8</xdr:col>
                    <xdr:colOff>238125</xdr:colOff>
                    <xdr:row>5</xdr:row>
                    <xdr:rowOff>0</xdr:rowOff>
                  </from>
                  <to>
                    <xdr:col>8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8</xdr:col>
                    <xdr:colOff>228600</xdr:colOff>
                    <xdr:row>3</xdr:row>
                    <xdr:rowOff>161925</xdr:rowOff>
                  </from>
                  <to>
                    <xdr:col>8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8</xdr:col>
                    <xdr:colOff>219075</xdr:colOff>
                    <xdr:row>2</xdr:row>
                    <xdr:rowOff>180975</xdr:rowOff>
                  </from>
                  <to>
                    <xdr:col>8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9</xdr:col>
                    <xdr:colOff>190500</xdr:colOff>
                    <xdr:row>2</xdr:row>
                    <xdr:rowOff>142875</xdr:rowOff>
                  </from>
                  <to>
                    <xdr:col>9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152400</xdr:rowOff>
                  </from>
                  <to>
                    <xdr:col>9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9</xdr:col>
                    <xdr:colOff>219075</xdr:colOff>
                    <xdr:row>5</xdr:row>
                    <xdr:rowOff>0</xdr:rowOff>
                  </from>
                  <to>
                    <xdr:col>9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9</xdr:col>
                    <xdr:colOff>219075</xdr:colOff>
                    <xdr:row>6</xdr:row>
                    <xdr:rowOff>0</xdr:rowOff>
                  </from>
                  <to>
                    <xdr:col>9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9</xdr:col>
                    <xdr:colOff>219075</xdr:colOff>
                    <xdr:row>7</xdr:row>
                    <xdr:rowOff>0</xdr:rowOff>
                  </from>
                  <to>
                    <xdr:col>9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8</xdr:col>
                    <xdr:colOff>200025</xdr:colOff>
                    <xdr:row>45</xdr:row>
                    <xdr:rowOff>0</xdr:rowOff>
                  </from>
                  <to>
                    <xdr:col>8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9</xdr:col>
                    <xdr:colOff>219075</xdr:colOff>
                    <xdr:row>45</xdr:row>
                    <xdr:rowOff>0</xdr:rowOff>
                  </from>
                  <to>
                    <xdr:col>9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8</xdr:col>
                    <xdr:colOff>190500</xdr:colOff>
                    <xdr:row>44</xdr:row>
                    <xdr:rowOff>0</xdr:rowOff>
                  </from>
                  <to>
                    <xdr:col>8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9</xdr:col>
                    <xdr:colOff>219075</xdr:colOff>
                    <xdr:row>44</xdr:row>
                    <xdr:rowOff>0</xdr:rowOff>
                  </from>
                  <to>
                    <xdr:col>9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9</xdr:col>
                    <xdr:colOff>200025</xdr:colOff>
                    <xdr:row>11</xdr:row>
                    <xdr:rowOff>142875</xdr:rowOff>
                  </from>
                  <to>
                    <xdr:col>9</xdr:col>
                    <xdr:colOff>600075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8</xdr:col>
                    <xdr:colOff>180975</xdr:colOff>
                    <xdr:row>12</xdr:row>
                    <xdr:rowOff>0</xdr:rowOff>
                  </from>
                  <to>
                    <xdr:col>8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3"/>
  <sheetViews>
    <sheetView tabSelected="1" topLeftCell="A7" workbookViewId="0">
      <selection activeCell="C18" sqref="C18"/>
    </sheetView>
  </sheetViews>
  <sheetFormatPr defaultColWidth="9" defaultRowHeight="14.25"/>
  <cols>
    <col min="1" max="1" width="19.875" style="68" customWidth="1"/>
    <col min="2" max="3" width="9.75" style="68" customWidth="1"/>
    <col min="4" max="4" width="9.75" style="70" customWidth="1"/>
    <col min="5" max="8" width="9.75" style="68" customWidth="1"/>
    <col min="9" max="9" width="4.125" style="346" customWidth="1"/>
    <col min="10" max="10" width="10.75" style="68" customWidth="1"/>
    <col min="11" max="11" width="9.75" style="68" customWidth="1"/>
    <col min="12" max="12" width="9.75" style="347" customWidth="1"/>
    <col min="13" max="13" width="9.75" style="68" customWidth="1"/>
    <col min="14" max="14" width="9.75" style="347" customWidth="1"/>
    <col min="15" max="15" width="9.75" style="68" customWidth="1"/>
    <col min="16" max="16" width="9.75" style="197" customWidth="1"/>
    <col min="17" max="254" width="9" style="68"/>
    <col min="255" max="16378" width="9" style="71"/>
  </cols>
  <sheetData>
    <row r="1" s="68" customFormat="1" ht="29" customHeight="1" spans="1:257">
      <c r="A1" s="72" t="s">
        <v>128</v>
      </c>
      <c r="B1" s="73"/>
      <c r="C1" s="73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23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</row>
    <row r="2" s="68" customFormat="1" ht="20" customHeight="1" spans="1:257">
      <c r="A2" s="75" t="s">
        <v>60</v>
      </c>
      <c r="B2" s="76" t="str">
        <f>首期!B4</f>
        <v>QAJJAN94701</v>
      </c>
      <c r="C2" s="76"/>
      <c r="D2" s="77"/>
      <c r="E2" s="78" t="str">
        <f>首期!B5</f>
        <v>儿童功能T恤</v>
      </c>
      <c r="F2" s="78"/>
      <c r="G2" s="78"/>
      <c r="H2" s="348"/>
      <c r="I2" s="353"/>
      <c r="J2" s="75" t="s">
        <v>56</v>
      </c>
      <c r="K2" s="104" t="s">
        <v>129</v>
      </c>
      <c r="L2" s="104"/>
      <c r="M2" s="104"/>
      <c r="N2" s="104"/>
      <c r="O2" s="354"/>
      <c r="P2" s="355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s="68" customFormat="1" ht="17.25" spans="1:257">
      <c r="A3" s="79" t="s">
        <v>130</v>
      </c>
      <c r="B3" s="80" t="s">
        <v>131</v>
      </c>
      <c r="C3" s="80"/>
      <c r="D3" s="81"/>
      <c r="E3" s="80"/>
      <c r="F3" s="80"/>
      <c r="G3" s="80"/>
      <c r="H3" s="349"/>
      <c r="I3" s="356"/>
      <c r="J3" s="357" t="s">
        <v>132</v>
      </c>
      <c r="K3" s="358"/>
      <c r="L3" s="358"/>
      <c r="M3" s="358"/>
      <c r="N3" s="358"/>
      <c r="O3" s="359"/>
      <c r="P3" s="360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</row>
    <row r="4" s="68" customFormat="1" ht="16.5" spans="1:257">
      <c r="A4" s="79"/>
      <c r="B4" s="82"/>
      <c r="C4" s="82"/>
      <c r="D4" s="82"/>
      <c r="E4" s="82"/>
      <c r="F4" s="82"/>
      <c r="G4" s="82"/>
      <c r="H4" s="349"/>
      <c r="I4" s="356"/>
      <c r="J4" s="361" t="s">
        <v>133</v>
      </c>
      <c r="K4" s="361"/>
      <c r="L4" s="361">
        <v>165</v>
      </c>
      <c r="M4" s="361">
        <v>165</v>
      </c>
      <c r="N4" s="361"/>
      <c r="O4" s="361" t="s">
        <v>134</v>
      </c>
      <c r="P4" s="362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</row>
    <row r="5" s="68" customFormat="1" ht="18" customHeight="1" spans="1:257">
      <c r="A5" s="79"/>
      <c r="B5" s="83" t="s">
        <v>135</v>
      </c>
      <c r="C5" s="83" t="s">
        <v>133</v>
      </c>
      <c r="D5" s="83" t="s">
        <v>136</v>
      </c>
      <c r="E5" s="83" t="s">
        <v>137</v>
      </c>
      <c r="F5" s="83" t="s">
        <v>138</v>
      </c>
      <c r="G5" s="83" t="s">
        <v>134</v>
      </c>
      <c r="H5" s="84"/>
      <c r="I5" s="363"/>
      <c r="J5" s="364"/>
      <c r="K5" s="82" t="s">
        <v>104</v>
      </c>
      <c r="L5" s="365" t="s">
        <v>139</v>
      </c>
      <c r="M5" s="365" t="s">
        <v>140</v>
      </c>
      <c r="N5" s="82"/>
      <c r="O5" s="82" t="s">
        <v>104</v>
      </c>
      <c r="P5" s="349"/>
      <c r="Q5" s="71"/>
      <c r="R5" s="71"/>
      <c r="Y5" s="82" t="s">
        <v>141</v>
      </c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s="68" customFormat="1" ht="24" customHeight="1" spans="1:257">
      <c r="A6" s="85" t="s">
        <v>142</v>
      </c>
      <c r="B6" s="86">
        <f t="shared" ref="B6:B9" si="0">C6-4</f>
        <v>43</v>
      </c>
      <c r="C6" s="86">
        <v>47</v>
      </c>
      <c r="D6" s="86">
        <f t="shared" ref="D6:D9" si="1">C6+4</f>
        <v>51</v>
      </c>
      <c r="E6" s="86">
        <f>D6+4</f>
        <v>55</v>
      </c>
      <c r="F6" s="86">
        <f>E6+4</f>
        <v>59</v>
      </c>
      <c r="G6" s="86">
        <f>F6+2</f>
        <v>61</v>
      </c>
      <c r="H6" s="84"/>
      <c r="I6" s="366"/>
      <c r="J6" s="367" t="s">
        <v>143</v>
      </c>
      <c r="K6" s="368"/>
      <c r="L6" s="369" t="s">
        <v>144</v>
      </c>
      <c r="M6" s="368" t="s">
        <v>144</v>
      </c>
      <c r="N6" s="368"/>
      <c r="O6" s="368" t="s">
        <v>145</v>
      </c>
      <c r="P6" s="370"/>
      <c r="Q6" s="71"/>
      <c r="R6" s="71"/>
      <c r="Y6" s="82" t="s">
        <v>146</v>
      </c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</row>
    <row r="7" s="68" customFormat="1" ht="24" customHeight="1" spans="1:257">
      <c r="A7" s="85" t="s">
        <v>147</v>
      </c>
      <c r="B7" s="86">
        <f t="shared" si="0"/>
        <v>70</v>
      </c>
      <c r="C7" s="86">
        <v>74</v>
      </c>
      <c r="D7" s="86">
        <f t="shared" si="1"/>
        <v>78</v>
      </c>
      <c r="E7" s="86">
        <f t="shared" ref="E7:E9" si="2">D7+6</f>
        <v>84</v>
      </c>
      <c r="F7" s="86">
        <f t="shared" ref="F7:F9" si="3">E7+6</f>
        <v>90</v>
      </c>
      <c r="G7" s="86">
        <f t="shared" ref="G7:G9" si="4">F7+4</f>
        <v>94</v>
      </c>
      <c r="H7" s="84"/>
      <c r="I7" s="366"/>
      <c r="J7" s="369" t="s">
        <v>145</v>
      </c>
      <c r="K7" s="369"/>
      <c r="L7" s="369" t="s">
        <v>148</v>
      </c>
      <c r="M7" s="368" t="s">
        <v>148</v>
      </c>
      <c r="N7" s="369"/>
      <c r="O7" s="369" t="s">
        <v>145</v>
      </c>
      <c r="P7" s="3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s="68" customFormat="1" ht="24" customHeight="1" spans="1:257">
      <c r="A8" s="87" t="s">
        <v>149</v>
      </c>
      <c r="B8" s="86">
        <f t="shared" si="0"/>
        <v>66</v>
      </c>
      <c r="C8" s="86">
        <v>70</v>
      </c>
      <c r="D8" s="86">
        <f t="shared" si="1"/>
        <v>74</v>
      </c>
      <c r="E8" s="86">
        <f t="shared" si="2"/>
        <v>80</v>
      </c>
      <c r="F8" s="86">
        <f t="shared" si="3"/>
        <v>86</v>
      </c>
      <c r="G8" s="86">
        <f t="shared" si="4"/>
        <v>90</v>
      </c>
      <c r="H8" s="84"/>
      <c r="I8" s="366"/>
      <c r="J8" s="369" t="s">
        <v>145</v>
      </c>
      <c r="K8" s="369"/>
      <c r="L8" s="369" t="s">
        <v>148</v>
      </c>
      <c r="M8" s="368" t="s">
        <v>150</v>
      </c>
      <c r="N8" s="369"/>
      <c r="O8" s="369" t="s">
        <v>151</v>
      </c>
      <c r="P8" s="3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s="68" customFormat="1" ht="24" customHeight="1" spans="1:257">
      <c r="A9" s="85" t="s">
        <v>152</v>
      </c>
      <c r="B9" s="86">
        <f t="shared" si="0"/>
        <v>72</v>
      </c>
      <c r="C9" s="86">
        <v>76</v>
      </c>
      <c r="D9" s="86">
        <f t="shared" si="1"/>
        <v>80</v>
      </c>
      <c r="E9" s="86">
        <f t="shared" si="2"/>
        <v>86</v>
      </c>
      <c r="F9" s="86">
        <f t="shared" si="3"/>
        <v>92</v>
      </c>
      <c r="G9" s="86">
        <f t="shared" si="4"/>
        <v>96</v>
      </c>
      <c r="H9" s="84"/>
      <c r="I9" s="366"/>
      <c r="J9" s="369" t="s">
        <v>151</v>
      </c>
      <c r="K9" s="369"/>
      <c r="L9" s="369" t="s">
        <v>148</v>
      </c>
      <c r="M9" s="369" t="s">
        <v>148</v>
      </c>
      <c r="N9" s="369"/>
      <c r="O9" s="369" t="s">
        <v>148</v>
      </c>
      <c r="P9" s="3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</row>
    <row r="10" s="68" customFormat="1" ht="24" customHeight="1" spans="1:257">
      <c r="A10" s="88" t="s">
        <v>153</v>
      </c>
      <c r="B10" s="86">
        <f>C10-1.5</f>
        <v>35.5</v>
      </c>
      <c r="C10" s="86">
        <v>37</v>
      </c>
      <c r="D10" s="86">
        <f>C10+1.5</f>
        <v>38.5</v>
      </c>
      <c r="E10" s="86">
        <f>D10+1.5</f>
        <v>40</v>
      </c>
      <c r="F10" s="86">
        <f>E10+1.5</f>
        <v>41.5</v>
      </c>
      <c r="G10" s="86">
        <f>F10+1</f>
        <v>42.5</v>
      </c>
      <c r="H10" s="84"/>
      <c r="I10" s="366"/>
      <c r="J10" s="369" t="s">
        <v>145</v>
      </c>
      <c r="K10" s="369"/>
      <c r="L10" s="369" t="s">
        <v>145</v>
      </c>
      <c r="M10" s="369" t="s">
        <v>145</v>
      </c>
      <c r="N10" s="369"/>
      <c r="O10" s="369" t="s">
        <v>154</v>
      </c>
      <c r="P10" s="3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</row>
    <row r="11" s="68" customFormat="1" ht="24" customHeight="1" spans="1:257">
      <c r="A11" s="88" t="s">
        <v>155</v>
      </c>
      <c r="B11" s="86">
        <f>C11-1.5</f>
        <v>37.5</v>
      </c>
      <c r="C11" s="86">
        <v>39</v>
      </c>
      <c r="D11" s="86">
        <f>C11+1.5</f>
        <v>40.5</v>
      </c>
      <c r="E11" s="86">
        <f>D11+1.5</f>
        <v>42</v>
      </c>
      <c r="F11" s="86">
        <f>E11+1.5</f>
        <v>43.5</v>
      </c>
      <c r="G11" s="86">
        <f>F11+1</f>
        <v>44.5</v>
      </c>
      <c r="H11" s="84"/>
      <c r="I11" s="366"/>
      <c r="J11" s="369"/>
      <c r="K11" s="369"/>
      <c r="L11" s="369" t="s">
        <v>156</v>
      </c>
      <c r="M11" s="369" t="s">
        <v>156</v>
      </c>
      <c r="N11" s="369"/>
      <c r="O11" s="369"/>
      <c r="P11" s="3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s="68" customFormat="1" ht="24" customHeight="1" spans="1:257">
      <c r="A12" s="85" t="s">
        <v>157</v>
      </c>
      <c r="B12" s="86">
        <f>C12-4.15</f>
        <v>57.35</v>
      </c>
      <c r="C12" s="86">
        <v>61.5</v>
      </c>
      <c r="D12" s="86">
        <f>C12+4.15</f>
        <v>65.65</v>
      </c>
      <c r="E12" s="86">
        <f>D12+4.3</f>
        <v>69.95</v>
      </c>
      <c r="F12" s="86">
        <f>E12+4.3</f>
        <v>74.25</v>
      </c>
      <c r="G12" s="86">
        <f>F12+2.55</f>
        <v>76.8</v>
      </c>
      <c r="H12" s="84"/>
      <c r="I12" s="366"/>
      <c r="J12" s="369" t="s">
        <v>156</v>
      </c>
      <c r="K12" s="369"/>
      <c r="L12" s="369" t="s">
        <v>156</v>
      </c>
      <c r="M12" s="369" t="s">
        <v>158</v>
      </c>
      <c r="N12" s="369"/>
      <c r="O12" s="369" t="s">
        <v>158</v>
      </c>
      <c r="P12" s="3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s="68" customFormat="1" ht="24" customHeight="1" spans="1:257">
      <c r="A13" s="85" t="s">
        <v>159</v>
      </c>
      <c r="B13" s="86">
        <f>C13-0.8</f>
        <v>13.2</v>
      </c>
      <c r="C13" s="86">
        <v>14</v>
      </c>
      <c r="D13" s="86">
        <f t="shared" ref="D13:G13" si="5">C13+0.8</f>
        <v>14.8</v>
      </c>
      <c r="E13" s="86">
        <f t="shared" si="5"/>
        <v>15.6</v>
      </c>
      <c r="F13" s="86">
        <f>E13+1.2</f>
        <v>16.8</v>
      </c>
      <c r="G13" s="86">
        <f t="shared" si="5"/>
        <v>17.6</v>
      </c>
      <c r="H13" s="84"/>
      <c r="I13" s="366"/>
      <c r="J13" s="369" t="s">
        <v>145</v>
      </c>
      <c r="K13" s="369"/>
      <c r="L13" s="369" t="s">
        <v>145</v>
      </c>
      <c r="M13" s="369" t="s">
        <v>145</v>
      </c>
      <c r="N13" s="369"/>
      <c r="O13" s="369" t="s">
        <v>160</v>
      </c>
      <c r="P13" s="3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</row>
    <row r="14" s="68" customFormat="1" ht="24" customHeight="1" spans="1:257">
      <c r="A14" s="85" t="s">
        <v>161</v>
      </c>
      <c r="B14" s="86">
        <f>C14-0.65</f>
        <v>10.85</v>
      </c>
      <c r="C14" s="86">
        <v>11.5</v>
      </c>
      <c r="D14" s="86">
        <f>C14+0.65</f>
        <v>12.15</v>
      </c>
      <c r="E14" s="86">
        <f>D14+0.9</f>
        <v>13.05</v>
      </c>
      <c r="F14" s="86">
        <f>E14+0.9</f>
        <v>13.95</v>
      </c>
      <c r="G14" s="86">
        <f>F14+0.65</f>
        <v>14.6</v>
      </c>
      <c r="H14" s="84"/>
      <c r="I14" s="366"/>
      <c r="J14" s="369" t="s">
        <v>145</v>
      </c>
      <c r="K14" s="369"/>
      <c r="L14" s="369" t="s">
        <v>145</v>
      </c>
      <c r="M14" s="369" t="s">
        <v>145</v>
      </c>
      <c r="N14" s="369"/>
      <c r="O14" s="369" t="s">
        <v>162</v>
      </c>
      <c r="P14" s="3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s="68" customFormat="1" ht="24" customHeight="1" spans="1:257">
      <c r="A15" s="85" t="s">
        <v>163</v>
      </c>
      <c r="B15" s="89">
        <f>C15-0.2</f>
        <v>8.8</v>
      </c>
      <c r="C15" s="89">
        <v>9</v>
      </c>
      <c r="D15" s="89">
        <f>C15+0.2</f>
        <v>9.2</v>
      </c>
      <c r="E15" s="89">
        <f>D15+0.4</f>
        <v>9.6</v>
      </c>
      <c r="F15" s="89">
        <f>E15+0.4</f>
        <v>10</v>
      </c>
      <c r="G15" s="89">
        <f>F15+0.2</f>
        <v>10.2</v>
      </c>
      <c r="H15" s="84"/>
      <c r="I15" s="366"/>
      <c r="J15" s="369" t="s">
        <v>164</v>
      </c>
      <c r="K15" s="369"/>
      <c r="L15" s="369" t="s">
        <v>165</v>
      </c>
      <c r="M15" s="369" t="s">
        <v>165</v>
      </c>
      <c r="N15" s="369"/>
      <c r="O15" s="369" t="s">
        <v>144</v>
      </c>
      <c r="P15" s="3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s="68" customFormat="1" ht="24" customHeight="1" spans="1:257">
      <c r="A16" s="88" t="s">
        <v>166</v>
      </c>
      <c r="B16" s="89">
        <v>4.5</v>
      </c>
      <c r="C16" s="89">
        <v>4.5</v>
      </c>
      <c r="D16" s="89">
        <v>4.5</v>
      </c>
      <c r="E16" s="89">
        <v>4.5</v>
      </c>
      <c r="F16" s="89">
        <v>4.5</v>
      </c>
      <c r="G16" s="89">
        <v>4.5</v>
      </c>
      <c r="H16" s="84"/>
      <c r="I16" s="366"/>
      <c r="J16" s="369"/>
      <c r="K16" s="369"/>
      <c r="L16" s="369" t="s">
        <v>145</v>
      </c>
      <c r="M16" s="369" t="s">
        <v>145</v>
      </c>
      <c r="N16" s="369"/>
      <c r="O16" s="369" t="s">
        <v>167</v>
      </c>
      <c r="P16" s="3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</row>
    <row r="17" s="68" customFormat="1" ht="24" customHeight="1" spans="1:257">
      <c r="A17" s="88" t="s">
        <v>168</v>
      </c>
      <c r="B17" s="89">
        <f>C17</f>
        <v>14.5</v>
      </c>
      <c r="C17" s="89">
        <f>D17-1</f>
        <v>14.5</v>
      </c>
      <c r="D17" s="89">
        <v>15.5</v>
      </c>
      <c r="E17" s="89">
        <f>D17</f>
        <v>15.5</v>
      </c>
      <c r="F17" s="89">
        <v>17</v>
      </c>
      <c r="G17" s="89">
        <f>F17</f>
        <v>17</v>
      </c>
      <c r="H17" s="84"/>
      <c r="I17" s="366"/>
      <c r="J17" s="369"/>
      <c r="K17" s="369"/>
      <c r="L17" s="369" t="s">
        <v>145</v>
      </c>
      <c r="M17" s="369" t="s">
        <v>145</v>
      </c>
      <c r="N17" s="369"/>
      <c r="O17" s="369"/>
      <c r="P17" s="3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</row>
    <row r="18" s="68" customFormat="1" ht="24" customHeight="1" spans="1:257">
      <c r="A18" s="90" t="s">
        <v>169</v>
      </c>
      <c r="B18" s="91">
        <v>3.5</v>
      </c>
      <c r="C18" s="91">
        <v>3.5</v>
      </c>
      <c r="D18" s="91">
        <v>4</v>
      </c>
      <c r="E18" s="91">
        <v>4</v>
      </c>
      <c r="F18" s="91">
        <v>4.5</v>
      </c>
      <c r="G18" s="91">
        <v>4.5</v>
      </c>
      <c r="H18" s="84"/>
      <c r="I18" s="372"/>
      <c r="J18" s="369"/>
      <c r="K18" s="369"/>
      <c r="L18" s="369" t="s">
        <v>170</v>
      </c>
      <c r="M18" s="369" t="s">
        <v>164</v>
      </c>
      <c r="N18" s="369"/>
      <c r="O18" s="369"/>
      <c r="P18" s="3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</row>
    <row r="19" s="68" customFormat="1" ht="24" customHeight="1" spans="1:257">
      <c r="A19" s="93"/>
      <c r="B19" s="94"/>
      <c r="C19" s="94"/>
      <c r="D19" s="94"/>
      <c r="E19" s="94"/>
      <c r="F19" s="94"/>
      <c r="G19" s="94"/>
      <c r="H19" s="350"/>
      <c r="I19" s="373"/>
      <c r="J19" s="374"/>
      <c r="K19" s="369"/>
      <c r="L19" s="369"/>
      <c r="M19" s="369"/>
      <c r="N19" s="369"/>
      <c r="O19" s="369"/>
      <c r="P19" s="3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</row>
    <row r="20" s="68" customFormat="1" ht="24" customHeight="1" spans="1:257">
      <c r="A20" s="95"/>
      <c r="B20" s="96"/>
      <c r="C20" s="96"/>
      <c r="D20" s="96"/>
      <c r="E20" s="96"/>
      <c r="F20" s="96"/>
      <c r="G20" s="96"/>
      <c r="H20" s="351"/>
      <c r="I20" s="375"/>
      <c r="J20" s="376"/>
      <c r="K20" s="377"/>
      <c r="L20" s="377"/>
      <c r="M20" s="377"/>
      <c r="N20" s="377"/>
      <c r="O20" s="377"/>
      <c r="P20" s="378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</row>
    <row r="21" s="68" customFormat="1" ht="24" customHeight="1" spans="1:257">
      <c r="A21" s="97"/>
      <c r="B21" s="98"/>
      <c r="C21" s="98"/>
      <c r="D21" s="98"/>
      <c r="E21" s="98"/>
      <c r="F21" s="98"/>
      <c r="G21" s="98"/>
      <c r="I21" s="346"/>
      <c r="L21" s="347"/>
      <c r="N21" s="347"/>
      <c r="P21" s="223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</row>
    <row r="22" s="68" customFormat="1" spans="1:257">
      <c r="A22" s="100" t="s">
        <v>171</v>
      </c>
      <c r="B22" s="100"/>
      <c r="C22" s="100"/>
      <c r="D22" s="101"/>
      <c r="I22" s="346"/>
      <c r="L22" s="347"/>
      <c r="N22" s="347"/>
      <c r="P22" s="223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</row>
    <row r="23" s="68" customFormat="1" spans="4:257">
      <c r="D23" s="70"/>
      <c r="F23" s="117" t="s">
        <v>172</v>
      </c>
      <c r="G23" s="352">
        <v>45804</v>
      </c>
      <c r="I23" s="346"/>
      <c r="J23" s="117" t="s">
        <v>173</v>
      </c>
      <c r="K23" s="117" t="s">
        <v>122</v>
      </c>
      <c r="L23" s="347"/>
      <c r="N23" s="379" t="s">
        <v>174</v>
      </c>
      <c r="O23" s="100" t="s">
        <v>125</v>
      </c>
      <c r="P23" s="223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</row>
  </sheetData>
  <mergeCells count="7">
    <mergeCell ref="A1:O1"/>
    <mergeCell ref="B2:D2"/>
    <mergeCell ref="E2:G2"/>
    <mergeCell ref="K2:O2"/>
    <mergeCell ref="B3:G3"/>
    <mergeCell ref="J3:O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246" customWidth="1"/>
    <col min="2" max="16384" width="10" style="246"/>
  </cols>
  <sheetData>
    <row r="1" ht="22.5" customHeight="1" spans="1:11">
      <c r="A1" s="122" t="s">
        <v>175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7.25" customHeight="1" spans="1:11">
      <c r="A2" s="247" t="s">
        <v>53</v>
      </c>
      <c r="B2" s="248"/>
      <c r="C2" s="248"/>
      <c r="D2" s="249" t="s">
        <v>55</v>
      </c>
      <c r="E2" s="249"/>
      <c r="F2" s="248"/>
      <c r="G2" s="248"/>
      <c r="H2" s="250" t="s">
        <v>56</v>
      </c>
      <c r="I2" s="321"/>
      <c r="J2" s="321"/>
      <c r="K2" s="322"/>
    </row>
    <row r="3" customHeight="1" spans="1:11">
      <c r="A3" s="251" t="s">
        <v>57</v>
      </c>
      <c r="B3" s="252"/>
      <c r="C3" s="253"/>
      <c r="D3" s="254" t="s">
        <v>58</v>
      </c>
      <c r="E3" s="255"/>
      <c r="F3" s="255"/>
      <c r="G3" s="256"/>
      <c r="H3" s="254" t="s">
        <v>59</v>
      </c>
      <c r="I3" s="255"/>
      <c r="J3" s="255"/>
      <c r="K3" s="256"/>
    </row>
    <row r="4" customHeight="1" spans="1:11">
      <c r="A4" s="257" t="s">
        <v>60</v>
      </c>
      <c r="B4" s="258"/>
      <c r="C4" s="259"/>
      <c r="D4" s="257" t="s">
        <v>62</v>
      </c>
      <c r="E4" s="260"/>
      <c r="F4" s="261"/>
      <c r="G4" s="262"/>
      <c r="H4" s="257" t="s">
        <v>176</v>
      </c>
      <c r="I4" s="260"/>
      <c r="J4" s="281" t="s">
        <v>64</v>
      </c>
      <c r="K4" s="323" t="s">
        <v>65</v>
      </c>
    </row>
    <row r="5" customHeight="1" spans="1:11">
      <c r="A5" s="263" t="s">
        <v>66</v>
      </c>
      <c r="B5" s="264"/>
      <c r="C5" s="265"/>
      <c r="D5" s="257" t="s">
        <v>177</v>
      </c>
      <c r="E5" s="260"/>
      <c r="F5" s="258"/>
      <c r="G5" s="259"/>
      <c r="H5" s="257" t="s">
        <v>178</v>
      </c>
      <c r="I5" s="260"/>
      <c r="J5" s="281" t="s">
        <v>64</v>
      </c>
      <c r="K5" s="323" t="s">
        <v>65</v>
      </c>
    </row>
    <row r="6" customHeight="1" spans="1:11">
      <c r="A6" s="257" t="s">
        <v>70</v>
      </c>
      <c r="B6" s="264"/>
      <c r="C6" s="265"/>
      <c r="D6" s="257" t="s">
        <v>179</v>
      </c>
      <c r="E6" s="260"/>
      <c r="F6" s="258"/>
      <c r="G6" s="259"/>
      <c r="H6" s="257" t="s">
        <v>180</v>
      </c>
      <c r="I6" s="260"/>
      <c r="J6" s="260"/>
      <c r="K6" s="324"/>
    </row>
    <row r="7" customHeight="1" spans="1:11">
      <c r="A7" s="257" t="s">
        <v>74</v>
      </c>
      <c r="B7" s="258"/>
      <c r="C7" s="259"/>
      <c r="D7" s="257" t="s">
        <v>181</v>
      </c>
      <c r="E7" s="260"/>
      <c r="F7" s="258"/>
      <c r="G7" s="259"/>
      <c r="H7" s="266"/>
      <c r="I7" s="281"/>
      <c r="J7" s="281"/>
      <c r="K7" s="323"/>
    </row>
    <row r="8" customHeight="1" spans="1:11">
      <c r="A8" s="267" t="s">
        <v>77</v>
      </c>
      <c r="B8" s="268" t="s">
        <v>182</v>
      </c>
      <c r="C8" s="269"/>
      <c r="D8" s="270" t="s">
        <v>78</v>
      </c>
      <c r="E8" s="271"/>
      <c r="F8" s="272"/>
      <c r="G8" s="273"/>
      <c r="H8" s="270"/>
      <c r="I8" s="271"/>
      <c r="J8" s="271"/>
      <c r="K8" s="325"/>
    </row>
    <row r="9" customHeight="1" spans="1:11">
      <c r="A9" s="274" t="s">
        <v>183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customHeight="1" spans="1:11">
      <c r="A10" s="275" t="s">
        <v>82</v>
      </c>
      <c r="B10" s="276" t="s">
        <v>83</v>
      </c>
      <c r="C10" s="277" t="s">
        <v>84</v>
      </c>
      <c r="D10" s="278"/>
      <c r="E10" s="279" t="s">
        <v>184</v>
      </c>
      <c r="F10" s="276" t="s">
        <v>83</v>
      </c>
      <c r="G10" s="277" t="s">
        <v>84</v>
      </c>
      <c r="H10" s="276"/>
      <c r="I10" s="279" t="s">
        <v>85</v>
      </c>
      <c r="J10" s="276" t="s">
        <v>83</v>
      </c>
      <c r="K10" s="326" t="s">
        <v>84</v>
      </c>
    </row>
    <row r="11" customHeight="1" spans="1:11">
      <c r="A11" s="263" t="s">
        <v>87</v>
      </c>
      <c r="B11" s="280" t="s">
        <v>83</v>
      </c>
      <c r="C11" s="281" t="s">
        <v>84</v>
      </c>
      <c r="D11" s="282"/>
      <c r="E11" s="283" t="s">
        <v>185</v>
      </c>
      <c r="F11" s="280" t="s">
        <v>83</v>
      </c>
      <c r="G11" s="281" t="s">
        <v>84</v>
      </c>
      <c r="H11" s="280"/>
      <c r="I11" s="283" t="s">
        <v>186</v>
      </c>
      <c r="J11" s="280" t="s">
        <v>83</v>
      </c>
      <c r="K11" s="323" t="s">
        <v>84</v>
      </c>
    </row>
    <row r="12" customHeight="1" spans="1:11">
      <c r="A12" s="270" t="s">
        <v>109</v>
      </c>
      <c r="B12" s="271"/>
      <c r="C12" s="271"/>
      <c r="D12" s="271"/>
      <c r="E12" s="271"/>
      <c r="F12" s="271"/>
      <c r="G12" s="271"/>
      <c r="H12" s="271"/>
      <c r="I12" s="271"/>
      <c r="J12" s="271"/>
      <c r="K12" s="325"/>
    </row>
    <row r="13" customHeight="1" spans="1:11">
      <c r="A13" s="284" t="s">
        <v>187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/>
      <c r="B14" s="286"/>
      <c r="C14" s="286"/>
      <c r="D14" s="286"/>
      <c r="E14" s="286"/>
      <c r="F14" s="286"/>
      <c r="G14" s="286"/>
      <c r="H14" s="286"/>
      <c r="I14" s="327"/>
      <c r="J14" s="327"/>
      <c r="K14" s="328"/>
    </row>
    <row r="15" customHeight="1" spans="1:11">
      <c r="A15" s="287"/>
      <c r="B15" s="288"/>
      <c r="C15" s="288"/>
      <c r="D15" s="289"/>
      <c r="E15" s="290"/>
      <c r="F15" s="288"/>
      <c r="G15" s="288"/>
      <c r="H15" s="289"/>
      <c r="I15" s="329"/>
      <c r="J15" s="330"/>
      <c r="K15" s="331"/>
    </row>
    <row r="16" customHeight="1" spans="1:1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332"/>
    </row>
    <row r="17" customHeight="1" spans="1:11">
      <c r="A17" s="284" t="s">
        <v>188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85"/>
      <c r="B18" s="286"/>
      <c r="C18" s="286"/>
      <c r="D18" s="286"/>
      <c r="E18" s="286"/>
      <c r="F18" s="286"/>
      <c r="G18" s="286"/>
      <c r="H18" s="286"/>
      <c r="I18" s="327"/>
      <c r="J18" s="327"/>
      <c r="K18" s="32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329"/>
      <c r="J19" s="330"/>
      <c r="K19" s="331"/>
    </row>
    <row r="20" customHeight="1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32"/>
    </row>
    <row r="21" customHeight="1" spans="1:11">
      <c r="A21" s="293" t="s">
        <v>106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customHeight="1" spans="1:11">
      <c r="A22" s="123" t="s">
        <v>107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86"/>
    </row>
    <row r="23" customHeight="1" spans="1:11">
      <c r="A23" s="135" t="s">
        <v>108</v>
      </c>
      <c r="B23" s="136"/>
      <c r="C23" s="281" t="s">
        <v>64</v>
      </c>
      <c r="D23" s="281" t="s">
        <v>65</v>
      </c>
      <c r="E23" s="134"/>
      <c r="F23" s="134"/>
      <c r="G23" s="134"/>
      <c r="H23" s="134"/>
      <c r="I23" s="134"/>
      <c r="J23" s="134"/>
      <c r="K23" s="180"/>
    </row>
    <row r="24" customHeight="1" spans="1:11">
      <c r="A24" s="294" t="s">
        <v>189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333"/>
    </row>
    <row r="25" customHeight="1" spans="1:1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334"/>
    </row>
    <row r="26" customHeight="1" spans="1:11">
      <c r="A26" s="274" t="s">
        <v>115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customHeight="1" spans="1:11">
      <c r="A27" s="251" t="s">
        <v>116</v>
      </c>
      <c r="B27" s="277" t="s">
        <v>91</v>
      </c>
      <c r="C27" s="277" t="s">
        <v>92</v>
      </c>
      <c r="D27" s="277" t="s">
        <v>86</v>
      </c>
      <c r="E27" s="252" t="s">
        <v>117</v>
      </c>
      <c r="F27" s="277" t="s">
        <v>91</v>
      </c>
      <c r="G27" s="277" t="s">
        <v>92</v>
      </c>
      <c r="H27" s="277" t="s">
        <v>86</v>
      </c>
      <c r="I27" s="252" t="s">
        <v>190</v>
      </c>
      <c r="J27" s="277" t="s">
        <v>91</v>
      </c>
      <c r="K27" s="326" t="s">
        <v>92</v>
      </c>
    </row>
    <row r="28" customHeight="1" spans="1:11">
      <c r="A28" s="297" t="s">
        <v>85</v>
      </c>
      <c r="B28" s="281" t="s">
        <v>91</v>
      </c>
      <c r="C28" s="281" t="s">
        <v>92</v>
      </c>
      <c r="D28" s="281" t="s">
        <v>86</v>
      </c>
      <c r="E28" s="298" t="s">
        <v>90</v>
      </c>
      <c r="F28" s="281" t="s">
        <v>91</v>
      </c>
      <c r="G28" s="281" t="s">
        <v>92</v>
      </c>
      <c r="H28" s="281" t="s">
        <v>86</v>
      </c>
      <c r="I28" s="298" t="s">
        <v>191</v>
      </c>
      <c r="J28" s="281" t="s">
        <v>91</v>
      </c>
      <c r="K28" s="323" t="s">
        <v>92</v>
      </c>
    </row>
    <row r="29" customHeight="1" spans="1:11">
      <c r="A29" s="257" t="s">
        <v>93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5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36"/>
    </row>
    <row r="31" customHeight="1" spans="1:11">
      <c r="A31" s="302" t="s">
        <v>192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ht="21" customHeight="1" spans="1:1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37"/>
    </row>
    <row r="33" ht="21" customHeight="1" spans="1:11">
      <c r="A33" s="305"/>
      <c r="B33" s="306"/>
      <c r="C33" s="306"/>
      <c r="D33" s="306"/>
      <c r="E33" s="306"/>
      <c r="F33" s="306"/>
      <c r="G33" s="306"/>
      <c r="H33" s="306"/>
      <c r="I33" s="306"/>
      <c r="J33" s="306"/>
      <c r="K33" s="338"/>
    </row>
    <row r="34" ht="21" customHeight="1" spans="1:1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38"/>
    </row>
    <row r="35" ht="21" customHeight="1" spans="1:1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38"/>
    </row>
    <row r="36" ht="21" customHeight="1" spans="1:1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38"/>
    </row>
    <row r="37" ht="21" customHeight="1" spans="1:1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38"/>
    </row>
    <row r="38" ht="21" customHeight="1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38"/>
    </row>
    <row r="39" ht="21" customHeight="1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38"/>
    </row>
    <row r="40" ht="21" customHeight="1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38"/>
    </row>
    <row r="41" ht="21" customHeight="1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38"/>
    </row>
    <row r="42" ht="21" customHeight="1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38"/>
    </row>
    <row r="43" ht="17.25" customHeight="1" spans="1:11">
      <c r="A43" s="300" t="s">
        <v>114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36"/>
    </row>
    <row r="44" customHeight="1" spans="1:11">
      <c r="A44" s="302" t="s">
        <v>193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ht="18" customHeight="1" spans="1:11">
      <c r="A45" s="307" t="s">
        <v>109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39"/>
    </row>
    <row r="46" ht="18" customHeight="1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39"/>
    </row>
    <row r="47" ht="18" customHeight="1" spans="1:1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334"/>
    </row>
    <row r="48" ht="21" customHeight="1" spans="1:11">
      <c r="A48" s="309" t="s">
        <v>119</v>
      </c>
      <c r="B48" s="310" t="s">
        <v>120</v>
      </c>
      <c r="C48" s="310"/>
      <c r="D48" s="311" t="s">
        <v>121</v>
      </c>
      <c r="E48" s="312"/>
      <c r="F48" s="311" t="s">
        <v>123</v>
      </c>
      <c r="G48" s="313"/>
      <c r="H48" s="314" t="s">
        <v>124</v>
      </c>
      <c r="I48" s="314"/>
      <c r="J48" s="310"/>
      <c r="K48" s="340"/>
    </row>
    <row r="49" customHeight="1" spans="1:11">
      <c r="A49" s="315" t="s">
        <v>126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41"/>
    </row>
    <row r="50" customHeigh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2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43"/>
    </row>
    <row r="52" ht="21" customHeight="1" spans="1:11">
      <c r="A52" s="309" t="s">
        <v>119</v>
      </c>
      <c r="B52" s="310" t="s">
        <v>120</v>
      </c>
      <c r="C52" s="310"/>
      <c r="D52" s="311" t="s">
        <v>121</v>
      </c>
      <c r="E52" s="311"/>
      <c r="F52" s="311" t="s">
        <v>123</v>
      </c>
      <c r="G52" s="311"/>
      <c r="H52" s="314" t="s">
        <v>124</v>
      </c>
      <c r="I52" s="314"/>
      <c r="J52" s="344"/>
      <c r="K52" s="345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8" customWidth="1"/>
    <col min="2" max="2" width="8.5" style="68" customWidth="1"/>
    <col min="3" max="3" width="8.5" style="70" customWidth="1"/>
    <col min="4" max="7" width="8.5" style="68" customWidth="1"/>
    <col min="8" max="8" width="2.75" style="68" customWidth="1"/>
    <col min="9" max="9" width="9.15833333333333" style="68" customWidth="1"/>
    <col min="10" max="14" width="9.75" style="68" customWidth="1"/>
    <col min="15" max="15" width="9.75" style="197" customWidth="1"/>
    <col min="16" max="253" width="9" style="68"/>
    <col min="254" max="16384" width="9" style="71"/>
  </cols>
  <sheetData>
    <row r="1" s="68" customFormat="1" ht="29" customHeight="1" spans="1:256">
      <c r="A1" s="72" t="s">
        <v>128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23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="68" customFormat="1" ht="20" customHeight="1" spans="1:256">
      <c r="A2" s="198" t="s">
        <v>60</v>
      </c>
      <c r="B2" s="199"/>
      <c r="C2" s="200"/>
      <c r="D2" s="201" t="s">
        <v>66</v>
      </c>
      <c r="E2" s="202"/>
      <c r="F2" s="202"/>
      <c r="G2" s="202"/>
      <c r="H2" s="203"/>
      <c r="I2" s="224" t="s">
        <v>56</v>
      </c>
      <c r="J2" s="225" t="s">
        <v>129</v>
      </c>
      <c r="K2" s="225"/>
      <c r="L2" s="225"/>
      <c r="M2" s="225"/>
      <c r="N2" s="226"/>
      <c r="O2" s="227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="68" customFormat="1" ht="15" spans="1:256">
      <c r="A3" s="204" t="s">
        <v>130</v>
      </c>
      <c r="B3" s="80" t="s">
        <v>131</v>
      </c>
      <c r="C3" s="81"/>
      <c r="D3" s="80"/>
      <c r="E3" s="80"/>
      <c r="F3" s="80"/>
      <c r="G3" s="80"/>
      <c r="H3" s="205"/>
      <c r="I3" s="107" t="s">
        <v>132</v>
      </c>
      <c r="J3" s="107"/>
      <c r="K3" s="107"/>
      <c r="L3" s="107"/>
      <c r="M3" s="107"/>
      <c r="N3" s="228"/>
      <c r="O3" s="229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="68" customFormat="1" ht="16.5" spans="1:256">
      <c r="A4" s="204"/>
      <c r="B4" s="82" t="s">
        <v>194</v>
      </c>
      <c r="C4" s="82" t="s">
        <v>195</v>
      </c>
      <c r="D4" s="82" t="s">
        <v>196</v>
      </c>
      <c r="E4" s="82" t="s">
        <v>197</v>
      </c>
      <c r="F4" s="82" t="s">
        <v>198</v>
      </c>
      <c r="G4" s="82" t="s">
        <v>199</v>
      </c>
      <c r="H4" s="205"/>
      <c r="I4" s="230" t="s">
        <v>200</v>
      </c>
      <c r="J4" s="231" t="s">
        <v>195</v>
      </c>
      <c r="K4" s="231" t="s">
        <v>196</v>
      </c>
      <c r="L4" s="231" t="s">
        <v>197</v>
      </c>
      <c r="M4" s="231" t="s">
        <v>198</v>
      </c>
      <c r="N4" s="231" t="s">
        <v>199</v>
      </c>
      <c r="O4" s="232" t="s">
        <v>141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="68" customFormat="1" ht="20" customHeight="1" spans="1:256">
      <c r="A5" s="204"/>
      <c r="B5" s="82"/>
      <c r="C5" s="82"/>
      <c r="D5" s="82"/>
      <c r="E5" s="82"/>
      <c r="F5" s="82"/>
      <c r="G5" s="82"/>
      <c r="H5" s="206"/>
      <c r="I5" s="233"/>
      <c r="J5" s="234"/>
      <c r="K5" s="235"/>
      <c r="L5" s="235"/>
      <c r="M5" s="235"/>
      <c r="N5" s="235"/>
      <c r="O5" s="236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="68" customFormat="1" ht="20" customHeight="1" spans="1:256">
      <c r="A6" s="207"/>
      <c r="B6" s="208"/>
      <c r="C6" s="208"/>
      <c r="D6" s="209"/>
      <c r="E6" s="208"/>
      <c r="F6" s="208"/>
      <c r="G6" s="208"/>
      <c r="H6" s="206"/>
      <c r="I6" s="237"/>
      <c r="J6" s="237"/>
      <c r="K6" s="238"/>
      <c r="L6" s="237"/>
      <c r="M6" s="237"/>
      <c r="N6" s="237"/>
      <c r="O6" s="239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="68" customFormat="1" ht="20" customHeight="1" spans="1:256">
      <c r="A7" s="210"/>
      <c r="B7" s="211"/>
      <c r="C7" s="211"/>
      <c r="D7" s="212"/>
      <c r="E7" s="211"/>
      <c r="F7" s="211"/>
      <c r="G7" s="211"/>
      <c r="H7" s="206"/>
      <c r="I7" s="240"/>
      <c r="J7" s="240"/>
      <c r="K7" s="240"/>
      <c r="L7" s="240"/>
      <c r="M7" s="240"/>
      <c r="N7" s="240"/>
      <c r="O7" s="24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="68" customFormat="1" ht="20" customHeight="1" spans="1:256">
      <c r="A8" s="210"/>
      <c r="B8" s="211"/>
      <c r="C8" s="211"/>
      <c r="D8" s="212"/>
      <c r="E8" s="211"/>
      <c r="F8" s="211"/>
      <c r="G8" s="211"/>
      <c r="H8" s="206"/>
      <c r="I8" s="240"/>
      <c r="J8" s="240"/>
      <c r="K8" s="240"/>
      <c r="L8" s="240"/>
      <c r="M8" s="240"/>
      <c r="N8" s="240"/>
      <c r="O8" s="24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="68" customFormat="1" ht="20" customHeight="1" spans="1:256">
      <c r="A9" s="210"/>
      <c r="B9" s="211"/>
      <c r="C9" s="211"/>
      <c r="D9" s="212"/>
      <c r="E9" s="211"/>
      <c r="F9" s="211"/>
      <c r="G9" s="211"/>
      <c r="H9" s="206"/>
      <c r="I9" s="240"/>
      <c r="J9" s="240"/>
      <c r="K9" s="240"/>
      <c r="L9" s="240"/>
      <c r="M9" s="240"/>
      <c r="N9" s="240"/>
      <c r="O9" s="24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="68" customFormat="1" ht="20" customHeight="1" spans="1:256">
      <c r="A10" s="210"/>
      <c r="B10" s="211"/>
      <c r="C10" s="211"/>
      <c r="D10" s="212"/>
      <c r="E10" s="211"/>
      <c r="F10" s="211"/>
      <c r="G10" s="211"/>
      <c r="H10" s="206"/>
      <c r="I10" s="240"/>
      <c r="J10" s="240"/>
      <c r="K10" s="240"/>
      <c r="L10" s="240"/>
      <c r="M10" s="240"/>
      <c r="N10" s="240"/>
      <c r="O10" s="24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="68" customFormat="1" ht="20" customHeight="1" spans="1:256">
      <c r="A11" s="210"/>
      <c r="B11" s="211"/>
      <c r="C11" s="211"/>
      <c r="D11" s="212"/>
      <c r="E11" s="211"/>
      <c r="F11" s="211"/>
      <c r="G11" s="211"/>
      <c r="H11" s="206"/>
      <c r="I11" s="240"/>
      <c r="J11" s="240"/>
      <c r="K11" s="240"/>
      <c r="L11" s="240"/>
      <c r="M11" s="240"/>
      <c r="N11" s="240"/>
      <c r="O11" s="24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="68" customFormat="1" ht="20" customHeight="1" spans="1:256">
      <c r="A12" s="210"/>
      <c r="B12" s="211"/>
      <c r="C12" s="211"/>
      <c r="D12" s="212"/>
      <c r="E12" s="211"/>
      <c r="F12" s="211"/>
      <c r="G12" s="211"/>
      <c r="H12" s="206"/>
      <c r="I12" s="240"/>
      <c r="J12" s="240"/>
      <c r="K12" s="240"/>
      <c r="L12" s="240"/>
      <c r="M12" s="240"/>
      <c r="N12" s="240"/>
      <c r="O12" s="24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="68" customFormat="1" ht="20" customHeight="1" spans="1:256">
      <c r="A13" s="210"/>
      <c r="B13" s="211"/>
      <c r="C13" s="211"/>
      <c r="D13" s="212"/>
      <c r="E13" s="211"/>
      <c r="F13" s="211"/>
      <c r="G13" s="211"/>
      <c r="H13" s="206"/>
      <c r="I13" s="240"/>
      <c r="J13" s="240"/>
      <c r="K13" s="240"/>
      <c r="L13" s="240"/>
      <c r="M13" s="240"/>
      <c r="N13" s="240"/>
      <c r="O13" s="24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="68" customFormat="1" ht="20" customHeight="1" spans="1:256">
      <c r="A14" s="210"/>
      <c r="B14" s="211"/>
      <c r="C14" s="211"/>
      <c r="D14" s="212"/>
      <c r="E14" s="211"/>
      <c r="F14" s="211"/>
      <c r="G14" s="211"/>
      <c r="H14" s="206"/>
      <c r="I14" s="240"/>
      <c r="J14" s="240"/>
      <c r="K14" s="240"/>
      <c r="L14" s="240"/>
      <c r="M14" s="240"/>
      <c r="N14" s="240"/>
      <c r="O14" s="24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="68" customFormat="1" ht="20" customHeight="1" spans="1:256">
      <c r="A15" s="210"/>
      <c r="B15" s="211"/>
      <c r="C15" s="211"/>
      <c r="D15" s="213"/>
      <c r="E15" s="211"/>
      <c r="F15" s="211"/>
      <c r="G15" s="211"/>
      <c r="H15" s="206"/>
      <c r="I15" s="240"/>
      <c r="J15" s="240"/>
      <c r="K15" s="240"/>
      <c r="L15" s="240"/>
      <c r="M15" s="240"/>
      <c r="N15" s="240"/>
      <c r="O15" s="24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="68" customFormat="1" ht="20" customHeight="1" spans="1:256">
      <c r="A16" s="210"/>
      <c r="B16" s="211"/>
      <c r="C16" s="211"/>
      <c r="D16" s="213"/>
      <c r="E16" s="211"/>
      <c r="F16" s="211"/>
      <c r="G16" s="211"/>
      <c r="H16" s="206"/>
      <c r="I16" s="240"/>
      <c r="J16" s="240"/>
      <c r="K16" s="240"/>
      <c r="L16" s="240"/>
      <c r="M16" s="240"/>
      <c r="N16" s="240"/>
      <c r="O16" s="24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="68" customFormat="1" ht="20" customHeight="1" spans="1:256">
      <c r="A17" s="210"/>
      <c r="B17" s="211"/>
      <c r="C17" s="211"/>
      <c r="D17" s="213"/>
      <c r="E17" s="211"/>
      <c r="F17" s="211"/>
      <c r="G17" s="211"/>
      <c r="H17" s="206"/>
      <c r="I17" s="240"/>
      <c r="J17" s="240"/>
      <c r="K17" s="240"/>
      <c r="L17" s="240"/>
      <c r="M17" s="240"/>
      <c r="N17" s="240"/>
      <c r="O17" s="24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="68" customFormat="1" ht="20" customHeight="1" spans="1:256">
      <c r="A18" s="210"/>
      <c r="B18" s="211"/>
      <c r="C18" s="211"/>
      <c r="D18" s="212"/>
      <c r="E18" s="211"/>
      <c r="F18" s="211"/>
      <c r="G18" s="211"/>
      <c r="H18" s="206"/>
      <c r="I18" s="240"/>
      <c r="J18" s="240"/>
      <c r="K18" s="240"/>
      <c r="L18" s="240"/>
      <c r="M18" s="240"/>
      <c r="N18" s="240"/>
      <c r="O18" s="24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="68" customFormat="1" ht="20" customHeight="1" spans="1:256">
      <c r="A19" s="214"/>
      <c r="B19" s="215"/>
      <c r="C19" s="215"/>
      <c r="D19" s="215"/>
      <c r="E19" s="215"/>
      <c r="F19" s="215"/>
      <c r="G19" s="215"/>
      <c r="H19" s="206"/>
      <c r="I19" s="240"/>
      <c r="J19" s="240"/>
      <c r="K19" s="240"/>
      <c r="L19" s="240"/>
      <c r="M19" s="240"/>
      <c r="N19" s="240"/>
      <c r="O19" s="24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="68" customFormat="1" ht="20" customHeight="1" spans="1:256">
      <c r="A20" s="216"/>
      <c r="B20" s="217"/>
      <c r="C20" s="217"/>
      <c r="D20" s="217"/>
      <c r="E20" s="217"/>
      <c r="F20" s="217"/>
      <c r="G20" s="217"/>
      <c r="H20" s="206"/>
      <c r="I20" s="240"/>
      <c r="J20" s="240"/>
      <c r="K20" s="240"/>
      <c r="L20" s="240"/>
      <c r="M20" s="240"/>
      <c r="N20" s="240"/>
      <c r="O20" s="24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="68" customFormat="1" ht="20" customHeight="1" spans="1:256">
      <c r="A21" s="218"/>
      <c r="B21" s="219"/>
      <c r="C21" s="219"/>
      <c r="D21" s="220"/>
      <c r="E21" s="219"/>
      <c r="F21" s="219"/>
      <c r="G21" s="219"/>
      <c r="H21" s="221"/>
      <c r="I21" s="242"/>
      <c r="J21" s="242"/>
      <c r="K21" s="243"/>
      <c r="L21" s="242"/>
      <c r="M21" s="242"/>
      <c r="N21" s="243"/>
      <c r="O21" s="244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="68" customFormat="1" ht="17.25" spans="1:256">
      <c r="A22" s="97"/>
      <c r="B22" s="98"/>
      <c r="C22" s="98"/>
      <c r="D22" s="99"/>
      <c r="E22" s="98"/>
      <c r="F22" s="98"/>
      <c r="G22" s="222"/>
      <c r="O22" s="223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="68" customFormat="1" spans="1:256">
      <c r="A23" s="100" t="s">
        <v>171</v>
      </c>
      <c r="B23" s="100"/>
      <c r="C23" s="101"/>
      <c r="O23" s="223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="68" customFormat="1" spans="3:256">
      <c r="C24" s="70"/>
      <c r="I24" s="117" t="s">
        <v>201</v>
      </c>
      <c r="J24" s="245"/>
      <c r="K24" s="117" t="s">
        <v>173</v>
      </c>
      <c r="L24" s="117"/>
      <c r="M24" s="117" t="s">
        <v>174</v>
      </c>
      <c r="O24" s="223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3.25" spans="1:11">
      <c r="A1" s="122" t="s">
        <v>202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8" customHeight="1" spans="1:11">
      <c r="A2" s="123" t="s">
        <v>53</v>
      </c>
      <c r="B2" s="124" t="s">
        <v>54</v>
      </c>
      <c r="C2" s="124"/>
      <c r="D2" s="125" t="s">
        <v>60</v>
      </c>
      <c r="E2" s="488" t="s">
        <v>203</v>
      </c>
      <c r="F2" s="127" t="s">
        <v>204</v>
      </c>
      <c r="G2" s="128" t="s">
        <v>205</v>
      </c>
      <c r="H2" s="128"/>
      <c r="I2" s="157" t="s">
        <v>56</v>
      </c>
      <c r="J2" s="128" t="s">
        <v>129</v>
      </c>
      <c r="K2" s="179"/>
    </row>
    <row r="3" ht="18" customHeight="1" spans="1:11">
      <c r="A3" s="129" t="s">
        <v>74</v>
      </c>
      <c r="B3" s="130">
        <v>500</v>
      </c>
      <c r="C3" s="130"/>
      <c r="D3" s="131" t="s">
        <v>206</v>
      </c>
      <c r="E3" s="132">
        <v>45838</v>
      </c>
      <c r="F3" s="133"/>
      <c r="G3" s="133"/>
      <c r="H3" s="134" t="s">
        <v>207</v>
      </c>
      <c r="I3" s="134"/>
      <c r="J3" s="134"/>
      <c r="K3" s="180"/>
    </row>
    <row r="4" ht="18" customHeight="1" spans="1:11">
      <c r="A4" s="135" t="s">
        <v>70</v>
      </c>
      <c r="B4" s="130">
        <v>1</v>
      </c>
      <c r="C4" s="130">
        <v>6</v>
      </c>
      <c r="D4" s="136" t="s">
        <v>208</v>
      </c>
      <c r="E4" s="133" t="s">
        <v>209</v>
      </c>
      <c r="F4" s="133"/>
      <c r="G4" s="133"/>
      <c r="H4" s="136" t="s">
        <v>210</v>
      </c>
      <c r="I4" s="136"/>
      <c r="J4" s="150" t="s">
        <v>64</v>
      </c>
      <c r="K4" s="181" t="s">
        <v>65</v>
      </c>
    </row>
    <row r="5" ht="18" customHeight="1" spans="1:11">
      <c r="A5" s="135" t="s">
        <v>211</v>
      </c>
      <c r="B5" s="130">
        <v>1</v>
      </c>
      <c r="C5" s="130"/>
      <c r="D5" s="131" t="s">
        <v>212</v>
      </c>
      <c r="E5" s="131"/>
      <c r="F5" s="131"/>
      <c r="G5" s="131"/>
      <c r="H5" s="136" t="s">
        <v>213</v>
      </c>
      <c r="I5" s="136"/>
      <c r="J5" s="150" t="s">
        <v>64</v>
      </c>
      <c r="K5" s="181" t="s">
        <v>65</v>
      </c>
    </row>
    <row r="6" ht="18" customHeight="1" spans="1:11">
      <c r="A6" s="137" t="s">
        <v>214</v>
      </c>
      <c r="B6" s="138">
        <v>50</v>
      </c>
      <c r="C6" s="138"/>
      <c r="D6" s="139" t="s">
        <v>215</v>
      </c>
      <c r="E6" s="140"/>
      <c r="F6" s="141"/>
      <c r="G6" s="139"/>
      <c r="H6" s="142" t="s">
        <v>216</v>
      </c>
      <c r="I6" s="142"/>
      <c r="J6" s="141" t="s">
        <v>64</v>
      </c>
      <c r="K6" s="182" t="s">
        <v>65</v>
      </c>
    </row>
    <row r="7" ht="18" customHeight="1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ht="18" customHeight="1" spans="1:11">
      <c r="A8" s="146" t="s">
        <v>217</v>
      </c>
      <c r="B8" s="147" t="s">
        <v>218</v>
      </c>
      <c r="C8" s="147" t="s">
        <v>219</v>
      </c>
      <c r="D8" s="147" t="s">
        <v>220</v>
      </c>
      <c r="E8" s="147" t="s">
        <v>221</v>
      </c>
      <c r="F8" s="147" t="s">
        <v>222</v>
      </c>
      <c r="G8" s="148" t="s">
        <v>77</v>
      </c>
      <c r="H8" s="149"/>
      <c r="I8" s="149"/>
      <c r="J8" s="149"/>
      <c r="K8" s="183"/>
    </row>
    <row r="9" ht="18" customHeight="1" spans="1:11">
      <c r="A9" s="135" t="s">
        <v>223</v>
      </c>
      <c r="B9" s="136"/>
      <c r="C9" s="150" t="s">
        <v>64</v>
      </c>
      <c r="D9" s="150" t="s">
        <v>65</v>
      </c>
      <c r="E9" s="131" t="s">
        <v>224</v>
      </c>
      <c r="F9" s="151" t="s">
        <v>127</v>
      </c>
      <c r="G9" s="152"/>
      <c r="H9" s="153"/>
      <c r="I9" s="153"/>
      <c r="J9" s="153"/>
      <c r="K9" s="184"/>
    </row>
    <row r="10" ht="18" customHeight="1" spans="1:11">
      <c r="A10" s="135" t="s">
        <v>225</v>
      </c>
      <c r="B10" s="136"/>
      <c r="C10" s="150" t="s">
        <v>64</v>
      </c>
      <c r="D10" s="150" t="s">
        <v>65</v>
      </c>
      <c r="E10" s="131" t="s">
        <v>226</v>
      </c>
      <c r="F10" s="151" t="s">
        <v>227</v>
      </c>
      <c r="G10" s="152" t="s">
        <v>228</v>
      </c>
      <c r="H10" s="153"/>
      <c r="I10" s="153"/>
      <c r="J10" s="153"/>
      <c r="K10" s="184"/>
    </row>
    <row r="11" ht="18" customHeight="1" spans="1:11">
      <c r="A11" s="154" t="s">
        <v>183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5"/>
    </row>
    <row r="12" ht="18" customHeight="1" spans="1:11">
      <c r="A12" s="129" t="s">
        <v>184</v>
      </c>
      <c r="B12" s="150" t="s">
        <v>83</v>
      </c>
      <c r="C12" s="150" t="s">
        <v>84</v>
      </c>
      <c r="D12" s="151"/>
      <c r="E12" s="131" t="s">
        <v>85</v>
      </c>
      <c r="F12" s="150" t="s">
        <v>83</v>
      </c>
      <c r="G12" s="150" t="s">
        <v>84</v>
      </c>
      <c r="H12" s="150"/>
      <c r="I12" s="131" t="s">
        <v>229</v>
      </c>
      <c r="J12" s="150" t="s">
        <v>83</v>
      </c>
      <c r="K12" s="181" t="s">
        <v>84</v>
      </c>
    </row>
    <row r="13" ht="18" customHeight="1" spans="1:11">
      <c r="A13" s="129" t="s">
        <v>185</v>
      </c>
      <c r="B13" s="150" t="s">
        <v>83</v>
      </c>
      <c r="C13" s="150" t="s">
        <v>84</v>
      </c>
      <c r="D13" s="151"/>
      <c r="E13" s="131" t="s">
        <v>186</v>
      </c>
      <c r="F13" s="150" t="s">
        <v>83</v>
      </c>
      <c r="G13" s="150" t="s">
        <v>84</v>
      </c>
      <c r="H13" s="150"/>
      <c r="I13" s="131" t="s">
        <v>230</v>
      </c>
      <c r="J13" s="150" t="s">
        <v>83</v>
      </c>
      <c r="K13" s="181" t="s">
        <v>84</v>
      </c>
    </row>
    <row r="14" ht="18" customHeight="1" spans="1:11">
      <c r="A14" s="137" t="s">
        <v>231</v>
      </c>
      <c r="B14" s="141" t="s">
        <v>83</v>
      </c>
      <c r="C14" s="141" t="s">
        <v>84</v>
      </c>
      <c r="D14" s="140"/>
      <c r="E14" s="139" t="s">
        <v>232</v>
      </c>
      <c r="F14" s="141" t="s">
        <v>83</v>
      </c>
      <c r="G14" s="141" t="s">
        <v>84</v>
      </c>
      <c r="H14" s="141"/>
      <c r="I14" s="139" t="s">
        <v>233</v>
      </c>
      <c r="J14" s="141" t="s">
        <v>83</v>
      </c>
      <c r="K14" s="182" t="s">
        <v>84</v>
      </c>
    </row>
    <row r="15" ht="18" customHeight="1" spans="1:11">
      <c r="A15" s="143"/>
      <c r="B15" s="156"/>
      <c r="C15" s="156"/>
      <c r="D15" s="144"/>
      <c r="E15" s="143"/>
      <c r="F15" s="156"/>
      <c r="G15" s="156"/>
      <c r="H15" s="156"/>
      <c r="I15" s="143"/>
      <c r="J15" s="156"/>
      <c r="K15" s="156"/>
    </row>
    <row r="16" s="119" customFormat="1" ht="18" customHeight="1" spans="1:11">
      <c r="A16" s="123" t="s">
        <v>234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86"/>
    </row>
    <row r="17" ht="18" customHeight="1" spans="1:11">
      <c r="A17" s="135" t="s">
        <v>235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7"/>
    </row>
    <row r="18" ht="18" customHeight="1" spans="1:11">
      <c r="A18" s="135" t="s">
        <v>236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7"/>
    </row>
    <row r="19" ht="22" customHeight="1" spans="1:11">
      <c r="A19" s="158"/>
      <c r="B19" s="150"/>
      <c r="C19" s="150"/>
      <c r="D19" s="150"/>
      <c r="E19" s="150"/>
      <c r="F19" s="150"/>
      <c r="G19" s="150"/>
      <c r="H19" s="150"/>
      <c r="I19" s="150"/>
      <c r="J19" s="150"/>
      <c r="K19" s="181"/>
    </row>
    <row r="20" ht="22" customHeight="1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88"/>
    </row>
    <row r="21" ht="22" customHeight="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8"/>
    </row>
    <row r="22" ht="22" customHeigh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8"/>
    </row>
    <row r="23" ht="22" customHeight="1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89"/>
    </row>
    <row r="24" ht="18" customHeight="1" spans="1:11">
      <c r="A24" s="135" t="s">
        <v>108</v>
      </c>
      <c r="B24" s="136"/>
      <c r="C24" s="150" t="s">
        <v>64</v>
      </c>
      <c r="D24" s="150" t="s">
        <v>65</v>
      </c>
      <c r="E24" s="134"/>
      <c r="F24" s="134"/>
      <c r="G24" s="134"/>
      <c r="H24" s="134"/>
      <c r="I24" s="134"/>
      <c r="J24" s="134"/>
      <c r="K24" s="180"/>
    </row>
    <row r="25" ht="18" customHeight="1" spans="1:11">
      <c r="A25" s="163" t="s">
        <v>237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0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ht="20" customHeight="1" spans="1:11">
      <c r="A27" s="166" t="s">
        <v>238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3"/>
    </row>
    <row r="28" ht="23" customHeight="1" spans="1:11">
      <c r="A28" s="167" t="s">
        <v>239</v>
      </c>
      <c r="B28" s="168" t="s">
        <v>240</v>
      </c>
      <c r="C28" s="168"/>
      <c r="D28" s="168"/>
      <c r="E28" s="168"/>
      <c r="F28" s="168"/>
      <c r="G28" s="168"/>
      <c r="H28" s="168"/>
      <c r="I28" s="168"/>
      <c r="J28" s="191">
        <v>1</v>
      </c>
      <c r="K28" s="192"/>
    </row>
    <row r="29" ht="23" customHeight="1" spans="1:11">
      <c r="A29" s="167" t="s">
        <v>241</v>
      </c>
      <c r="B29" s="168" t="s">
        <v>242</v>
      </c>
      <c r="C29" s="168"/>
      <c r="D29" s="168"/>
      <c r="E29" s="168"/>
      <c r="F29" s="168"/>
      <c r="G29" s="168"/>
      <c r="H29" s="168"/>
      <c r="I29" s="168"/>
      <c r="J29" s="191">
        <v>1</v>
      </c>
      <c r="K29" s="193"/>
    </row>
    <row r="30" ht="23" customHeight="1" spans="1:11">
      <c r="A30" s="167" t="s">
        <v>243</v>
      </c>
      <c r="B30" s="168" t="s">
        <v>244</v>
      </c>
      <c r="C30" s="168"/>
      <c r="D30" s="168"/>
      <c r="E30" s="168"/>
      <c r="F30" s="168"/>
      <c r="G30" s="168"/>
      <c r="H30" s="168"/>
      <c r="I30" s="168"/>
      <c r="J30" s="191">
        <v>1</v>
      </c>
      <c r="K30" s="193"/>
    </row>
    <row r="31" ht="23" customHeigh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91">
        <v>3</v>
      </c>
      <c r="K31" s="193"/>
    </row>
    <row r="32" ht="23" customHeigh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91"/>
      <c r="K32" s="193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3"/>
    </row>
    <row r="34" ht="23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8"/>
    </row>
    <row r="35" ht="23" customHeight="1" spans="1:11">
      <c r="A35" s="169"/>
      <c r="B35" s="160"/>
      <c r="C35" s="160"/>
      <c r="D35" s="160"/>
      <c r="E35" s="160"/>
      <c r="F35" s="160"/>
      <c r="G35" s="160"/>
      <c r="H35" s="160"/>
      <c r="I35" s="160"/>
      <c r="J35" s="160"/>
      <c r="K35" s="188"/>
    </row>
    <row r="36" ht="23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4"/>
    </row>
    <row r="37" ht="18.75" customHeight="1" spans="1:11">
      <c r="A37" s="172" t="s">
        <v>245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5"/>
    </row>
    <row r="38" s="120" customFormat="1" ht="18.75" customHeight="1" spans="1:11">
      <c r="A38" s="135" t="s">
        <v>246</v>
      </c>
      <c r="B38" s="136"/>
      <c r="C38" s="136"/>
      <c r="D38" s="134" t="s">
        <v>247</v>
      </c>
      <c r="E38" s="134"/>
      <c r="F38" s="174" t="s">
        <v>248</v>
      </c>
      <c r="G38" s="175"/>
      <c r="H38" s="136" t="s">
        <v>249</v>
      </c>
      <c r="I38" s="136"/>
      <c r="J38" s="136" t="s">
        <v>250</v>
      </c>
      <c r="K38" s="187"/>
    </row>
    <row r="39" ht="18.75" customHeight="1" spans="1:13">
      <c r="A39" s="135" t="s">
        <v>109</v>
      </c>
      <c r="B39" s="136" t="s">
        <v>251</v>
      </c>
      <c r="C39" s="136"/>
      <c r="D39" s="136"/>
      <c r="E39" s="136"/>
      <c r="F39" s="136"/>
      <c r="G39" s="136"/>
      <c r="H39" s="136"/>
      <c r="I39" s="136"/>
      <c r="J39" s="136"/>
      <c r="K39" s="187"/>
      <c r="M39" s="120"/>
    </row>
    <row r="40" ht="24" customHeight="1" spans="1:11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87"/>
    </row>
    <row r="41" ht="24" customHeight="1" spans="1:11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87"/>
    </row>
    <row r="42" ht="32.1" customHeight="1" spans="1:11">
      <c r="A42" s="137" t="s">
        <v>119</v>
      </c>
      <c r="B42" s="176" t="s">
        <v>252</v>
      </c>
      <c r="C42" s="176"/>
      <c r="D42" s="139" t="s">
        <v>253</v>
      </c>
      <c r="E42" s="140" t="s">
        <v>122</v>
      </c>
      <c r="F42" s="139" t="s">
        <v>123</v>
      </c>
      <c r="G42" s="177">
        <v>45773</v>
      </c>
      <c r="H42" s="178" t="s">
        <v>124</v>
      </c>
      <c r="I42" s="178"/>
      <c r="J42" s="176" t="s">
        <v>125</v>
      </c>
      <c r="K42" s="196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topLeftCell="A2" workbookViewId="0">
      <selection activeCell="N15" sqref="N15:N16"/>
    </sheetView>
  </sheetViews>
  <sheetFormatPr defaultColWidth="9" defaultRowHeight="14.25"/>
  <cols>
    <col min="1" max="1" width="13.625" style="68" customWidth="1"/>
    <col min="2" max="3" width="8.5" style="68" customWidth="1"/>
    <col min="4" max="4" width="8.5" style="70" customWidth="1"/>
    <col min="5" max="8" width="8.5" style="68" customWidth="1"/>
    <col min="9" max="9" width="2.75" style="68" customWidth="1"/>
    <col min="10" max="15" width="13.625" style="68" customWidth="1"/>
    <col min="16" max="252" width="9" style="68"/>
    <col min="253" max="16384" width="9" style="71"/>
  </cols>
  <sheetData>
    <row r="1" s="68" customFormat="1" ht="29" customHeight="1" spans="1:255">
      <c r="A1" s="72" t="s">
        <v>128</v>
      </c>
      <c r="B1" s="73"/>
      <c r="C1" s="73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</row>
    <row r="2" s="68" customFormat="1" ht="20" customHeight="1" spans="1:255">
      <c r="A2" s="75" t="s">
        <v>60</v>
      </c>
      <c r="B2" s="489" t="s">
        <v>254</v>
      </c>
      <c r="C2" s="76"/>
      <c r="D2" s="77"/>
      <c r="E2" s="78" t="s">
        <v>205</v>
      </c>
      <c r="F2" s="78"/>
      <c r="G2" s="78"/>
      <c r="H2" s="78"/>
      <c r="I2" s="102"/>
      <c r="J2" s="103" t="s">
        <v>56</v>
      </c>
      <c r="K2" s="104" t="s">
        <v>129</v>
      </c>
      <c r="L2" s="104"/>
      <c r="M2" s="104"/>
      <c r="N2" s="104"/>
      <c r="O2" s="105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</row>
    <row r="3" s="68" customFormat="1" spans="1:255">
      <c r="A3" s="79" t="s">
        <v>130</v>
      </c>
      <c r="B3" s="80" t="s">
        <v>131</v>
      </c>
      <c r="C3" s="80"/>
      <c r="D3" s="81"/>
      <c r="E3" s="80"/>
      <c r="F3" s="80"/>
      <c r="G3" s="80"/>
      <c r="H3" s="80"/>
      <c r="I3" s="106"/>
      <c r="J3" s="107" t="s">
        <v>132</v>
      </c>
      <c r="K3" s="107"/>
      <c r="L3" s="107"/>
      <c r="M3" s="107"/>
      <c r="N3" s="107"/>
      <c r="O3" s="108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</row>
    <row r="4" s="68" customFormat="1" ht="16.5" spans="1:255">
      <c r="A4" s="79"/>
      <c r="B4" s="82"/>
      <c r="C4" s="82"/>
      <c r="D4" s="82"/>
      <c r="E4" s="82"/>
      <c r="F4" s="82"/>
      <c r="G4" s="82"/>
      <c r="H4" s="82"/>
      <c r="I4" s="106"/>
      <c r="J4" s="109" t="s">
        <v>135</v>
      </c>
      <c r="K4" s="109" t="s">
        <v>133</v>
      </c>
      <c r="L4" s="109" t="s">
        <v>136</v>
      </c>
      <c r="M4" s="109" t="s">
        <v>137</v>
      </c>
      <c r="N4" s="109" t="s">
        <v>138</v>
      </c>
      <c r="O4" s="109" t="s">
        <v>134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</row>
    <row r="5" s="68" customFormat="1" spans="1:255">
      <c r="A5" s="79"/>
      <c r="B5" s="83" t="s">
        <v>135</v>
      </c>
      <c r="C5" s="83" t="s">
        <v>133</v>
      </c>
      <c r="D5" s="83" t="s">
        <v>136</v>
      </c>
      <c r="E5" s="83" t="s">
        <v>137</v>
      </c>
      <c r="F5" s="83" t="s">
        <v>138</v>
      </c>
      <c r="G5" s="83" t="s">
        <v>134</v>
      </c>
      <c r="H5" s="84"/>
      <c r="I5" s="106"/>
      <c r="J5" s="110" t="s">
        <v>255</v>
      </c>
      <c r="K5" s="110" t="s">
        <v>255</v>
      </c>
      <c r="L5" s="110" t="s">
        <v>255</v>
      </c>
      <c r="M5" s="110" t="s">
        <v>255</v>
      </c>
      <c r="N5" s="110" t="s">
        <v>255</v>
      </c>
      <c r="O5" s="111" t="s">
        <v>255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</row>
    <row r="6" s="69" customFormat="1" ht="25" customHeight="1" spans="1:255">
      <c r="A6" s="85" t="s">
        <v>142</v>
      </c>
      <c r="B6" s="86">
        <f t="shared" ref="B6:B9" si="0">C6-4</f>
        <v>43</v>
      </c>
      <c r="C6" s="86">
        <v>47</v>
      </c>
      <c r="D6" s="86">
        <f t="shared" ref="D6:D9" si="1">C6+4</f>
        <v>51</v>
      </c>
      <c r="E6" s="86">
        <f>D6+4</f>
        <v>55</v>
      </c>
      <c r="F6" s="86">
        <f>E6+4</f>
        <v>59</v>
      </c>
      <c r="G6" s="86">
        <f>F6+2</f>
        <v>61</v>
      </c>
      <c r="H6" s="84"/>
      <c r="I6" s="112"/>
      <c r="J6" s="110" t="s">
        <v>256</v>
      </c>
      <c r="K6" s="110" t="s">
        <v>257</v>
      </c>
      <c r="L6" s="110" t="s">
        <v>258</v>
      </c>
      <c r="M6" s="110" t="s">
        <v>259</v>
      </c>
      <c r="N6" s="110" t="s">
        <v>260</v>
      </c>
      <c r="O6" s="111" t="s">
        <v>261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="69" customFormat="1" ht="25" customHeight="1" spans="1:255">
      <c r="A7" s="85" t="s">
        <v>147</v>
      </c>
      <c r="B7" s="86">
        <f t="shared" si="0"/>
        <v>70</v>
      </c>
      <c r="C7" s="86">
        <v>74</v>
      </c>
      <c r="D7" s="86">
        <f t="shared" si="1"/>
        <v>78</v>
      </c>
      <c r="E7" s="86">
        <f t="shared" ref="E7:E9" si="2">D7+6</f>
        <v>84</v>
      </c>
      <c r="F7" s="86">
        <f t="shared" ref="F7:F9" si="3">E7+6</f>
        <v>90</v>
      </c>
      <c r="G7" s="86">
        <f t="shared" ref="G7:G9" si="4">F7+4</f>
        <v>94</v>
      </c>
      <c r="H7" s="84"/>
      <c r="I7" s="112"/>
      <c r="J7" s="110" t="s">
        <v>262</v>
      </c>
      <c r="K7" s="110" t="s">
        <v>263</v>
      </c>
      <c r="L7" s="110" t="s">
        <v>264</v>
      </c>
      <c r="M7" s="110" t="s">
        <v>265</v>
      </c>
      <c r="N7" s="110" t="s">
        <v>262</v>
      </c>
      <c r="O7" s="111" t="s">
        <v>266</v>
      </c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</row>
    <row r="8" s="69" customFormat="1" ht="25" customHeight="1" spans="1:255">
      <c r="A8" s="87" t="s">
        <v>149</v>
      </c>
      <c r="B8" s="86">
        <f t="shared" si="0"/>
        <v>66</v>
      </c>
      <c r="C8" s="86">
        <v>70</v>
      </c>
      <c r="D8" s="86">
        <f t="shared" si="1"/>
        <v>74</v>
      </c>
      <c r="E8" s="86">
        <f t="shared" si="2"/>
        <v>80</v>
      </c>
      <c r="F8" s="86">
        <f t="shared" si="3"/>
        <v>86</v>
      </c>
      <c r="G8" s="86">
        <f t="shared" si="4"/>
        <v>90</v>
      </c>
      <c r="H8" s="84"/>
      <c r="I8" s="112"/>
      <c r="J8" s="110" t="s">
        <v>267</v>
      </c>
      <c r="K8" s="110" t="s">
        <v>268</v>
      </c>
      <c r="L8" s="110" t="s">
        <v>262</v>
      </c>
      <c r="M8" s="110" t="s">
        <v>269</v>
      </c>
      <c r="N8" s="110" t="s">
        <v>270</v>
      </c>
      <c r="O8" s="111" t="s">
        <v>271</v>
      </c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</row>
    <row r="9" s="69" customFormat="1" ht="25" customHeight="1" spans="1:255">
      <c r="A9" s="85" t="s">
        <v>152</v>
      </c>
      <c r="B9" s="86">
        <f t="shared" si="0"/>
        <v>72</v>
      </c>
      <c r="C9" s="86">
        <v>76</v>
      </c>
      <c r="D9" s="86">
        <f t="shared" si="1"/>
        <v>80</v>
      </c>
      <c r="E9" s="86">
        <f t="shared" si="2"/>
        <v>86</v>
      </c>
      <c r="F9" s="86">
        <f t="shared" si="3"/>
        <v>92</v>
      </c>
      <c r="G9" s="86">
        <f t="shared" si="4"/>
        <v>96</v>
      </c>
      <c r="H9" s="84"/>
      <c r="I9" s="112"/>
      <c r="J9" s="110" t="s">
        <v>272</v>
      </c>
      <c r="K9" s="110" t="s">
        <v>273</v>
      </c>
      <c r="L9" s="110" t="s">
        <v>274</v>
      </c>
      <c r="M9" s="110" t="s">
        <v>275</v>
      </c>
      <c r="N9" s="110" t="s">
        <v>276</v>
      </c>
      <c r="O9" s="111" t="s">
        <v>277</v>
      </c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</row>
    <row r="10" s="69" customFormat="1" ht="25" customHeight="1" spans="1:255">
      <c r="A10" s="88" t="s">
        <v>153</v>
      </c>
      <c r="B10" s="86">
        <f>C10-1.5</f>
        <v>35.5</v>
      </c>
      <c r="C10" s="86">
        <v>37</v>
      </c>
      <c r="D10" s="86">
        <f>C10+1.5</f>
        <v>38.5</v>
      </c>
      <c r="E10" s="86">
        <f>D10+1.5</f>
        <v>40</v>
      </c>
      <c r="F10" s="86">
        <f>E10+1.5</f>
        <v>41.5</v>
      </c>
      <c r="G10" s="86">
        <f>F10+1</f>
        <v>42.5</v>
      </c>
      <c r="H10" s="84"/>
      <c r="I10" s="112"/>
      <c r="J10" s="110" t="s">
        <v>258</v>
      </c>
      <c r="K10" s="110" t="s">
        <v>258</v>
      </c>
      <c r="L10" s="110" t="s">
        <v>278</v>
      </c>
      <c r="M10" s="110" t="s">
        <v>279</v>
      </c>
      <c r="N10" s="110" t="s">
        <v>280</v>
      </c>
      <c r="O10" s="111" t="s">
        <v>281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</row>
    <row r="11" s="69" customFormat="1" ht="25" customHeight="1" spans="1:255">
      <c r="A11" s="88" t="s">
        <v>155</v>
      </c>
      <c r="B11" s="86">
        <f>C11-1.5</f>
        <v>37.5</v>
      </c>
      <c r="C11" s="86">
        <v>39</v>
      </c>
      <c r="D11" s="86">
        <f>C11+1.5</f>
        <v>40.5</v>
      </c>
      <c r="E11" s="86">
        <f>D11+1.5</f>
        <v>42</v>
      </c>
      <c r="F11" s="86">
        <f>E11+1.5</f>
        <v>43.5</v>
      </c>
      <c r="G11" s="86">
        <f>F11+1</f>
        <v>44.5</v>
      </c>
      <c r="H11" s="84"/>
      <c r="I11" s="112"/>
      <c r="J11" s="110"/>
      <c r="K11" s="110"/>
      <c r="L11" s="110"/>
      <c r="M11" s="110"/>
      <c r="N11" s="110"/>
      <c r="O11" s="111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</row>
    <row r="12" s="69" customFormat="1" ht="25" customHeight="1" spans="1:255">
      <c r="A12" s="85" t="s">
        <v>157</v>
      </c>
      <c r="B12" s="86">
        <f>C12-4.15</f>
        <v>57.35</v>
      </c>
      <c r="C12" s="86">
        <v>61.5</v>
      </c>
      <c r="D12" s="86">
        <f>C12+4.15</f>
        <v>65.65</v>
      </c>
      <c r="E12" s="86">
        <f>D12+4.3</f>
        <v>69.95</v>
      </c>
      <c r="F12" s="86">
        <f>E12+4.3</f>
        <v>74.25</v>
      </c>
      <c r="G12" s="86">
        <f>F12+2.55</f>
        <v>76.8</v>
      </c>
      <c r="H12" s="84"/>
      <c r="I12" s="112"/>
      <c r="J12" s="110"/>
      <c r="K12" s="110"/>
      <c r="L12" s="110"/>
      <c r="M12" s="110"/>
      <c r="N12" s="110"/>
      <c r="O12" s="111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</row>
    <row r="13" s="69" customFormat="1" ht="25" customHeight="1" spans="1:255">
      <c r="A13" s="85" t="s">
        <v>159</v>
      </c>
      <c r="B13" s="86">
        <f>C13-0.8</f>
        <v>13.2</v>
      </c>
      <c r="C13" s="86">
        <v>14</v>
      </c>
      <c r="D13" s="86">
        <f t="shared" ref="D13:G13" si="5">C13+0.8</f>
        <v>14.8</v>
      </c>
      <c r="E13" s="86">
        <f t="shared" si="5"/>
        <v>15.6</v>
      </c>
      <c r="F13" s="86">
        <f>E13+1.2</f>
        <v>16.8</v>
      </c>
      <c r="G13" s="86">
        <f t="shared" si="5"/>
        <v>17.6</v>
      </c>
      <c r="H13" s="84"/>
      <c r="I13" s="112"/>
      <c r="J13" s="110"/>
      <c r="K13" s="110"/>
      <c r="L13" s="110"/>
      <c r="M13" s="110"/>
      <c r="N13" s="110"/>
      <c r="O13" s="111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</row>
    <row r="14" s="69" customFormat="1" ht="25" customHeight="1" spans="1:255">
      <c r="A14" s="85" t="s">
        <v>161</v>
      </c>
      <c r="B14" s="86">
        <f>C14-0.65</f>
        <v>10.85</v>
      </c>
      <c r="C14" s="86">
        <v>11.5</v>
      </c>
      <c r="D14" s="86">
        <f>C14+0.65</f>
        <v>12.15</v>
      </c>
      <c r="E14" s="86">
        <f>D14+0.9</f>
        <v>13.05</v>
      </c>
      <c r="F14" s="86">
        <f>E14+0.9</f>
        <v>13.95</v>
      </c>
      <c r="G14" s="86">
        <f>F14+0.65</f>
        <v>14.6</v>
      </c>
      <c r="H14" s="84"/>
      <c r="I14" s="112"/>
      <c r="J14" s="110"/>
      <c r="K14" s="110"/>
      <c r="L14" s="110"/>
      <c r="M14" s="110"/>
      <c r="N14" s="110"/>
      <c r="O14" s="111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</row>
    <row r="15" s="69" customFormat="1" ht="25" customHeight="1" spans="1:255">
      <c r="A15" s="85" t="s">
        <v>163</v>
      </c>
      <c r="B15" s="89">
        <f>C15-0.2</f>
        <v>8.8</v>
      </c>
      <c r="C15" s="89">
        <v>9</v>
      </c>
      <c r="D15" s="89">
        <f>C15+0.2</f>
        <v>9.2</v>
      </c>
      <c r="E15" s="89">
        <f>D15+0.4</f>
        <v>9.6</v>
      </c>
      <c r="F15" s="89">
        <f>E15+0.4</f>
        <v>10</v>
      </c>
      <c r="G15" s="89">
        <f>F15+0.2</f>
        <v>10.2</v>
      </c>
      <c r="H15" s="84"/>
      <c r="I15" s="112"/>
      <c r="J15" s="110"/>
      <c r="K15" s="110"/>
      <c r="L15" s="110"/>
      <c r="M15" s="110"/>
      <c r="N15" s="110"/>
      <c r="O15" s="111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</row>
    <row r="16" s="69" customFormat="1" ht="25" customHeight="1" spans="1:255">
      <c r="A16" s="88" t="s">
        <v>166</v>
      </c>
      <c r="B16" s="89">
        <v>4.5</v>
      </c>
      <c r="C16" s="89">
        <v>4.5</v>
      </c>
      <c r="D16" s="89">
        <v>4.5</v>
      </c>
      <c r="E16" s="89">
        <v>4.5</v>
      </c>
      <c r="F16" s="89">
        <v>4.5</v>
      </c>
      <c r="G16" s="89">
        <v>4.5</v>
      </c>
      <c r="H16" s="84"/>
      <c r="I16" s="112"/>
      <c r="J16" s="110"/>
      <c r="K16" s="110"/>
      <c r="L16" s="110"/>
      <c r="M16" s="110"/>
      <c r="N16" s="110"/>
      <c r="O16" s="111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</row>
    <row r="17" s="69" customFormat="1" ht="25" customHeight="1" spans="1:255">
      <c r="A17" s="88" t="s">
        <v>168</v>
      </c>
      <c r="B17" s="89">
        <f>C17</f>
        <v>14.5</v>
      </c>
      <c r="C17" s="89">
        <f>D17-1</f>
        <v>14.5</v>
      </c>
      <c r="D17" s="89">
        <v>15.5</v>
      </c>
      <c r="E17" s="89">
        <f>D17</f>
        <v>15.5</v>
      </c>
      <c r="F17" s="89">
        <v>17</v>
      </c>
      <c r="G17" s="89">
        <f>F17</f>
        <v>17</v>
      </c>
      <c r="H17" s="84"/>
      <c r="I17" s="112"/>
      <c r="J17" s="110" t="s">
        <v>282</v>
      </c>
      <c r="K17" s="110" t="s">
        <v>283</v>
      </c>
      <c r="L17" s="110" t="s">
        <v>284</v>
      </c>
      <c r="M17" s="110" t="s">
        <v>285</v>
      </c>
      <c r="N17" s="110" t="s">
        <v>286</v>
      </c>
      <c r="O17" s="111" t="s">
        <v>287</v>
      </c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</row>
    <row r="18" s="69" customFormat="1" ht="25" customHeight="1" spans="1:255">
      <c r="A18" s="90" t="s">
        <v>169</v>
      </c>
      <c r="B18" s="91">
        <v>3.5</v>
      </c>
      <c r="C18" s="91">
        <v>3.5</v>
      </c>
      <c r="D18" s="91">
        <v>4</v>
      </c>
      <c r="E18" s="91">
        <v>4</v>
      </c>
      <c r="F18" s="91">
        <v>4.5</v>
      </c>
      <c r="G18" s="91">
        <v>4.5</v>
      </c>
      <c r="H18" s="92"/>
      <c r="I18" s="112"/>
      <c r="J18" s="110" t="s">
        <v>288</v>
      </c>
      <c r="K18" s="110" t="s">
        <v>289</v>
      </c>
      <c r="L18" s="110" t="s">
        <v>290</v>
      </c>
      <c r="M18" s="110" t="s">
        <v>291</v>
      </c>
      <c r="N18" s="110" t="s">
        <v>292</v>
      </c>
      <c r="O18" s="111" t="s">
        <v>293</v>
      </c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</row>
    <row r="19" s="69" customFormat="1" ht="25" customHeight="1" spans="1:255">
      <c r="A19" s="93"/>
      <c r="B19" s="94"/>
      <c r="C19" s="94"/>
      <c r="D19" s="94"/>
      <c r="E19" s="94"/>
      <c r="F19" s="94"/>
      <c r="G19" s="94"/>
      <c r="H19" s="94"/>
      <c r="I19" s="112"/>
      <c r="J19" s="110"/>
      <c r="K19" s="110"/>
      <c r="L19" s="110"/>
      <c r="M19" s="110"/>
      <c r="N19" s="110"/>
      <c r="O19" s="111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</row>
    <row r="20" s="69" customFormat="1" ht="25" customHeight="1" spans="1:255">
      <c r="A20" s="95"/>
      <c r="B20" s="96"/>
      <c r="C20" s="96"/>
      <c r="D20" s="96"/>
      <c r="E20" s="96"/>
      <c r="F20" s="96"/>
      <c r="G20" s="96"/>
      <c r="H20" s="96"/>
      <c r="I20" s="114"/>
      <c r="J20" s="115"/>
      <c r="K20" s="115"/>
      <c r="L20" s="115"/>
      <c r="M20" s="115"/>
      <c r="N20" s="115"/>
      <c r="O20" s="116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</row>
    <row r="21" s="68" customFormat="1" ht="20" customHeight="1" spans="1:255">
      <c r="A21" s="97"/>
      <c r="B21" s="98"/>
      <c r="C21" s="98"/>
      <c r="D21" s="98"/>
      <c r="E21" s="99"/>
      <c r="F21" s="98"/>
      <c r="G21" s="98"/>
      <c r="H21" s="98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</row>
    <row r="22" s="68" customFormat="1" ht="20" customHeight="1" spans="1:255">
      <c r="A22" s="100" t="s">
        <v>294</v>
      </c>
      <c r="B22" s="100"/>
      <c r="C22" s="100"/>
      <c r="D22" s="10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</row>
    <row r="23" s="68" customFormat="1" ht="20" customHeight="1" spans="4:255">
      <c r="D23" s="70"/>
      <c r="J23" s="117" t="s">
        <v>201</v>
      </c>
      <c r="K23" s="118">
        <v>45773</v>
      </c>
      <c r="L23" s="117" t="s">
        <v>173</v>
      </c>
      <c r="M23" s="117" t="s">
        <v>122</v>
      </c>
      <c r="N23" s="117" t="s">
        <v>174</v>
      </c>
      <c r="O23" s="68" t="s">
        <v>125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</row>
  </sheetData>
  <mergeCells count="8">
    <mergeCell ref="A1:O1"/>
    <mergeCell ref="B2:D2"/>
    <mergeCell ref="E2:H2"/>
    <mergeCell ref="K2:O2"/>
    <mergeCell ref="B3:H3"/>
    <mergeCell ref="J3:O3"/>
    <mergeCell ref="A3:A5"/>
    <mergeCell ref="I2:I20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311</v>
      </c>
      <c r="J3" s="4" t="s">
        <v>311</v>
      </c>
      <c r="K3" s="4" t="s">
        <v>311</v>
      </c>
      <c r="L3" s="4" t="s">
        <v>311</v>
      </c>
      <c r="M3" s="4" t="s">
        <v>311</v>
      </c>
      <c r="N3" s="7"/>
      <c r="O3" s="7"/>
    </row>
    <row r="4" s="64" customFormat="1" ht="30" customHeight="1" spans="1:15">
      <c r="A4" s="65">
        <v>1</v>
      </c>
      <c r="B4" s="24">
        <v>250428070</v>
      </c>
      <c r="C4" s="24" t="s">
        <v>312</v>
      </c>
      <c r="D4" s="24" t="s">
        <v>313</v>
      </c>
      <c r="E4" s="25" t="s">
        <v>61</v>
      </c>
      <c r="F4" s="23" t="s">
        <v>314</v>
      </c>
      <c r="G4" s="12" t="s">
        <v>64</v>
      </c>
      <c r="H4" s="12" t="s">
        <v>64</v>
      </c>
      <c r="I4" s="12">
        <v>2</v>
      </c>
      <c r="J4" s="12">
        <v>2</v>
      </c>
      <c r="K4" s="12">
        <v>1</v>
      </c>
      <c r="L4" s="12">
        <v>0</v>
      </c>
      <c r="M4" s="12">
        <v>0</v>
      </c>
      <c r="N4" s="12">
        <v>3</v>
      </c>
      <c r="O4" s="65"/>
    </row>
    <row r="5" s="64" customFormat="1" ht="30" customHeight="1" spans="1:15">
      <c r="A5" s="65">
        <v>2</v>
      </c>
      <c r="B5" s="24">
        <v>250331088</v>
      </c>
      <c r="C5" s="24" t="s">
        <v>312</v>
      </c>
      <c r="D5" s="24" t="s">
        <v>315</v>
      </c>
      <c r="E5" s="25" t="s">
        <v>61</v>
      </c>
      <c r="F5" s="23" t="s">
        <v>314</v>
      </c>
      <c r="G5" s="12" t="s">
        <v>64</v>
      </c>
      <c r="H5" s="12" t="s">
        <v>64</v>
      </c>
      <c r="I5" s="66">
        <v>3</v>
      </c>
      <c r="J5" s="66">
        <v>1</v>
      </c>
      <c r="K5" s="66">
        <v>1</v>
      </c>
      <c r="L5" s="12">
        <v>0</v>
      </c>
      <c r="M5" s="12">
        <v>0</v>
      </c>
      <c r="N5" s="12">
        <v>5</v>
      </c>
      <c r="O5" s="65"/>
    </row>
    <row r="6" s="64" customFormat="1" ht="30" customHeight="1" spans="1:15">
      <c r="A6" s="65"/>
      <c r="B6" s="24"/>
      <c r="C6" s="24"/>
      <c r="D6" s="24"/>
      <c r="E6" s="25"/>
      <c r="F6" s="23"/>
      <c r="G6" s="12"/>
      <c r="H6" s="12"/>
      <c r="I6" s="66"/>
      <c r="J6" s="66"/>
      <c r="K6" s="66"/>
      <c r="L6" s="12"/>
      <c r="M6" s="12"/>
      <c r="N6" s="12"/>
      <c r="O6" s="65"/>
    </row>
    <row r="7" s="64" customFormat="1" ht="30" customHeight="1" spans="1:15">
      <c r="A7" s="65"/>
      <c r="B7" s="24"/>
      <c r="C7" s="24"/>
      <c r="D7" s="24"/>
      <c r="E7" s="25"/>
      <c r="F7" s="23"/>
      <c r="G7" s="12"/>
      <c r="H7" s="12"/>
      <c r="I7" s="12"/>
      <c r="J7" s="12"/>
      <c r="K7" s="12"/>
      <c r="L7" s="12"/>
      <c r="M7" s="12"/>
      <c r="N7" s="12"/>
      <c r="O7" s="65"/>
    </row>
    <row r="8" ht="30" customHeight="1" spans="1:15">
      <c r="A8" s="65"/>
      <c r="B8" s="24"/>
      <c r="C8" s="46"/>
      <c r="D8" s="24"/>
      <c r="E8" s="24"/>
      <c r="F8" s="23"/>
      <c r="G8" s="12"/>
      <c r="H8" s="12"/>
      <c r="I8" s="12"/>
      <c r="J8" s="12"/>
      <c r="K8" s="12"/>
      <c r="L8" s="12"/>
      <c r="M8" s="12"/>
      <c r="N8" s="12"/>
      <c r="O8" s="9"/>
    </row>
    <row r="9" ht="30" customHeight="1" spans="1:15">
      <c r="A9" s="65"/>
      <c r="B9" s="24"/>
      <c r="C9" s="46"/>
      <c r="D9" s="24"/>
      <c r="E9" s="24"/>
      <c r="F9" s="23"/>
      <c r="G9" s="12"/>
      <c r="H9" s="12"/>
      <c r="I9" s="67"/>
      <c r="J9" s="67"/>
      <c r="K9" s="67"/>
      <c r="L9" s="67"/>
      <c r="M9" s="9"/>
      <c r="N9" s="9"/>
      <c r="O9" s="10"/>
    </row>
    <row r="10" s="2" customFormat="1" ht="34" customHeight="1" spans="1:15">
      <c r="A10" s="14" t="s">
        <v>316</v>
      </c>
      <c r="B10" s="15"/>
      <c r="C10" s="15"/>
      <c r="D10" s="16"/>
      <c r="E10" s="17"/>
      <c r="F10" s="37"/>
      <c r="G10" s="37"/>
      <c r="H10" s="37"/>
      <c r="I10" s="30"/>
      <c r="J10" s="14" t="s">
        <v>317</v>
      </c>
      <c r="K10" s="15"/>
      <c r="L10" s="15"/>
      <c r="M10" s="16"/>
      <c r="N10" s="15"/>
      <c r="O10" s="22"/>
    </row>
    <row r="11" ht="66" customHeight="1" spans="1:15">
      <c r="A11" s="18" t="s">
        <v>318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2025-06-04T06:20:25Z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