
<file path=[Content_Types].xml><?xml version="1.0" encoding="utf-8"?>
<Types xmlns="http://schemas.openxmlformats.org/package/2006/content-types">
  <Default Extension="wmf" ContentType="image/x-wmf"/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.xml" ContentType="application/vnd.ms-excel.controlproperties+xml"/>
  <Override PartName="/xl/ctrlProps/ctrlProp140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188" windowHeight="9060" tabRatio="892" firstSheet="2" activeTab="6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1" sheetId="5" r:id="rId7"/>
    <sheet name="验货尺寸表1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  <sheet name="Sheet1" sheetId="19" r:id="rId15"/>
  </sheets>
  <definedNames>
    <definedName name="_xlnm.Print_Area" localSheetId="2">首期!$A$1:$K$52</definedName>
    <definedName name="_xlnm.Print_Area" localSheetId="4">中期!$A$1:$K$52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<sst xmlns="http://schemas.openxmlformats.org/spreadsheetml/2006/main" count="1316" uniqueCount="381">
  <si>
    <t>生产工厂前期资料准备：</t>
  </si>
  <si>
    <t>下单明细及面辅料货期进度。</t>
  </si>
  <si>
    <t>收集工艺资料</t>
  </si>
  <si>
    <t>产前样衣分析</t>
  </si>
  <si>
    <t>工厂排产计划收集（开季提交排产计划）</t>
  </si>
  <si>
    <t>开裁前召开产前会议现场远程都可以，并做好产前会记录，</t>
  </si>
  <si>
    <t>工厂业务每周四下班前提交（每周生产进度表)</t>
  </si>
  <si>
    <t>面料辅料到厂7个工作日内完成抽检记录（每款完成6个表格测试）；检验结果回执给材料商、探路者质量负责人（QC）</t>
  </si>
  <si>
    <t>初期验货工作资料及条件：</t>
  </si>
  <si>
    <t>生产线出成品10件左右，寄任意色，任意码3件给我司QC做洗测复核初期产品质判定（熨烫平整），我司留底一件首件。</t>
  </si>
  <si>
    <t>工厂质量负责人出具初期验货报告（首期验货报告）+洗水前后规格表（Excel格式）及（1-6测试表）</t>
  </si>
  <si>
    <t>中期验货工作资料及条件：</t>
  </si>
  <si>
    <t>生产线下机50%，包装完成20%时段，要寄给我司QC齐色岔开码各2件大货，进行中期洗测品质判定。完成后退回样衣。</t>
  </si>
  <si>
    <t>提交并核对面料第3方检测报告内各项功能信息与洗标及吊牌是否吻合。</t>
  </si>
  <si>
    <t>工厂质量负责人中期验货填写(中期验货报告)+测量成衣洗水前后尺寸表（Excel格式）</t>
  </si>
  <si>
    <t>尾期验货工作资料及条件：</t>
  </si>
  <si>
    <t>全部下机，包装95%，工厂质量负责人按AQ2.5的抽验标准检验大货品质，未超标可按要求出具验货报告及验货资料给我司QC，以便我司QC给出具系统出货报告。</t>
  </si>
  <si>
    <t>工厂质量负责人，尾期验货填写（尾期验货报告）+齐色错码各3件以上规格测量尺寸表（Excel格式）</t>
  </si>
  <si>
    <t>在我司OA上发起尾期验货申请：格式写明已包装完成款式、数量、自验货时间（直发款约验货时间）、出货验货地点。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</si>
  <si>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</si>
  <si>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</si>
  <si>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</si>
  <si>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</si>
  <si>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</si>
  <si>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</si>
  <si>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</si>
  <si>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</si>
  <si>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</si>
  <si>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</si>
  <si>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</si>
  <si>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</si>
  <si>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</si>
  <si>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</si>
  <si>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</si>
  <si>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</si>
  <si>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</si>
  <si>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</si>
  <si>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</si>
  <si>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探路者</t>
  </si>
  <si>
    <t>合同签订方</t>
  </si>
  <si>
    <t>北京铜牛</t>
  </si>
  <si>
    <t>生产工厂</t>
  </si>
  <si>
    <t>丹东雅宁</t>
  </si>
  <si>
    <t>订单基础信息</t>
  </si>
  <si>
    <t>生产•出货进度</t>
  </si>
  <si>
    <t>指示•确认资料</t>
  </si>
  <si>
    <t>款号</t>
  </si>
  <si>
    <t>TAWWAN91545</t>
  </si>
  <si>
    <t>合同交期</t>
  </si>
  <si>
    <t>2025/8/28  2025/9/13  2025/9/18  2025/10/3  2025/10/13</t>
  </si>
  <si>
    <t>产前确认样</t>
  </si>
  <si>
    <t>有</t>
  </si>
  <si>
    <t>无</t>
  </si>
  <si>
    <t>品名</t>
  </si>
  <si>
    <t>男式套羽绒冲锋衣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</si>
  <si>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</si>
  <si>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</si>
  <si>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</si>
  <si>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</si>
  <si>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</si>
  <si>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</si>
  <si>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</si>
  <si>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</si>
  <si>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</si>
  <si>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 xml:space="preserve">CGDD25043000085
CGDD25043000086
CGDD25043000087
CGDD25043000088
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</si>
  <si>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</si>
  <si>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</si>
  <si>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</si>
  <si>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</si>
  <si>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</si>
  <si>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</si>
  <si>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</si>
  <si>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</si>
  <si>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</si>
  <si>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</si>
  <si>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</si>
  <si>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</si>
  <si>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</si>
  <si>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</si>
  <si>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</si>
  <si>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</si>
  <si>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</si>
  <si>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</si>
  <si>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</si>
  <si>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</si>
  <si>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</si>
  <si>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</si>
  <si>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</si>
  <si>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</si>
  <si>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</si>
  <si>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</si>
  <si>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</si>
  <si>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</si>
  <si>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</si>
  <si>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</si>
  <si>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S</t>
  </si>
  <si>
    <t>M</t>
  </si>
  <si>
    <t>L</t>
  </si>
  <si>
    <t>XL</t>
  </si>
  <si>
    <t>XXL</t>
  </si>
  <si>
    <t>XXXL</t>
  </si>
  <si>
    <t>未裁齐原因</t>
  </si>
  <si>
    <t>海鸥灰</t>
  </si>
  <si>
    <t>黑色</t>
  </si>
  <si>
    <t>灰岩绿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</si>
  <si>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</si>
  <si>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黑色： M#4件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</si>
  <si>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</si>
  <si>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</si>
  <si>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</si>
  <si>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</si>
  <si>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</si>
  <si>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1。清理干净内外线毛</t>
  </si>
  <si>
    <t>2。袖口注意不要吃纵不匀斜柳</t>
  </si>
  <si>
    <t>3。下摆要宽窄均匀</t>
  </si>
  <si>
    <t>4。注意后领窝要平服，不要褶皱，死折</t>
  </si>
  <si>
    <t>5。修笼腋下皱多，不平</t>
  </si>
  <si>
    <t>产前样提出问题已改进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</si>
  <si>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</si>
  <si>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</si>
  <si>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</si>
  <si>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</si>
  <si>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</si>
  <si>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</si>
  <si>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</si>
  <si>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品控部</t>
  </si>
  <si>
    <t>检验担当</t>
  </si>
  <si>
    <t>周苑</t>
  </si>
  <si>
    <t>查验时间</t>
  </si>
  <si>
    <t>工厂负责人</t>
  </si>
  <si>
    <t>吴爽</t>
  </si>
  <si>
    <t>【整改结果】</t>
  </si>
  <si>
    <t>复核时间</t>
  </si>
  <si>
    <t>QC规格测量表</t>
  </si>
  <si>
    <t>产品代码：</t>
  </si>
  <si>
    <t>部位名称</t>
  </si>
  <si>
    <t>指示规格 FINAL SPEC</t>
  </si>
  <si>
    <t>样品规格 SAMPLE SPEC</t>
  </si>
  <si>
    <t>4XL</t>
  </si>
  <si>
    <t>165/88B</t>
  </si>
  <si>
    <t>170/92B</t>
  </si>
  <si>
    <t>175/96B</t>
  </si>
  <si>
    <t>180/100B</t>
  </si>
  <si>
    <t>185/104B</t>
  </si>
  <si>
    <t>190/108B</t>
  </si>
  <si>
    <t>195/112B</t>
  </si>
  <si>
    <t>洗前\洗后</t>
  </si>
  <si>
    <t>后中长</t>
  </si>
  <si>
    <t>+0.3/0</t>
  </si>
  <si>
    <t>0/0</t>
  </si>
  <si>
    <t>+0.2/0</t>
  </si>
  <si>
    <t>0.3+/0</t>
  </si>
  <si>
    <t>前中长</t>
  </si>
  <si>
    <t>+0.3/0.4</t>
  </si>
  <si>
    <t>+0.4/+0.2</t>
  </si>
  <si>
    <t>+0.4/0</t>
  </si>
  <si>
    <t>内主项拉链</t>
  </si>
  <si>
    <t>0.5/0</t>
  </si>
  <si>
    <t>胸围</t>
  </si>
  <si>
    <t>0/-0.5</t>
  </si>
  <si>
    <t>腰围</t>
  </si>
  <si>
    <t>摆围</t>
  </si>
  <si>
    <t>-0.5/-0.4</t>
  </si>
  <si>
    <t>-0.6/-0.8</t>
  </si>
  <si>
    <t>-1/-1</t>
  </si>
  <si>
    <t>-0.9/-1</t>
  </si>
  <si>
    <t>-0.7/-0.8</t>
  </si>
  <si>
    <t>肩宽</t>
  </si>
  <si>
    <t>0/-0.1</t>
  </si>
  <si>
    <t>-0.2/-0.2</t>
  </si>
  <si>
    <t>0/-0.3</t>
  </si>
  <si>
    <t>肩点袖长</t>
  </si>
  <si>
    <t>+0.2/+0.2</t>
  </si>
  <si>
    <t>+0.2/+0.3</t>
  </si>
  <si>
    <t>+0.3/+0.3</t>
  </si>
  <si>
    <t>袖肥/2（参
考值见注解）</t>
  </si>
  <si>
    <t>袖肘围/2</t>
  </si>
  <si>
    <t>袖口围/2</t>
  </si>
  <si>
    <t>前领高</t>
  </si>
  <si>
    <t>下领围</t>
  </si>
  <si>
    <t>+0.4/+0.3</t>
  </si>
  <si>
    <t>+0.5/+0.3</t>
  </si>
  <si>
    <t>帽高</t>
  </si>
  <si>
    <t>0.2/0.2</t>
  </si>
  <si>
    <t>帽宽</t>
  </si>
  <si>
    <t>侧袋长</t>
  </si>
  <si>
    <t>门襟宽</t>
  </si>
  <si>
    <t>底襟</t>
  </si>
  <si>
    <t>验货时间：</t>
  </si>
  <si>
    <t>跟单QC:</t>
  </si>
  <si>
    <t>工厂负责人：</t>
  </si>
  <si>
    <t>TOREAD-QC中期检验报告书</t>
  </si>
  <si>
    <t>首件检验报告</t>
  </si>
  <si>
    <t>裁剪完成数量</t>
  </si>
  <si>
    <t>首件检验未尽事项</t>
  </si>
  <si>
    <t>缝制完成数量</t>
  </si>
  <si>
    <t>首件检验未尽事项内容</t>
  </si>
  <si>
    <t>包装完成数量</t>
  </si>
  <si>
    <t>无异常</t>
  </si>
  <si>
    <t>【附属资料确认】</t>
  </si>
  <si>
    <t>【检验明细】：检验明细（要求齐色、齐号至少10件检查）</t>
  </si>
  <si>
    <t>灰岩绿：15#19#21#29#31#各5件</t>
  </si>
  <si>
    <t>黑色：21#22#28#33#各5件</t>
  </si>
  <si>
    <t>海鸥灰：26#27#35#39#各5件</t>
  </si>
  <si>
    <t>【耐水洗测试】：耐洗水测试明细（要求齐色、齐号）</t>
  </si>
  <si>
    <t>说明：无异常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</si>
  <si>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</si>
  <si>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1，清理干净脏污，线毛，</t>
  </si>
  <si>
    <t>2，压胶要平整，不能有褶皱。</t>
  </si>
  <si>
    <t>初期问题点已改进</t>
  </si>
  <si>
    <t>【整改的严重缺陷及整改复核时间】</t>
  </si>
  <si>
    <t>品控</t>
  </si>
  <si>
    <t>0/0.2</t>
  </si>
  <si>
    <t>0.1/0</t>
  </si>
  <si>
    <t>0.1/0.2</t>
  </si>
  <si>
    <t>-0.4/-0.6</t>
  </si>
  <si>
    <t>-0.5/-0.7</t>
  </si>
  <si>
    <t>-0.4/-0.4</t>
  </si>
  <si>
    <t>QC出货报告书</t>
  </si>
  <si>
    <t>产品名称</t>
  </si>
  <si>
    <t>合同日期</t>
  </si>
  <si>
    <t>检验资料确认</t>
  </si>
  <si>
    <t>交货形式</t>
  </si>
  <si>
    <t>非直发</t>
  </si>
  <si>
    <t>面料第三方合格报告</t>
  </si>
  <si>
    <t>验货次数</t>
  </si>
  <si>
    <t>俄罗斯S</t>
  </si>
  <si>
    <t>盛源仓</t>
  </si>
  <si>
    <t>俄罗斯K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</si>
  <si>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</si>
  <si>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</si>
  <si>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</si>
  <si>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</si>
  <si>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</si>
  <si>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</si>
  <si>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</si>
  <si>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</si>
  <si>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</si>
  <si>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</si>
  <si>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采购凭证编号： CGDD25043000085   1835件、抽验180件
              CGDD25043000086   1959件、抽验200件
              CGDD25043000087   4000件、抽验400件
              CGDD25043000088   5157件、抽验500件</t>
  </si>
  <si>
    <t>中期检验重大改善项目</t>
  </si>
  <si>
    <t>改善结果</t>
  </si>
  <si>
    <t>已改善</t>
  </si>
  <si>
    <t>全色耐洗水测试</t>
  </si>
  <si>
    <t>洗后结果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</si>
  <si>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</si>
  <si>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</si>
  <si>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</si>
  <si>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</si>
  <si>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</si>
  <si>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</si>
  <si>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</si>
  <si>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①成品完成比例（%）：100%</t>
  </si>
  <si>
    <t>②检验明细：</t>
  </si>
  <si>
    <t>灰岩绿：35#38#41#48#60#61#77#83#90#99#110#116#117#139#150#</t>
  </si>
  <si>
    <t>黑色： 38#40#44#41#55#56#71#75#83#89#98#99#106#110#119#140#141#</t>
  </si>
  <si>
    <t>海鸥灰：44#48#49#57#66#79#83#88#101#102#130#141#143#149#151#</t>
  </si>
  <si>
    <t>情况说明：</t>
  </si>
  <si>
    <t xml:space="preserve">【问题点描述】  </t>
  </si>
  <si>
    <t>1、少量脏污，线毛</t>
  </si>
  <si>
    <t>中期的问题点已改进，返修已修复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</si>
  <si>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</si>
  <si>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</si>
  <si>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</si>
  <si>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</si>
  <si>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</si>
  <si>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</si>
  <si>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检验合格无返修</t>
  </si>
  <si>
    <t>抽验未超标，同意出货。</t>
  </si>
  <si>
    <t>检验人</t>
  </si>
  <si>
    <t>+0.2/0.2</t>
  </si>
  <si>
    <t>0/-0.4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</si>
  <si>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</si>
  <si>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</si>
  <si>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</si>
  <si>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</si>
  <si>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</si>
  <si>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</si>
  <si>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</si>
  <si>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</si>
  <si>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</si>
  <si>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</si>
  <si>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色差</t>
  </si>
  <si>
    <t>色点</t>
  </si>
  <si>
    <t>色杠</t>
  </si>
  <si>
    <t>折痕</t>
  </si>
  <si>
    <t>合计数量</t>
  </si>
  <si>
    <t>备注</t>
  </si>
  <si>
    <t>数量</t>
  </si>
  <si>
    <t>2/6</t>
  </si>
  <si>
    <t>FW11550</t>
  </si>
  <si>
    <t>台华高新</t>
  </si>
  <si>
    <t>5/9</t>
  </si>
  <si>
    <t>3/4</t>
  </si>
  <si>
    <t>制表时间：2025/5/30</t>
  </si>
  <si>
    <t>测试人签名：吴爽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</si>
  <si>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</si>
  <si>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</si>
  <si>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</si>
  <si>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</si>
  <si>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</si>
  <si>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</si>
  <si>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</si>
  <si>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</si>
  <si>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</si>
  <si>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5/7</t>
  </si>
  <si>
    <t>YES</t>
  </si>
  <si>
    <t>7/13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</si>
  <si>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</si>
  <si>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</si>
  <si>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</si>
  <si>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</si>
  <si>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</si>
  <si>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</si>
  <si>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</si>
  <si>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</si>
  <si>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</si>
  <si>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</si>
  <si>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外件</t>
  </si>
  <si>
    <t>G14FW1100</t>
  </si>
  <si>
    <t>超细天鹅绒</t>
  </si>
  <si>
    <t>新颜</t>
  </si>
  <si>
    <t>KE00815</t>
  </si>
  <si>
    <t>5#尼龙双开尾反装，TD011/DABLH拉头</t>
  </si>
  <si>
    <t>KE</t>
  </si>
  <si>
    <t>XJ00002</t>
  </si>
  <si>
    <t>橡筋绳</t>
  </si>
  <si>
    <t>上海锦湾</t>
  </si>
  <si>
    <t>ZD00014</t>
  </si>
  <si>
    <t>定卡织带</t>
  </si>
  <si>
    <t>SK00005</t>
  </si>
  <si>
    <t>面金属四件扣</t>
  </si>
  <si>
    <t>嘉善天路达</t>
  </si>
  <si>
    <t>内件</t>
  </si>
  <si>
    <t>赢合</t>
  </si>
  <si>
    <t>FW07860</t>
  </si>
  <si>
    <t>BB00011</t>
  </si>
  <si>
    <t>无LOGO单面绒弹力包边带</t>
  </si>
  <si>
    <t>YK00032</t>
  </si>
  <si>
    <t>5#树脂开尾，DU拉头，含注塑上止</t>
  </si>
  <si>
    <t>YK</t>
  </si>
  <si>
    <t>涤纶平纹定卡织带</t>
  </si>
  <si>
    <t>QY00001</t>
  </si>
  <si>
    <t>喷漆气眼</t>
  </si>
  <si>
    <t>9/14</t>
  </si>
  <si>
    <t>6/10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</si>
  <si>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</si>
  <si>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</si>
  <si>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</si>
  <si>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</si>
  <si>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</si>
  <si>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</si>
  <si>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</si>
  <si>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3/8</t>
  </si>
  <si>
    <t>7m/0.45mpa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</si>
  <si>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</si>
  <si>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t>5/6</t>
  </si>
  <si>
    <t>ok</t>
  </si>
  <si>
    <t>7/11</t>
  </si>
  <si>
    <r>
      <rPr>
        <sz val="11"/>
        <color theme="1"/>
        <rFont val="宋体"/>
        <charset val="134"/>
        <scheme val="minor"/>
      </rPr>
      <t>o</t>
    </r>
    <r>
      <rPr>
        <sz val="11"/>
        <color theme="1"/>
        <rFont val="宋体"/>
        <charset val="134"/>
        <scheme val="minor"/>
      </rPr>
      <t>k</t>
    </r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</si>
  <si>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</si>
  <si>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</si>
  <si>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</si>
  <si>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</si>
  <si>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</si>
  <si>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</si>
  <si>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洗测3次</t>
  </si>
  <si>
    <t>1/2</t>
  </si>
  <si>
    <t>所有缝份</t>
  </si>
  <si>
    <t>胶条</t>
  </si>
  <si>
    <t>印花</t>
  </si>
  <si>
    <t>洗测2次</t>
  </si>
  <si>
    <t>6/7</t>
  </si>
  <si>
    <t>5/13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</si>
  <si>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</si>
  <si>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</si>
  <si>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</si>
  <si>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</si>
  <si>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锦湾</t>
  </si>
  <si>
    <t>弹力绳（0.25）:G14FWXJ002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</si>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</sst>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[$€-2]* #,##0.00_ ;_ [$€-2]* \-#,##0.00_ ;_ [$€-2]* &quot;-&quot;??_ "/>
    <numFmt numFmtId="177" formatCode="0.0%"/>
    <numFmt numFmtId="178" formatCode="yyyy/m/d;@"/>
  </numFmts>
  <fonts count="59">
    <font>
      <sz val="12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微软雅黑"/>
      <charset val="134"/>
    </font>
    <font>
      <sz val="10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10"/>
      <name val="微软雅黑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1"/>
      <color theme="1"/>
      <name val="宋体"/>
      <charset val="134"/>
      <scheme val="minor"/>
    </font>
    <font>
      <b/>
      <sz val="12"/>
      <name val="宋体"/>
      <charset val="134"/>
      <scheme val="major"/>
    </font>
    <font>
      <b/>
      <sz val="11"/>
      <name val="宋体"/>
      <charset val="134"/>
    </font>
    <font>
      <sz val="12"/>
      <name val="华文楷体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  <scheme val="major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u/>
      <sz val="11"/>
      <color rgb="FFFF0000"/>
      <name val="宋体"/>
      <charset val="0"/>
      <scheme val="minor"/>
    </font>
    <font>
      <sz val="11"/>
      <color rgb="FFFF0000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新細明體"/>
      <charset val="134"/>
    </font>
    <font>
      <sz val="11"/>
      <color rgb="FF000000"/>
      <name val="等线"/>
      <charset val="134"/>
    </font>
  </fonts>
  <fills count="35">
    <fill>
      <patternFill patternType="none"/>
    </fill>
    <fill>
      <patternFill patternType="gray125"/>
    </fill>
    <fill>
      <patternFill patternType="solid">
        <fgColor theme="3" tint="0.79992065187536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0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6">
    <xf numFmtId="0" fontId="0" fillId="0" borderId="0"/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37" fillId="0" borderId="0" applyNumberFormat="0" applyFill="0" applyBorder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1" fillId="7" borderId="62" applyNumberFormat="0" applyFont="0" applyAlignment="0" applyProtection="0">
      <alignment vertical="center"/>
    </xf>
    <xf numFmtId="0" fontId="39" fillId="0" borderId="0" applyNumberFormat="0" applyFill="0" applyBorder="0" applyAlignment="0" applyProtection="0">
      <alignment vertical="center"/>
    </xf>
    <xf numFmtId="0" fontId="40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42" fillId="0" borderId="63" applyNumberFormat="0" applyFill="0" applyAlignment="0" applyProtection="0">
      <alignment vertical="center"/>
    </xf>
    <xf numFmtId="0" fontId="43" fillId="0" borderId="63" applyNumberFormat="0" applyFill="0" applyAlignment="0" applyProtection="0">
      <alignment vertical="center"/>
    </xf>
    <xf numFmtId="0" fontId="44" fillId="0" borderId="64" applyNumberFormat="0" applyFill="0" applyAlignment="0" applyProtection="0">
      <alignment vertical="center"/>
    </xf>
    <xf numFmtId="0" fontId="44" fillId="0" borderId="0" applyNumberFormat="0" applyFill="0" applyBorder="0" applyAlignment="0" applyProtection="0">
      <alignment vertical="center"/>
    </xf>
    <xf numFmtId="0" fontId="45" fillId="8" borderId="65" applyNumberFormat="0" applyAlignment="0" applyProtection="0">
      <alignment vertical="center"/>
    </xf>
    <xf numFmtId="0" fontId="46" fillId="9" borderId="66" applyNumberFormat="0" applyAlignment="0" applyProtection="0">
      <alignment vertical="center"/>
    </xf>
    <xf numFmtId="0" fontId="47" fillId="9" borderId="65" applyNumberFormat="0" applyAlignment="0" applyProtection="0">
      <alignment vertical="center"/>
    </xf>
    <xf numFmtId="0" fontId="48" fillId="10" borderId="67" applyNumberFormat="0" applyAlignment="0" applyProtection="0">
      <alignment vertical="center"/>
    </xf>
    <xf numFmtId="0" fontId="49" fillId="0" borderId="68" applyNumberFormat="0" applyFill="0" applyAlignment="0" applyProtection="0">
      <alignment vertical="center"/>
    </xf>
    <xf numFmtId="0" fontId="50" fillId="0" borderId="69" applyNumberFormat="0" applyFill="0" applyAlignment="0" applyProtection="0">
      <alignment vertical="center"/>
    </xf>
    <xf numFmtId="0" fontId="51" fillId="11" borderId="0" applyNumberFormat="0" applyBorder="0" applyAlignment="0" applyProtection="0">
      <alignment vertical="center"/>
    </xf>
    <xf numFmtId="0" fontId="52" fillId="12" borderId="0" applyNumberFormat="0" applyBorder="0" applyAlignment="0" applyProtection="0">
      <alignment vertical="center"/>
    </xf>
    <xf numFmtId="0" fontId="53" fillId="13" borderId="0" applyNumberFormat="0" applyBorder="0" applyAlignment="0" applyProtection="0">
      <alignment vertical="center"/>
    </xf>
    <xf numFmtId="0" fontId="54" fillId="14" borderId="0" applyNumberFormat="0" applyBorder="0" applyAlignment="0" applyProtection="0">
      <alignment vertical="center"/>
    </xf>
    <xf numFmtId="0" fontId="55" fillId="15" borderId="0" applyNumberFormat="0" applyBorder="0" applyAlignment="0" applyProtection="0">
      <alignment vertical="center"/>
    </xf>
    <xf numFmtId="0" fontId="55" fillId="6" borderId="0" applyNumberFormat="0" applyBorder="0" applyAlignment="0" applyProtection="0">
      <alignment vertical="center"/>
    </xf>
    <xf numFmtId="0" fontId="54" fillId="16" borderId="0" applyNumberFormat="0" applyBorder="0" applyAlignment="0" applyProtection="0">
      <alignment vertical="center"/>
    </xf>
    <xf numFmtId="0" fontId="54" fillId="17" borderId="0" applyNumberFormat="0" applyBorder="0" applyAlignment="0" applyProtection="0">
      <alignment vertical="center"/>
    </xf>
    <xf numFmtId="0" fontId="55" fillId="18" borderId="0" applyNumberFormat="0" applyBorder="0" applyAlignment="0" applyProtection="0">
      <alignment vertical="center"/>
    </xf>
    <xf numFmtId="0" fontId="55" fillId="19" borderId="0" applyNumberFormat="0" applyBorder="0" applyAlignment="0" applyProtection="0">
      <alignment vertical="center"/>
    </xf>
    <xf numFmtId="0" fontId="54" fillId="20" borderId="0" applyNumberFormat="0" applyBorder="0" applyAlignment="0" applyProtection="0">
      <alignment vertical="center"/>
    </xf>
    <xf numFmtId="0" fontId="54" fillId="4" borderId="0" applyNumberFormat="0" applyBorder="0" applyAlignment="0" applyProtection="0">
      <alignment vertical="center"/>
    </xf>
    <xf numFmtId="0" fontId="55" fillId="21" borderId="0" applyNumberFormat="0" applyBorder="0" applyAlignment="0" applyProtection="0">
      <alignment vertical="center"/>
    </xf>
    <xf numFmtId="0" fontId="55" fillId="22" borderId="0" applyNumberFormat="0" applyBorder="0" applyAlignment="0" applyProtection="0">
      <alignment vertical="center"/>
    </xf>
    <xf numFmtId="0" fontId="54" fillId="23" borderId="0" applyNumberFormat="0" applyBorder="0" applyAlignment="0" applyProtection="0">
      <alignment vertical="center"/>
    </xf>
    <xf numFmtId="0" fontId="54" fillId="24" borderId="0" applyNumberFormat="0" applyBorder="0" applyAlignment="0" applyProtection="0">
      <alignment vertical="center"/>
    </xf>
    <xf numFmtId="0" fontId="55" fillId="25" borderId="0" applyNumberFormat="0" applyBorder="0" applyAlignment="0" applyProtection="0">
      <alignment vertical="center"/>
    </xf>
    <xf numFmtId="0" fontId="55" fillId="26" borderId="0" applyNumberFormat="0" applyBorder="0" applyAlignment="0" applyProtection="0">
      <alignment vertical="center"/>
    </xf>
    <xf numFmtId="0" fontId="54" fillId="27" borderId="0" applyNumberFormat="0" applyBorder="0" applyAlignment="0" applyProtection="0">
      <alignment vertical="center"/>
    </xf>
    <xf numFmtId="0" fontId="54" fillId="28" borderId="0" applyNumberFormat="0" applyBorder="0" applyAlignment="0" applyProtection="0">
      <alignment vertical="center"/>
    </xf>
    <xf numFmtId="0" fontId="55" fillId="29" borderId="0" applyNumberFormat="0" applyBorder="0" applyAlignment="0" applyProtection="0">
      <alignment vertical="center"/>
    </xf>
    <xf numFmtId="0" fontId="55" fillId="30" borderId="0" applyNumberFormat="0" applyBorder="0" applyAlignment="0" applyProtection="0">
      <alignment vertical="center"/>
    </xf>
    <xf numFmtId="0" fontId="54" fillId="5" borderId="0" applyNumberFormat="0" applyBorder="0" applyAlignment="0" applyProtection="0">
      <alignment vertical="center"/>
    </xf>
    <xf numFmtId="0" fontId="54" fillId="31" borderId="0" applyNumberFormat="0" applyBorder="0" applyAlignment="0" applyProtection="0">
      <alignment vertical="center"/>
    </xf>
    <xf numFmtId="0" fontId="55" fillId="32" borderId="0" applyNumberFormat="0" applyBorder="0" applyAlignment="0" applyProtection="0">
      <alignment vertical="center"/>
    </xf>
    <xf numFmtId="0" fontId="55" fillId="33" borderId="0" applyNumberFormat="0" applyBorder="0" applyAlignment="0" applyProtection="0">
      <alignment vertical="center"/>
    </xf>
    <xf numFmtId="0" fontId="54" fillId="34" borderId="0" applyNumberFormat="0" applyBorder="0" applyAlignment="0" applyProtection="0">
      <alignment vertical="center"/>
    </xf>
    <xf numFmtId="0" fontId="1" fillId="0" borderId="0">
      <alignment vertical="center"/>
    </xf>
    <xf numFmtId="0" fontId="19" fillId="0" borderId="0">
      <alignment vertical="center"/>
    </xf>
    <xf numFmtId="0" fontId="19" fillId="0" borderId="0">
      <alignment vertical="center"/>
    </xf>
    <xf numFmtId="0" fontId="19" fillId="0" borderId="0"/>
    <xf numFmtId="0" fontId="56" fillId="0" borderId="0">
      <alignment vertical="center"/>
    </xf>
    <xf numFmtId="0" fontId="19" fillId="0" borderId="0">
      <alignment vertical="center"/>
    </xf>
    <xf numFmtId="0" fontId="19" fillId="0" borderId="0"/>
    <xf numFmtId="0" fontId="1" fillId="0" borderId="0">
      <alignment vertical="center"/>
    </xf>
    <xf numFmtId="0" fontId="19" fillId="0" borderId="0"/>
    <xf numFmtId="0" fontId="19" fillId="0" borderId="0"/>
    <xf numFmtId="176" fontId="57" fillId="0" borderId="0" applyProtection="0">
      <alignment vertical="center"/>
    </xf>
    <xf numFmtId="0" fontId="19" fillId="0" borderId="0">
      <alignment vertical="center"/>
    </xf>
    <xf numFmtId="0" fontId="0" fillId="0" borderId="0">
      <alignment vertical="center"/>
    </xf>
    <xf numFmtId="0" fontId="56" fillId="0" borderId="0">
      <alignment vertical="center"/>
    </xf>
    <xf numFmtId="0" fontId="22" fillId="0" borderId="0">
      <alignment vertical="center"/>
    </xf>
    <xf numFmtId="0" fontId="58" fillId="0" borderId="0">
      <alignment vertical="center"/>
    </xf>
    <xf numFmtId="0" fontId="22" fillId="0" borderId="0">
      <alignment vertical="center"/>
    </xf>
  </cellStyleXfs>
  <cellXfs count="371">
    <xf numFmtId="0" fontId="0" fillId="0" borderId="0" xfId="0"/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1" fillId="0" borderId="0" xfId="0" applyFont="1" applyFill="1" applyAlignment="1">
      <alignment vertical="center"/>
    </xf>
    <xf numFmtId="0" fontId="4" fillId="0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/>
    </xf>
    <xf numFmtId="176" fontId="7" fillId="0" borderId="2" xfId="59" applyNumberFormat="1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10" fontId="3" fillId="0" borderId="2" xfId="0" applyNumberFormat="1" applyFont="1" applyFill="1" applyBorder="1" applyAlignment="1">
      <alignment horizontal="center"/>
    </xf>
    <xf numFmtId="177" fontId="3" fillId="0" borderId="2" xfId="0" applyNumberFormat="1" applyFont="1" applyFill="1" applyBorder="1" applyAlignment="1">
      <alignment horizontal="center"/>
    </xf>
    <xf numFmtId="176" fontId="3" fillId="0" borderId="2" xfId="0" applyNumberFormat="1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/>
    <xf numFmtId="0" fontId="8" fillId="0" borderId="5" xfId="0" applyFont="1" applyFill="1" applyBorder="1" applyAlignment="1">
      <alignment horizontal="left" vertical="center"/>
    </xf>
    <xf numFmtId="0" fontId="8" fillId="0" borderId="6" xfId="0" applyFont="1" applyFill="1" applyBorder="1" applyAlignment="1">
      <alignment horizontal="left" vertical="center"/>
    </xf>
    <xf numFmtId="0" fontId="8" fillId="0" borderId="7" xfId="0" applyFont="1" applyFill="1" applyBorder="1" applyAlignment="1">
      <alignment horizontal="left" vertical="center"/>
    </xf>
    <xf numFmtId="0" fontId="9" fillId="0" borderId="5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top" wrapText="1"/>
    </xf>
    <xf numFmtId="0" fontId="3" fillId="0" borderId="2" xfId="0" applyFont="1" applyFill="1" applyBorder="1" applyAlignment="1">
      <alignment horizontal="left" vertical="top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/>
    <xf numFmtId="0" fontId="8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/>
    <xf numFmtId="49" fontId="3" fillId="0" borderId="2" xfId="0" applyNumberFormat="1" applyFont="1" applyFill="1" applyBorder="1" applyAlignment="1">
      <alignment horizontal="center" vertical="center"/>
    </xf>
    <xf numFmtId="176" fontId="7" fillId="0" borderId="2" xfId="59" applyNumberFormat="1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wrapText="1"/>
    </xf>
    <xf numFmtId="0" fontId="9" fillId="0" borderId="7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58" fontId="2" fillId="0" borderId="2" xfId="0" applyNumberFormat="1" applyFont="1" applyFill="1" applyBorder="1" applyAlignment="1">
      <alignment horizontal="center" vertical="center"/>
    </xf>
    <xf numFmtId="20" fontId="2" fillId="0" borderId="2" xfId="0" applyNumberFormat="1" applyFont="1" applyFill="1" applyBorder="1" applyAlignment="1">
      <alignment horizontal="center"/>
    </xf>
    <xf numFmtId="49" fontId="2" fillId="0" borderId="2" xfId="0" applyNumberFormat="1" applyFont="1" applyFill="1" applyBorder="1" applyAlignment="1">
      <alignment horizontal="center" wrapText="1"/>
    </xf>
    <xf numFmtId="0" fontId="9" fillId="0" borderId="6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5" fillId="0" borderId="5" xfId="0" applyFont="1" applyFill="1" applyBorder="1" applyAlignment="1">
      <alignment horizontal="center" vertical="center"/>
    </xf>
    <xf numFmtId="0" fontId="5" fillId="0" borderId="6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0" fillId="0" borderId="2" xfId="0" applyFont="1" applyFill="1" applyBorder="1" applyAlignment="1">
      <alignment horizontal="center" vertical="center"/>
    </xf>
    <xf numFmtId="0" fontId="11" fillId="0" borderId="2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/>
    </xf>
    <xf numFmtId="0" fontId="1" fillId="0" borderId="0" xfId="0" applyFont="1" applyFill="1" applyAlignment="1">
      <alignment horizontal="center"/>
    </xf>
    <xf numFmtId="0" fontId="3" fillId="0" borderId="2" xfId="0" applyFont="1" applyFill="1" applyBorder="1" applyAlignment="1">
      <alignment horizontal="left" vertical="top" wrapText="1"/>
    </xf>
    <xf numFmtId="0" fontId="5" fillId="2" borderId="3" xfId="0" applyFont="1" applyFill="1" applyBorder="1" applyAlignment="1">
      <alignment vertical="center" wrapText="1"/>
    </xf>
    <xf numFmtId="0" fontId="5" fillId="2" borderId="4" xfId="0" applyFont="1" applyFill="1" applyBorder="1" applyAlignment="1">
      <alignment vertical="center"/>
    </xf>
    <xf numFmtId="0" fontId="8" fillId="0" borderId="5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12" fillId="0" borderId="0" xfId="55" applyFont="1" applyFill="1"/>
    <xf numFmtId="0" fontId="13" fillId="0" borderId="0" xfId="0" applyFont="1" applyFill="1" applyAlignment="1">
      <alignment vertical="center"/>
    </xf>
    <xf numFmtId="0" fontId="12" fillId="0" borderId="9" xfId="55" applyFont="1" applyFill="1" applyBorder="1" applyAlignment="1">
      <alignment horizontal="center" vertical="center"/>
    </xf>
    <xf numFmtId="0" fontId="12" fillId="0" borderId="0" xfId="55" applyFont="1" applyFill="1" applyAlignment="1">
      <alignment horizontal="center" vertical="center"/>
    </xf>
    <xf numFmtId="0" fontId="14" fillId="0" borderId="2" xfId="57" applyFont="1" applyFill="1" applyBorder="1" applyAlignment="1">
      <alignment horizontal="center"/>
    </xf>
    <xf numFmtId="0" fontId="15" fillId="0" borderId="10" xfId="54" applyFont="1" applyFill="1" applyBorder="1" applyAlignment="1">
      <alignment horizontal="left" vertical="center"/>
    </xf>
    <xf numFmtId="0" fontId="15" fillId="0" borderId="11" xfId="54" applyFont="1" applyFill="1" applyBorder="1" applyAlignment="1">
      <alignment horizontal="left" vertical="center"/>
    </xf>
    <xf numFmtId="0" fontId="14" fillId="0" borderId="3" xfId="57" applyFont="1" applyFill="1" applyBorder="1" applyAlignment="1">
      <alignment horizontal="left" vertical="center"/>
    </xf>
    <xf numFmtId="0" fontId="14" fillId="0" borderId="3" xfId="57" applyFont="1" applyFill="1" applyBorder="1" applyAlignment="1">
      <alignment horizontal="center" vertical="center"/>
    </xf>
    <xf numFmtId="0" fontId="14" fillId="0" borderId="2" xfId="57" applyFont="1" applyFill="1" applyBorder="1" applyAlignment="1">
      <alignment horizontal="center" vertical="center"/>
    </xf>
    <xf numFmtId="0" fontId="14" fillId="0" borderId="7" xfId="57" applyFont="1" applyFill="1" applyBorder="1" applyAlignment="1">
      <alignment horizontal="center" vertical="center"/>
    </xf>
    <xf numFmtId="0" fontId="16" fillId="0" borderId="2" xfId="64" applyFont="1" applyFill="1" applyBorder="1" applyAlignment="1">
      <alignment horizontal="left" vertical="top"/>
    </xf>
    <xf numFmtId="0" fontId="16" fillId="0" borderId="2" xfId="64" applyFont="1" applyFill="1" applyBorder="1" applyAlignment="1">
      <alignment horizontal="left" vertical="top" wrapText="1"/>
    </xf>
    <xf numFmtId="0" fontId="17" fillId="0" borderId="2" xfId="56" applyFont="1" applyFill="1" applyBorder="1">
      <alignment vertical="center"/>
    </xf>
    <xf numFmtId="0" fontId="18" fillId="0" borderId="0" xfId="0" applyFont="1" applyFill="1" applyAlignment="1">
      <alignment horizontal="center" vertical="center"/>
    </xf>
    <xf numFmtId="0" fontId="13" fillId="0" borderId="2" xfId="0" applyFont="1" applyFill="1" applyBorder="1" applyAlignment="1">
      <alignment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/>
    </xf>
    <xf numFmtId="0" fontId="13" fillId="0" borderId="7" xfId="0" applyFont="1" applyFill="1" applyBorder="1" applyAlignment="1">
      <alignment horizontal="center" vertical="center"/>
    </xf>
    <xf numFmtId="49" fontId="14" fillId="0" borderId="2" xfId="57" applyNumberFormat="1" applyFont="1" applyFill="1" applyBorder="1" applyAlignment="1">
      <alignment horizontal="center"/>
    </xf>
    <xf numFmtId="0" fontId="12" fillId="0" borderId="2" xfId="55" applyFont="1" applyFill="1" applyBorder="1"/>
    <xf numFmtId="14" fontId="12" fillId="0" borderId="2" xfId="55" applyNumberFormat="1" applyFont="1" applyFill="1" applyBorder="1"/>
    <xf numFmtId="0" fontId="19" fillId="0" borderId="0" xfId="54" applyFill="1" applyBorder="1" applyAlignment="1">
      <alignment horizontal="left" vertical="center"/>
    </xf>
    <xf numFmtId="0" fontId="19" fillId="0" borderId="0" xfId="54" applyFont="1" applyFill="1" applyAlignment="1">
      <alignment horizontal="left" vertical="center"/>
    </xf>
    <xf numFmtId="0" fontId="19" fillId="0" borderId="0" xfId="54" applyFill="1" applyAlignment="1">
      <alignment horizontal="left" vertical="center"/>
    </xf>
    <xf numFmtId="0" fontId="20" fillId="0" borderId="12" xfId="54" applyFont="1" applyFill="1" applyBorder="1" applyAlignment="1">
      <alignment horizontal="center" vertical="top"/>
    </xf>
    <xf numFmtId="0" fontId="21" fillId="0" borderId="13" xfId="54" applyFont="1" applyFill="1" applyBorder="1" applyAlignment="1">
      <alignment horizontal="left" vertical="center"/>
    </xf>
    <xf numFmtId="0" fontId="22" fillId="0" borderId="14" xfId="54" applyFont="1" applyFill="1" applyBorder="1" applyAlignment="1">
      <alignment horizontal="center" vertical="center"/>
    </xf>
    <xf numFmtId="0" fontId="21" fillId="0" borderId="14" xfId="54" applyFont="1" applyFill="1" applyBorder="1" applyAlignment="1">
      <alignment horizontal="center" vertical="center"/>
    </xf>
    <xf numFmtId="0" fontId="23" fillId="0" borderId="14" xfId="54" applyFont="1" applyFill="1" applyBorder="1" applyAlignment="1">
      <alignment vertical="center"/>
    </xf>
    <xf numFmtId="0" fontId="21" fillId="0" borderId="14" xfId="54" applyFont="1" applyFill="1" applyBorder="1" applyAlignment="1">
      <alignment vertical="center"/>
    </xf>
    <xf numFmtId="0" fontId="23" fillId="0" borderId="14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vertical="center"/>
    </xf>
    <xf numFmtId="0" fontId="22" fillId="0" borderId="16" xfId="54" applyFont="1" applyFill="1" applyBorder="1" applyAlignment="1">
      <alignment horizontal="left" vertical="center"/>
    </xf>
    <xf numFmtId="0" fontId="22" fillId="0" borderId="17" xfId="54" applyFont="1" applyFill="1" applyBorder="1" applyAlignment="1">
      <alignment horizontal="left" vertical="center"/>
    </xf>
    <xf numFmtId="0" fontId="21" fillId="0" borderId="10" xfId="54" applyFont="1" applyFill="1" applyBorder="1" applyAlignment="1">
      <alignment vertical="center"/>
    </xf>
    <xf numFmtId="178" fontId="23" fillId="0" borderId="10" xfId="54" applyNumberFormat="1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horizontal="center" vertical="center"/>
    </xf>
    <xf numFmtId="0" fontId="21" fillId="0" borderId="15" xfId="54" applyFont="1" applyFill="1" applyBorder="1" applyAlignment="1">
      <alignment horizontal="left" vertical="center"/>
    </xf>
    <xf numFmtId="0" fontId="22" fillId="0" borderId="10" xfId="54" applyFont="1" applyFill="1" applyBorder="1" applyAlignment="1">
      <alignment horizontal="right" vertical="center"/>
    </xf>
    <xf numFmtId="0" fontId="21" fillId="0" borderId="1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horizontal="center" vertical="center"/>
    </xf>
    <xf numFmtId="0" fontId="21" fillId="0" borderId="10" xfId="54" applyFont="1" applyFill="1" applyBorder="1" applyAlignment="1">
      <alignment vertical="center"/>
    </xf>
    <xf numFmtId="0" fontId="21" fillId="0" borderId="18" xfId="54" applyFont="1" applyFill="1" applyBorder="1" applyAlignment="1">
      <alignment vertical="center"/>
    </xf>
    <xf numFmtId="0" fontId="22" fillId="0" borderId="19" xfId="54" applyFont="1" applyFill="1" applyBorder="1" applyAlignment="1">
      <alignment horizontal="center" vertical="center"/>
    </xf>
    <xf numFmtId="0" fontId="21" fillId="0" borderId="19" xfId="54" applyFont="1" applyFill="1" applyBorder="1" applyAlignment="1">
      <alignment vertical="center"/>
    </xf>
    <xf numFmtId="0" fontId="23" fillId="0" borderId="19" xfId="54" applyFont="1" applyFill="1" applyBorder="1" applyAlignment="1">
      <alignment vertical="center"/>
    </xf>
    <xf numFmtId="0" fontId="23" fillId="0" borderId="19" xfId="54" applyFont="1" applyFill="1" applyBorder="1" applyAlignment="1">
      <alignment horizontal="center" vertical="center"/>
    </xf>
    <xf numFmtId="0" fontId="21" fillId="0" borderId="19" xfId="54" applyFont="1" applyFill="1" applyBorder="1" applyAlignment="1">
      <alignment horizontal="left" vertical="center"/>
    </xf>
    <xf numFmtId="0" fontId="21" fillId="0" borderId="0" xfId="54" applyFont="1" applyFill="1" applyBorder="1" applyAlignment="1">
      <alignment vertical="center"/>
    </xf>
    <xf numFmtId="0" fontId="23" fillId="0" borderId="0" xfId="54" applyFont="1" applyFill="1" applyBorder="1" applyAlignment="1">
      <alignment vertical="center"/>
    </xf>
    <xf numFmtId="0" fontId="23" fillId="0" borderId="0" xfId="54" applyFont="1" applyFill="1" applyAlignment="1">
      <alignment horizontal="left" vertical="center"/>
    </xf>
    <xf numFmtId="0" fontId="21" fillId="0" borderId="13" xfId="54" applyFont="1" applyFill="1" applyBorder="1" applyAlignment="1">
      <alignment vertical="center"/>
    </xf>
    <xf numFmtId="0" fontId="21" fillId="0" borderId="20" xfId="54" applyFont="1" applyFill="1" applyBorder="1" applyAlignment="1">
      <alignment horizontal="left" vertical="center" wrapText="1"/>
    </xf>
    <xf numFmtId="0" fontId="21" fillId="0" borderId="21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horizontal="left" vertical="center"/>
    </xf>
    <xf numFmtId="0" fontId="23" fillId="0" borderId="10" xfId="54" applyFont="1" applyFill="1" applyBorder="1" applyAlignment="1">
      <alignment vertical="center"/>
    </xf>
    <xf numFmtId="0" fontId="23" fillId="0" borderId="16" xfId="54" applyFont="1" applyFill="1" applyBorder="1" applyAlignment="1">
      <alignment horizontal="center" vertical="center"/>
    </xf>
    <xf numFmtId="0" fontId="23" fillId="0" borderId="22" xfId="54" applyFont="1" applyFill="1" applyBorder="1" applyAlignment="1">
      <alignment horizontal="center" vertical="center"/>
    </xf>
    <xf numFmtId="0" fontId="15" fillId="0" borderId="23" xfId="54" applyFont="1" applyFill="1" applyBorder="1" applyAlignment="1">
      <alignment horizontal="left" vertical="center"/>
    </xf>
    <xf numFmtId="0" fontId="15" fillId="0" borderId="22" xfId="54" applyFont="1" applyFill="1" applyBorder="1" applyAlignment="1">
      <alignment horizontal="left" vertical="center"/>
    </xf>
    <xf numFmtId="0" fontId="23" fillId="0" borderId="19" xfId="54" applyFont="1" applyFill="1" applyBorder="1" applyAlignment="1">
      <alignment horizontal="left" vertical="center"/>
    </xf>
    <xf numFmtId="0" fontId="23" fillId="0" borderId="19" xfId="54" applyFont="1" applyFill="1" applyBorder="1" applyAlignment="1">
      <alignment vertical="center"/>
    </xf>
    <xf numFmtId="0" fontId="21" fillId="0" borderId="19" xfId="54" applyFont="1" applyFill="1" applyBorder="1" applyAlignment="1">
      <alignment vertical="center"/>
    </xf>
    <xf numFmtId="0" fontId="23" fillId="0" borderId="0" xfId="54" applyFont="1" applyFill="1" applyBorder="1" applyAlignment="1">
      <alignment horizontal="left" vertical="center"/>
    </xf>
    <xf numFmtId="0" fontId="21" fillId="0" borderId="14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/>
    </xf>
    <xf numFmtId="0" fontId="23" fillId="0" borderId="23" xfId="54" applyFont="1" applyFill="1" applyBorder="1" applyAlignment="1">
      <alignment horizontal="left" vertical="center"/>
    </xf>
    <xf numFmtId="0" fontId="23" fillId="0" borderId="22" xfId="54" applyFont="1" applyFill="1" applyBorder="1" applyAlignment="1">
      <alignment horizontal="left" vertical="center"/>
    </xf>
    <xf numFmtId="0" fontId="23" fillId="0" borderId="15" xfId="54" applyFont="1" applyFill="1" applyBorder="1" applyAlignment="1">
      <alignment horizontal="left" vertical="center" wrapText="1"/>
    </xf>
    <xf numFmtId="0" fontId="23" fillId="0" borderId="10" xfId="54" applyFont="1" applyFill="1" applyBorder="1" applyAlignment="1">
      <alignment horizontal="left" vertical="center" wrapText="1"/>
    </xf>
    <xf numFmtId="0" fontId="21" fillId="0" borderId="18" xfId="54" applyFont="1" applyFill="1" applyBorder="1" applyAlignment="1">
      <alignment horizontal="left" vertical="center"/>
    </xf>
    <xf numFmtId="0" fontId="19" fillId="0" borderId="19" xfId="54" applyFill="1" applyBorder="1" applyAlignment="1">
      <alignment horizontal="center" vertical="center"/>
    </xf>
    <xf numFmtId="0" fontId="21" fillId="0" borderId="24" xfId="54" applyFont="1" applyFill="1" applyBorder="1" applyAlignment="1">
      <alignment horizontal="center" vertical="center"/>
    </xf>
    <xf numFmtId="0" fontId="21" fillId="0" borderId="25" xfId="54" applyFont="1" applyFill="1" applyBorder="1" applyAlignment="1">
      <alignment horizontal="left" vertical="center"/>
    </xf>
    <xf numFmtId="0" fontId="21" fillId="0" borderId="21" xfId="54" applyFont="1" applyFill="1" applyBorder="1" applyAlignment="1">
      <alignment horizontal="left" vertical="center"/>
    </xf>
    <xf numFmtId="0" fontId="19" fillId="0" borderId="23" xfId="54" applyFont="1" applyFill="1" applyBorder="1" applyAlignment="1">
      <alignment horizontal="left" vertical="center"/>
    </xf>
    <xf numFmtId="0" fontId="19" fillId="0" borderId="22" xfId="54" applyFont="1" applyFill="1" applyBorder="1" applyAlignment="1">
      <alignment horizontal="left" vertical="center"/>
    </xf>
    <xf numFmtId="0" fontId="24" fillId="0" borderId="23" xfId="54" applyFont="1" applyFill="1" applyBorder="1" applyAlignment="1">
      <alignment horizontal="left" vertical="center"/>
    </xf>
    <xf numFmtId="0" fontId="23" fillId="0" borderId="26" xfId="54" applyFont="1" applyFill="1" applyBorder="1" applyAlignment="1">
      <alignment horizontal="left" vertical="center"/>
    </xf>
    <xf numFmtId="0" fontId="23" fillId="0" borderId="27" xfId="54" applyFont="1" applyFill="1" applyBorder="1" applyAlignment="1">
      <alignment horizontal="left" vertical="center"/>
    </xf>
    <xf numFmtId="0" fontId="15" fillId="0" borderId="13" xfId="54" applyFont="1" applyFill="1" applyBorder="1" applyAlignment="1">
      <alignment horizontal="left" vertical="center"/>
    </xf>
    <xf numFmtId="0" fontId="15" fillId="0" borderId="14" xfId="54" applyFont="1" applyFill="1" applyBorder="1" applyAlignment="1">
      <alignment horizontal="left" vertical="center"/>
    </xf>
    <xf numFmtId="0" fontId="21" fillId="0" borderId="16" xfId="54" applyFont="1" applyFill="1" applyBorder="1" applyAlignment="1">
      <alignment horizontal="left" vertical="center"/>
    </xf>
    <xf numFmtId="0" fontId="21" fillId="0" borderId="28" xfId="54" applyFont="1" applyFill="1" applyBorder="1" applyAlignment="1">
      <alignment horizontal="left" vertical="center"/>
    </xf>
    <xf numFmtId="0" fontId="23" fillId="0" borderId="19" xfId="54" applyFont="1" applyFill="1" applyBorder="1" applyAlignment="1">
      <alignment horizontal="center" vertical="center"/>
    </xf>
    <xf numFmtId="178" fontId="23" fillId="0" borderId="19" xfId="54" applyNumberFormat="1" applyFont="1" applyFill="1" applyBorder="1" applyAlignment="1">
      <alignment vertical="center"/>
    </xf>
    <xf numFmtId="0" fontId="21" fillId="0" borderId="19" xfId="54" applyFont="1" applyFill="1" applyBorder="1" applyAlignment="1">
      <alignment horizontal="center" vertical="center"/>
    </xf>
    <xf numFmtId="0" fontId="23" fillId="0" borderId="29" xfId="54" applyFont="1" applyFill="1" applyBorder="1" applyAlignment="1">
      <alignment horizontal="center" vertical="center"/>
    </xf>
    <xf numFmtId="0" fontId="21" fillId="0" borderId="11" xfId="54" applyFont="1" applyFill="1" applyBorder="1" applyAlignment="1">
      <alignment horizontal="center" vertical="center"/>
    </xf>
    <xf numFmtId="0" fontId="23" fillId="0" borderId="11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left" vertical="center"/>
    </xf>
    <xf numFmtId="0" fontId="21" fillId="0" borderId="31" xfId="54" applyFont="1" applyFill="1" applyBorder="1" applyAlignment="1">
      <alignment horizontal="left" vertical="center"/>
    </xf>
    <xf numFmtId="0" fontId="23" fillId="0" borderId="17" xfId="54" applyFont="1" applyFill="1" applyBorder="1" applyAlignment="1">
      <alignment horizontal="center" vertical="center"/>
    </xf>
    <xf numFmtId="0" fontId="15" fillId="0" borderId="17" xfId="54" applyFont="1" applyFill="1" applyBorder="1" applyAlignment="1">
      <alignment horizontal="left" vertical="center"/>
    </xf>
    <xf numFmtId="0" fontId="21" fillId="0" borderId="29" xfId="54" applyFont="1" applyFill="1" applyBorder="1" applyAlignment="1">
      <alignment horizontal="left" vertical="center"/>
    </xf>
    <xf numFmtId="0" fontId="21" fillId="0" borderId="11" xfId="54" applyFont="1" applyFill="1" applyBorder="1" applyAlignment="1">
      <alignment horizontal="left" vertical="center"/>
    </xf>
    <xf numFmtId="0" fontId="23" fillId="0" borderId="17" xfId="54" applyFont="1" applyFill="1" applyBorder="1" applyAlignment="1">
      <alignment horizontal="left" vertical="center"/>
    </xf>
    <xf numFmtId="0" fontId="23" fillId="0" borderId="11" xfId="54" applyFont="1" applyFill="1" applyBorder="1" applyAlignment="1">
      <alignment horizontal="left" vertical="center" wrapText="1"/>
    </xf>
    <xf numFmtId="0" fontId="19" fillId="0" borderId="30" xfId="54" applyFill="1" applyBorder="1" applyAlignment="1">
      <alignment horizontal="center" vertical="center"/>
    </xf>
    <xf numFmtId="0" fontId="21" fillId="0" borderId="31" xfId="54" applyFont="1" applyFill="1" applyBorder="1" applyAlignment="1">
      <alignment horizontal="left" vertical="center"/>
    </xf>
    <xf numFmtId="0" fontId="19" fillId="0" borderId="17" xfId="54" applyFont="1" applyFill="1" applyBorder="1" applyAlignment="1">
      <alignment horizontal="left" vertical="center"/>
    </xf>
    <xf numFmtId="0" fontId="23" fillId="0" borderId="32" xfId="54" applyFont="1" applyFill="1" applyBorder="1" applyAlignment="1">
      <alignment horizontal="left" vertical="center"/>
    </xf>
    <xf numFmtId="0" fontId="15" fillId="0" borderId="29" xfId="54" applyFont="1" applyFill="1" applyBorder="1" applyAlignment="1">
      <alignment horizontal="left" vertical="center"/>
    </xf>
    <xf numFmtId="0" fontId="23" fillId="0" borderId="30" xfId="54" applyFont="1" applyFill="1" applyBorder="1" applyAlignment="1">
      <alignment horizontal="center" vertical="center"/>
    </xf>
    <xf numFmtId="0" fontId="17" fillId="0" borderId="0" xfId="56" applyFont="1" applyFill="1">
      <alignment vertical="center"/>
    </xf>
    <xf numFmtId="0" fontId="16" fillId="0" borderId="2" xfId="63" applyFont="1" applyFill="1" applyBorder="1" applyAlignment="1">
      <alignment horizontal="left" vertical="top"/>
    </xf>
    <xf numFmtId="14" fontId="12" fillId="0" borderId="0" xfId="55" applyNumberFormat="1" applyFont="1" applyFill="1"/>
    <xf numFmtId="0" fontId="19" fillId="0" borderId="0" xfId="54" applyFont="1" applyAlignment="1">
      <alignment horizontal="left" vertical="center"/>
    </xf>
    <xf numFmtId="0" fontId="25" fillId="0" borderId="12" xfId="54" applyFont="1" applyBorder="1" applyAlignment="1">
      <alignment horizontal="center" vertical="top"/>
    </xf>
    <xf numFmtId="0" fontId="24" fillId="0" borderId="33" xfId="54" applyFont="1" applyBorder="1" applyAlignment="1">
      <alignment horizontal="left" vertical="center"/>
    </xf>
    <xf numFmtId="0" fontId="22" fillId="0" borderId="34" xfId="54" applyFont="1" applyBorder="1" applyAlignment="1">
      <alignment horizontal="center" vertical="center"/>
    </xf>
    <xf numFmtId="0" fontId="24" fillId="0" borderId="34" xfId="54" applyFont="1" applyBorder="1" applyAlignment="1">
      <alignment horizontal="center" vertical="center"/>
    </xf>
    <xf numFmtId="0" fontId="15" fillId="0" borderId="34" xfId="54" applyFont="1" applyBorder="1" applyAlignment="1">
      <alignment horizontal="left" vertical="center"/>
    </xf>
    <xf numFmtId="0" fontId="15" fillId="0" borderId="13" xfId="54" applyFont="1" applyBorder="1" applyAlignment="1">
      <alignment horizontal="center" vertical="center"/>
    </xf>
    <xf numFmtId="0" fontId="15" fillId="0" borderId="14" xfId="54" applyFont="1" applyBorder="1" applyAlignment="1">
      <alignment horizontal="center" vertical="center"/>
    </xf>
    <xf numFmtId="0" fontId="15" fillId="0" borderId="29" xfId="54" applyFont="1" applyBorder="1" applyAlignment="1">
      <alignment horizontal="center" vertical="center"/>
    </xf>
    <xf numFmtId="0" fontId="24" fillId="0" borderId="13" xfId="54" applyFont="1" applyBorder="1" applyAlignment="1">
      <alignment horizontal="center" vertical="center"/>
    </xf>
    <xf numFmtId="0" fontId="24" fillId="0" borderId="14" xfId="54" applyFont="1" applyBorder="1" applyAlignment="1">
      <alignment horizontal="center" vertical="center"/>
    </xf>
    <xf numFmtId="0" fontId="24" fillId="0" borderId="29" xfId="54" applyFont="1" applyBorder="1" applyAlignment="1">
      <alignment horizontal="center" vertical="center"/>
    </xf>
    <xf numFmtId="0" fontId="15" fillId="0" borderId="15" xfId="54" applyFont="1" applyBorder="1" applyAlignment="1">
      <alignment horizontal="left" vertical="center"/>
    </xf>
    <xf numFmtId="0" fontId="22" fillId="0" borderId="10" xfId="54" applyFont="1" applyFill="1" applyBorder="1" applyAlignment="1">
      <alignment horizontal="left" vertical="center"/>
    </xf>
    <xf numFmtId="0" fontId="22" fillId="0" borderId="11" xfId="54" applyFont="1" applyFill="1" applyBorder="1" applyAlignment="1">
      <alignment horizontal="left" vertical="center"/>
    </xf>
    <xf numFmtId="0" fontId="15" fillId="0" borderId="10" xfId="54" applyFont="1" applyBorder="1" applyAlignment="1">
      <alignment horizontal="left" vertical="center"/>
    </xf>
    <xf numFmtId="14" fontId="22" fillId="0" borderId="10" xfId="54" applyNumberFormat="1" applyFont="1" applyFill="1" applyBorder="1" applyAlignment="1">
      <alignment horizontal="center" vertical="center" wrapText="1"/>
    </xf>
    <xf numFmtId="14" fontId="22" fillId="0" borderId="11" xfId="54" applyNumberFormat="1" applyFont="1" applyFill="1" applyBorder="1" applyAlignment="1">
      <alignment horizontal="center" vertical="center" wrapText="1"/>
    </xf>
    <xf numFmtId="0" fontId="15" fillId="0" borderId="15" xfId="54" applyFont="1" applyBorder="1" applyAlignment="1">
      <alignment vertical="center"/>
    </xf>
    <xf numFmtId="9" fontId="22" fillId="0" borderId="10" xfId="54" applyNumberFormat="1" applyFont="1" applyFill="1" applyBorder="1" applyAlignment="1" applyProtection="1">
      <alignment horizontal="center" vertical="center"/>
    </xf>
    <xf numFmtId="0" fontId="22" fillId="0" borderId="11" xfId="54" applyFont="1" applyFill="1" applyBorder="1" applyAlignment="1">
      <alignment horizontal="center" vertical="center"/>
    </xf>
    <xf numFmtId="9" fontId="22" fillId="0" borderId="10" xfId="54" applyNumberFormat="1" applyFont="1" applyFill="1" applyBorder="1" applyAlignment="1">
      <alignment horizontal="center" vertical="center"/>
    </xf>
    <xf numFmtId="0" fontId="15" fillId="0" borderId="15" xfId="54" applyFont="1" applyBorder="1" applyAlignment="1">
      <alignment horizontal="center" vertical="center"/>
    </xf>
    <xf numFmtId="0" fontId="22" fillId="0" borderId="15" xfId="54" applyFont="1" applyBorder="1" applyAlignment="1">
      <alignment horizontal="left" vertical="center"/>
    </xf>
    <xf numFmtId="0" fontId="26" fillId="0" borderId="18" xfId="54" applyFont="1" applyBorder="1" applyAlignment="1">
      <alignment vertical="center"/>
    </xf>
    <xf numFmtId="0" fontId="27" fillId="0" borderId="19" xfId="6" applyNumberFormat="1" applyFont="1" applyFill="1" applyBorder="1" applyAlignment="1" applyProtection="1">
      <alignment horizontal="center" vertical="center" wrapText="1"/>
    </xf>
    <xf numFmtId="0" fontId="28" fillId="0" borderId="30" xfId="54" applyFont="1" applyFill="1" applyBorder="1" applyAlignment="1">
      <alignment horizontal="center" vertical="center" wrapText="1"/>
    </xf>
    <xf numFmtId="0" fontId="15" fillId="0" borderId="18" xfId="54" applyFont="1" applyBorder="1" applyAlignment="1">
      <alignment horizontal="left" vertical="center"/>
    </xf>
    <xf numFmtId="0" fontId="15" fillId="0" borderId="19" xfId="54" applyFont="1" applyBorder="1" applyAlignment="1">
      <alignment horizontal="left" vertical="center"/>
    </xf>
    <xf numFmtId="14" fontId="22" fillId="0" borderId="19" xfId="54" applyNumberFormat="1" applyFont="1" applyFill="1" applyBorder="1" applyAlignment="1">
      <alignment horizontal="center" vertical="center" wrapText="1"/>
    </xf>
    <xf numFmtId="14" fontId="22" fillId="0" borderId="30" xfId="54" applyNumberFormat="1" applyFont="1" applyFill="1" applyBorder="1" applyAlignment="1">
      <alignment horizontal="center" vertical="center" wrapText="1"/>
    </xf>
    <xf numFmtId="0" fontId="24" fillId="0" borderId="0" xfId="54" applyFont="1" applyBorder="1" applyAlignment="1">
      <alignment horizontal="left" vertical="center"/>
    </xf>
    <xf numFmtId="0" fontId="15" fillId="0" borderId="13" xfId="54" applyFont="1" applyBorder="1" applyAlignment="1">
      <alignment vertical="center"/>
    </xf>
    <xf numFmtId="0" fontId="19" fillId="0" borderId="14" xfId="54" applyFont="1" applyBorder="1" applyAlignment="1">
      <alignment horizontal="left" vertical="center"/>
    </xf>
    <xf numFmtId="0" fontId="22" fillId="0" borderId="14" xfId="54" applyFont="1" applyBorder="1" applyAlignment="1">
      <alignment horizontal="left" vertical="center"/>
    </xf>
    <xf numFmtId="0" fontId="19" fillId="0" borderId="14" xfId="54" applyFont="1" applyBorder="1" applyAlignment="1">
      <alignment vertical="center"/>
    </xf>
    <xf numFmtId="0" fontId="15" fillId="0" borderId="14" xfId="54" applyFont="1" applyBorder="1" applyAlignment="1">
      <alignment vertical="center"/>
    </xf>
    <xf numFmtId="0" fontId="19" fillId="0" borderId="10" xfId="54" applyFont="1" applyBorder="1" applyAlignment="1">
      <alignment horizontal="left" vertical="center"/>
    </xf>
    <xf numFmtId="0" fontId="22" fillId="0" borderId="10" xfId="54" applyFont="1" applyBorder="1" applyAlignment="1">
      <alignment horizontal="left" vertical="center"/>
    </xf>
    <xf numFmtId="0" fontId="19" fillId="0" borderId="10" xfId="54" applyFont="1" applyBorder="1" applyAlignment="1">
      <alignment vertical="center"/>
    </xf>
    <xf numFmtId="0" fontId="15" fillId="0" borderId="10" xfId="54" applyFont="1" applyBorder="1" applyAlignment="1">
      <alignment vertical="center"/>
    </xf>
    <xf numFmtId="0" fontId="15" fillId="0" borderId="0" xfId="54" applyFont="1" applyBorder="1" applyAlignment="1">
      <alignment horizontal="left" vertical="center"/>
    </xf>
    <xf numFmtId="0" fontId="23" fillId="0" borderId="13" xfId="54" applyFont="1" applyFill="1" applyBorder="1" applyAlignment="1">
      <alignment horizontal="left" vertical="center"/>
    </xf>
    <xf numFmtId="0" fontId="23" fillId="0" borderId="14" xfId="54" applyFont="1" applyFill="1" applyBorder="1" applyAlignment="1">
      <alignment horizontal="left" vertical="center"/>
    </xf>
    <xf numFmtId="0" fontId="23" fillId="0" borderId="14" xfId="54" applyFont="1" applyBorder="1" applyAlignment="1">
      <alignment horizontal="left" vertical="center"/>
    </xf>
    <xf numFmtId="0" fontId="23" fillId="0" borderId="23" xfId="54" applyFont="1" applyBorder="1" applyAlignment="1">
      <alignment horizontal="left" vertical="center"/>
    </xf>
    <xf numFmtId="0" fontId="23" fillId="0" borderId="22" xfId="54" applyFont="1" applyBorder="1" applyAlignment="1">
      <alignment horizontal="left" vertical="center"/>
    </xf>
    <xf numFmtId="0" fontId="23" fillId="0" borderId="28" xfId="54" applyFont="1" applyBorder="1" applyAlignment="1">
      <alignment horizontal="left" vertical="center"/>
    </xf>
    <xf numFmtId="0" fontId="23" fillId="0" borderId="16" xfId="54" applyFont="1" applyBorder="1" applyAlignment="1">
      <alignment horizontal="left" vertical="center"/>
    </xf>
    <xf numFmtId="0" fontId="22" fillId="0" borderId="18" xfId="54" applyFont="1" applyBorder="1" applyAlignment="1">
      <alignment horizontal="left" vertical="center"/>
    </xf>
    <xf numFmtId="0" fontId="22" fillId="0" borderId="19" xfId="54" applyFont="1" applyBorder="1" applyAlignment="1">
      <alignment horizontal="left" vertical="center"/>
    </xf>
    <xf numFmtId="0" fontId="23" fillId="0" borderId="13" xfId="54" applyFont="1" applyBorder="1" applyAlignment="1">
      <alignment horizontal="left" vertical="center"/>
    </xf>
    <xf numFmtId="0" fontId="24" fillId="0" borderId="0" xfId="0" applyFont="1" applyBorder="1" applyAlignment="1">
      <alignment horizontal="left" vertical="center"/>
    </xf>
    <xf numFmtId="0" fontId="15" fillId="0" borderId="15" xfId="54" applyFont="1" applyFill="1" applyBorder="1" applyAlignment="1">
      <alignment horizontal="left" vertical="center"/>
    </xf>
    <xf numFmtId="0" fontId="15" fillId="0" borderId="18" xfId="54" applyFont="1" applyBorder="1" applyAlignment="1">
      <alignment horizontal="center" vertical="center"/>
    </xf>
    <xf numFmtId="0" fontId="15" fillId="0" borderId="19" xfId="54" applyFont="1" applyBorder="1" applyAlignment="1">
      <alignment horizontal="center" vertical="center"/>
    </xf>
    <xf numFmtId="0" fontId="15" fillId="0" borderId="10" xfId="54" applyFont="1" applyBorder="1" applyAlignment="1">
      <alignment horizontal="center" vertical="center"/>
    </xf>
    <xf numFmtId="0" fontId="21" fillId="0" borderId="10" xfId="54" applyFont="1" applyBorder="1" applyAlignment="1">
      <alignment horizontal="left" vertical="center"/>
    </xf>
    <xf numFmtId="0" fontId="15" fillId="0" borderId="26" xfId="54" applyFont="1" applyFill="1" applyBorder="1" applyAlignment="1">
      <alignment horizontal="left" vertical="center"/>
    </xf>
    <xf numFmtId="0" fontId="15" fillId="0" borderId="27" xfId="54" applyFont="1" applyFill="1" applyBorder="1" applyAlignment="1">
      <alignment horizontal="left" vertical="center"/>
    </xf>
    <xf numFmtId="0" fontId="24" fillId="0" borderId="0" xfId="54" applyFont="1" applyFill="1" applyBorder="1" applyAlignment="1">
      <alignment horizontal="left" vertical="center"/>
    </xf>
    <xf numFmtId="0" fontId="22" fillId="0" borderId="23" xfId="54" applyFont="1" applyFill="1" applyBorder="1" applyAlignment="1">
      <alignment horizontal="left" vertical="center"/>
    </xf>
    <xf numFmtId="0" fontId="22" fillId="0" borderId="22" xfId="54" applyFont="1" applyFill="1" applyBorder="1" applyAlignment="1">
      <alignment horizontal="left" vertical="center"/>
    </xf>
    <xf numFmtId="0" fontId="15" fillId="0" borderId="23" xfId="54" applyFont="1" applyBorder="1" applyAlignment="1">
      <alignment horizontal="left" vertical="center"/>
    </xf>
    <xf numFmtId="0" fontId="15" fillId="0" borderId="22" xfId="54" applyFont="1" applyBorder="1" applyAlignment="1">
      <alignment horizontal="left" vertical="center"/>
    </xf>
    <xf numFmtId="0" fontId="24" fillId="0" borderId="35" xfId="54" applyFont="1" applyBorder="1" applyAlignment="1">
      <alignment vertical="center"/>
    </xf>
    <xf numFmtId="0" fontId="22" fillId="0" borderId="36" xfId="54" applyFont="1" applyBorder="1" applyAlignment="1">
      <alignment horizontal="center" vertical="center"/>
    </xf>
    <xf numFmtId="0" fontId="24" fillId="0" borderId="36" xfId="54" applyFont="1" applyBorder="1" applyAlignment="1">
      <alignment vertical="center"/>
    </xf>
    <xf numFmtId="0" fontId="22" fillId="0" borderId="36" xfId="54" applyFont="1" applyBorder="1" applyAlignment="1">
      <alignment vertical="center"/>
    </xf>
    <xf numFmtId="58" fontId="19" fillId="0" borderId="36" xfId="54" applyNumberFormat="1" applyFont="1" applyBorder="1" applyAlignment="1">
      <alignment vertical="center"/>
    </xf>
    <xf numFmtId="0" fontId="24" fillId="0" borderId="36" xfId="54" applyFont="1" applyBorder="1" applyAlignment="1">
      <alignment horizontal="center" vertical="center"/>
    </xf>
    <xf numFmtId="0" fontId="24" fillId="0" borderId="37" xfId="54" applyFont="1" applyFill="1" applyBorder="1" applyAlignment="1">
      <alignment horizontal="left" vertical="center"/>
    </xf>
    <xf numFmtId="0" fontId="24" fillId="0" borderId="36" xfId="54" applyFont="1" applyFill="1" applyBorder="1" applyAlignment="1">
      <alignment horizontal="left" vertical="center"/>
    </xf>
    <xf numFmtId="0" fontId="24" fillId="0" borderId="38" xfId="54" applyFont="1" applyFill="1" applyBorder="1" applyAlignment="1">
      <alignment horizontal="center" vertical="center"/>
    </xf>
    <xf numFmtId="0" fontId="24" fillId="0" borderId="39" xfId="54" applyFont="1" applyFill="1" applyBorder="1" applyAlignment="1">
      <alignment horizontal="center" vertical="center"/>
    </xf>
    <xf numFmtId="0" fontId="24" fillId="0" borderId="18" xfId="54" applyFont="1" applyFill="1" applyBorder="1" applyAlignment="1">
      <alignment horizontal="center" vertical="center"/>
    </xf>
    <xf numFmtId="0" fontId="24" fillId="0" borderId="19" xfId="54" applyFont="1" applyFill="1" applyBorder="1" applyAlignment="1">
      <alignment horizontal="center" vertical="center"/>
    </xf>
    <xf numFmtId="58" fontId="24" fillId="0" borderId="36" xfId="54" applyNumberFormat="1" applyFont="1" applyFill="1" applyBorder="1" applyAlignment="1">
      <alignment vertical="center"/>
    </xf>
    <xf numFmtId="0" fontId="19" fillId="0" borderId="34" xfId="54" applyFont="1" applyBorder="1" applyAlignment="1">
      <alignment horizontal="center" vertical="center"/>
    </xf>
    <xf numFmtId="0" fontId="19" fillId="0" borderId="40" xfId="54" applyFont="1" applyBorder="1" applyAlignment="1">
      <alignment horizontal="center" vertical="center"/>
    </xf>
    <xf numFmtId="0" fontId="22" fillId="0" borderId="11" xfId="54" applyFont="1" applyBorder="1" applyAlignment="1">
      <alignment horizontal="left" vertical="center"/>
    </xf>
    <xf numFmtId="0" fontId="15" fillId="0" borderId="11" xfId="54" applyFont="1" applyBorder="1" applyAlignment="1">
      <alignment horizontal="center" vertical="center"/>
    </xf>
    <xf numFmtId="0" fontId="15" fillId="0" borderId="30" xfId="54" applyFont="1" applyBorder="1" applyAlignment="1">
      <alignment horizontal="left" vertical="center"/>
    </xf>
    <xf numFmtId="0" fontId="22" fillId="0" borderId="29" xfId="54" applyFont="1" applyBorder="1" applyAlignment="1">
      <alignment horizontal="left" vertical="center"/>
    </xf>
    <xf numFmtId="0" fontId="21" fillId="0" borderId="14" xfId="54" applyFont="1" applyBorder="1" applyAlignment="1">
      <alignment horizontal="left" vertical="center"/>
    </xf>
    <xf numFmtId="0" fontId="21" fillId="0" borderId="29" xfId="54" applyFont="1" applyBorder="1" applyAlignment="1">
      <alignment horizontal="left" vertical="center"/>
    </xf>
    <xf numFmtId="0" fontId="21" fillId="0" borderId="16" xfId="54" applyFont="1" applyBorder="1" applyAlignment="1">
      <alignment horizontal="left" vertical="center"/>
    </xf>
    <xf numFmtId="0" fontId="21" fillId="0" borderId="22" xfId="54" applyFont="1" applyBorder="1" applyAlignment="1">
      <alignment horizontal="left" vertical="center"/>
    </xf>
    <xf numFmtId="0" fontId="21" fillId="0" borderId="17" xfId="54" applyFont="1" applyBorder="1" applyAlignment="1">
      <alignment horizontal="left" vertical="center"/>
    </xf>
    <xf numFmtId="0" fontId="22" fillId="0" borderId="30" xfId="54" applyFont="1" applyBorder="1" applyAlignment="1">
      <alignment horizontal="left" vertical="center"/>
    </xf>
    <xf numFmtId="0" fontId="15" fillId="0" borderId="30" xfId="54" applyFont="1" applyBorder="1" applyAlignment="1">
      <alignment horizontal="center" vertical="center"/>
    </xf>
    <xf numFmtId="0" fontId="21" fillId="0" borderId="11" xfId="54" applyFont="1" applyBorder="1" applyAlignment="1">
      <alignment horizontal="left" vertical="center"/>
    </xf>
    <xf numFmtId="0" fontId="15" fillId="0" borderId="32" xfId="54" applyFont="1" applyFill="1" applyBorder="1" applyAlignment="1">
      <alignment horizontal="left" vertical="center"/>
    </xf>
    <xf numFmtId="0" fontId="15" fillId="0" borderId="17" xfId="54" applyFont="1" applyBorder="1" applyAlignment="1">
      <alignment horizontal="left" vertical="center"/>
    </xf>
    <xf numFmtId="0" fontId="22" fillId="0" borderId="41" xfId="54" applyFont="1" applyBorder="1" applyAlignment="1">
      <alignment horizontal="center" vertical="center"/>
    </xf>
    <xf numFmtId="0" fontId="24" fillId="0" borderId="42" xfId="54" applyFont="1" applyFill="1" applyBorder="1" applyAlignment="1">
      <alignment horizontal="left" vertical="center"/>
    </xf>
    <xf numFmtId="0" fontId="24" fillId="0" borderId="43" xfId="54" applyFont="1" applyFill="1" applyBorder="1" applyAlignment="1">
      <alignment horizontal="center" vertical="center"/>
    </xf>
    <xf numFmtId="0" fontId="24" fillId="0" borderId="30" xfId="54" applyFont="1" applyFill="1" applyBorder="1" applyAlignment="1">
      <alignment horizontal="center" vertical="center"/>
    </xf>
    <xf numFmtId="0" fontId="19" fillId="0" borderId="36" xfId="54" applyFont="1" applyBorder="1" applyAlignment="1">
      <alignment horizontal="center" vertical="center"/>
    </xf>
    <xf numFmtId="0" fontId="19" fillId="0" borderId="41" xfId="54" applyFont="1" applyBorder="1" applyAlignment="1">
      <alignment horizontal="center" vertical="center"/>
    </xf>
    <xf numFmtId="0" fontId="19" fillId="0" borderId="0" xfId="54" applyFont="1" applyBorder="1" applyAlignment="1">
      <alignment horizontal="left" vertical="center"/>
    </xf>
    <xf numFmtId="0" fontId="29" fillId="0" borderId="12" xfId="54" applyFont="1" applyBorder="1" applyAlignment="1">
      <alignment horizontal="center" vertical="top"/>
    </xf>
    <xf numFmtId="14" fontId="22" fillId="0" borderId="10" xfId="54" applyNumberFormat="1" applyFont="1" applyFill="1" applyBorder="1" applyAlignment="1">
      <alignment horizontal="center" vertical="center"/>
    </xf>
    <xf numFmtId="14" fontId="22" fillId="0" borderId="11" xfId="54" applyNumberFormat="1" applyFont="1" applyFill="1" applyBorder="1" applyAlignment="1">
      <alignment horizontal="center" vertical="center"/>
    </xf>
    <xf numFmtId="0" fontId="22" fillId="0" borderId="10" xfId="54" applyFont="1" applyFill="1" applyBorder="1" applyAlignment="1">
      <alignment vertical="center"/>
    </xf>
    <xf numFmtId="0" fontId="22" fillId="0" borderId="11" xfId="54" applyFont="1" applyFill="1" applyBorder="1" applyAlignment="1">
      <alignment vertical="center"/>
    </xf>
    <xf numFmtId="14" fontId="22" fillId="0" borderId="19" xfId="54" applyNumberFormat="1" applyFont="1" applyFill="1" applyBorder="1" applyAlignment="1">
      <alignment horizontal="center" vertical="center"/>
    </xf>
    <xf numFmtId="14" fontId="22" fillId="0" borderId="30" xfId="54" applyNumberFormat="1" applyFont="1" applyFill="1" applyBorder="1" applyAlignment="1">
      <alignment horizontal="center" vertical="center"/>
    </xf>
    <xf numFmtId="0" fontId="15" fillId="0" borderId="44" xfId="54" applyFont="1" applyBorder="1" applyAlignment="1">
      <alignment horizontal="left" vertical="center"/>
    </xf>
    <xf numFmtId="0" fontId="15" fillId="0" borderId="24" xfId="54" applyFont="1" applyBorder="1" applyAlignment="1">
      <alignment horizontal="left" vertical="center"/>
    </xf>
    <xf numFmtId="0" fontId="24" fillId="0" borderId="37" xfId="54" applyFont="1" applyBorder="1" applyAlignment="1">
      <alignment horizontal="left" vertical="center"/>
    </xf>
    <xf numFmtId="0" fontId="24" fillId="0" borderId="36" xfId="54" applyFont="1" applyBorder="1" applyAlignment="1">
      <alignment horizontal="left" vertical="center"/>
    </xf>
    <xf numFmtId="0" fontId="15" fillId="0" borderId="38" xfId="54" applyFont="1" applyBorder="1" applyAlignment="1">
      <alignment vertical="center"/>
    </xf>
    <xf numFmtId="0" fontId="19" fillId="0" borderId="39" xfId="54" applyFont="1" applyBorder="1" applyAlignment="1">
      <alignment horizontal="left" vertical="center"/>
    </xf>
    <xf numFmtId="0" fontId="22" fillId="0" borderId="39" xfId="54" applyFont="1" applyBorder="1" applyAlignment="1">
      <alignment horizontal="left" vertical="center"/>
    </xf>
    <xf numFmtId="0" fontId="19" fillId="0" borderId="39" xfId="54" applyFont="1" applyBorder="1" applyAlignment="1">
      <alignment vertical="center"/>
    </xf>
    <xf numFmtId="0" fontId="15" fillId="0" borderId="39" xfId="54" applyFont="1" applyBorder="1" applyAlignment="1">
      <alignment vertical="center"/>
    </xf>
    <xf numFmtId="0" fontId="15" fillId="0" borderId="38" xfId="54" applyFont="1" applyBorder="1" applyAlignment="1">
      <alignment horizontal="center" vertical="center"/>
    </xf>
    <xf numFmtId="0" fontId="22" fillId="0" borderId="39" xfId="54" applyFont="1" applyBorder="1" applyAlignment="1">
      <alignment horizontal="center" vertical="center"/>
    </xf>
    <xf numFmtId="0" fontId="15" fillId="0" borderId="39" xfId="54" applyFont="1" applyBorder="1" applyAlignment="1">
      <alignment horizontal="center" vertical="center"/>
    </xf>
    <xf numFmtId="0" fontId="19" fillId="0" borderId="39" xfId="54" applyFont="1" applyBorder="1" applyAlignment="1">
      <alignment horizontal="center" vertical="center"/>
    </xf>
    <xf numFmtId="0" fontId="22" fillId="0" borderId="10" xfId="54" applyFont="1" applyBorder="1" applyAlignment="1">
      <alignment horizontal="center" vertical="center"/>
    </xf>
    <xf numFmtId="0" fontId="19" fillId="0" borderId="10" xfId="54" applyFont="1" applyBorder="1" applyAlignment="1">
      <alignment horizontal="center" vertical="center"/>
    </xf>
    <xf numFmtId="0" fontId="15" fillId="0" borderId="26" xfId="54" applyFont="1" applyBorder="1" applyAlignment="1">
      <alignment horizontal="left" vertical="center" wrapText="1"/>
    </xf>
    <xf numFmtId="0" fontId="15" fillId="0" borderId="27" xfId="54" applyFont="1" applyBorder="1" applyAlignment="1">
      <alignment horizontal="left" vertical="center" wrapText="1"/>
    </xf>
    <xf numFmtId="0" fontId="15" fillId="0" borderId="38" xfId="54" applyFont="1" applyBorder="1" applyAlignment="1">
      <alignment horizontal="left" vertical="center"/>
    </xf>
    <xf numFmtId="0" fontId="15" fillId="0" borderId="39" xfId="54" applyFont="1" applyBorder="1" applyAlignment="1">
      <alignment horizontal="left" vertical="center"/>
    </xf>
    <xf numFmtId="0" fontId="30" fillId="0" borderId="45" xfId="54" applyFont="1" applyBorder="1" applyAlignment="1">
      <alignment horizontal="left" vertical="center" wrapText="1"/>
    </xf>
    <xf numFmtId="0" fontId="22" fillId="0" borderId="15" xfId="54" applyFont="1" applyFill="1" applyBorder="1" applyAlignment="1">
      <alignment horizontal="left" vertical="center"/>
    </xf>
    <xf numFmtId="9" fontId="22" fillId="0" borderId="10" xfId="54" applyNumberFormat="1" applyFont="1" applyBorder="1" applyAlignment="1">
      <alignment horizontal="center" vertical="center"/>
    </xf>
    <xf numFmtId="0" fontId="24" fillId="0" borderId="37" xfId="0" applyFont="1" applyBorder="1" applyAlignment="1">
      <alignment horizontal="left" vertical="center"/>
    </xf>
    <xf numFmtId="0" fontId="24" fillId="0" borderId="36" xfId="0" applyFont="1" applyBorder="1" applyAlignment="1">
      <alignment horizontal="left" vertical="center"/>
    </xf>
    <xf numFmtId="9" fontId="22" fillId="0" borderId="25" xfId="54" applyNumberFormat="1" applyFont="1" applyFill="1" applyBorder="1" applyAlignment="1">
      <alignment horizontal="left" vertical="center"/>
    </xf>
    <xf numFmtId="9" fontId="22" fillId="0" borderId="21" xfId="54" applyNumberFormat="1" applyFont="1" applyFill="1" applyBorder="1" applyAlignment="1">
      <alignment horizontal="left" vertical="center"/>
    </xf>
    <xf numFmtId="9" fontId="22" fillId="0" borderId="26" xfId="54" applyNumberFormat="1" applyFont="1" applyBorder="1" applyAlignment="1">
      <alignment horizontal="left" vertical="center"/>
    </xf>
    <xf numFmtId="9" fontId="22" fillId="0" borderId="27" xfId="54" applyNumberFormat="1" applyFont="1" applyBorder="1" applyAlignment="1">
      <alignment horizontal="left" vertical="center"/>
    </xf>
    <xf numFmtId="0" fontId="21" fillId="0" borderId="38" xfId="54" applyFont="1" applyFill="1" applyBorder="1" applyAlignment="1">
      <alignment horizontal="left" vertical="center"/>
    </xf>
    <xf numFmtId="0" fontId="21" fillId="0" borderId="39" xfId="54" applyFont="1" applyFill="1" applyBorder="1" applyAlignment="1">
      <alignment horizontal="left" vertical="center"/>
    </xf>
    <xf numFmtId="0" fontId="21" fillId="0" borderId="46" xfId="54" applyFont="1" applyFill="1" applyBorder="1" applyAlignment="1">
      <alignment horizontal="left" vertical="center"/>
    </xf>
    <xf numFmtId="0" fontId="21" fillId="0" borderId="27" xfId="54" applyFont="1" applyFill="1" applyBorder="1" applyAlignment="1">
      <alignment horizontal="left" vertical="center"/>
    </xf>
    <xf numFmtId="0" fontId="24" fillId="0" borderId="24" xfId="54" applyFont="1" applyFill="1" applyBorder="1" applyAlignment="1">
      <alignment horizontal="left" vertical="center"/>
    </xf>
    <xf numFmtId="0" fontId="22" fillId="0" borderId="47" xfId="54" applyFont="1" applyFill="1" applyBorder="1" applyAlignment="1">
      <alignment horizontal="left" vertical="center"/>
    </xf>
    <xf numFmtId="0" fontId="22" fillId="0" borderId="48" xfId="54" applyFont="1" applyFill="1" applyBorder="1" applyAlignment="1">
      <alignment horizontal="left" vertical="center"/>
    </xf>
    <xf numFmtId="0" fontId="24" fillId="0" borderId="33" xfId="54" applyFont="1" applyBorder="1" applyAlignment="1">
      <alignment vertical="center"/>
    </xf>
    <xf numFmtId="0" fontId="31" fillId="0" borderId="36" xfId="54" applyFont="1" applyBorder="1" applyAlignment="1">
      <alignment horizontal="center" vertical="center"/>
    </xf>
    <xf numFmtId="0" fontId="24" fillId="0" borderId="34" xfId="54" applyFont="1" applyBorder="1" applyAlignment="1">
      <alignment vertical="center"/>
    </xf>
    <xf numFmtId="0" fontId="22" fillId="0" borderId="49" xfId="54" applyFont="1" applyBorder="1" applyAlignment="1">
      <alignment vertical="center"/>
    </xf>
    <xf numFmtId="0" fontId="24" fillId="0" borderId="49" xfId="54" applyFont="1" applyBorder="1" applyAlignment="1">
      <alignment vertical="center"/>
    </xf>
    <xf numFmtId="58" fontId="19" fillId="0" borderId="34" xfId="54" applyNumberFormat="1" applyFont="1" applyBorder="1" applyAlignment="1">
      <alignment vertical="center"/>
    </xf>
    <xf numFmtId="0" fontId="24" fillId="0" borderId="24" xfId="54" applyFont="1" applyBorder="1" applyAlignment="1">
      <alignment horizontal="center" vertical="center"/>
    </xf>
    <xf numFmtId="0" fontId="22" fillId="0" borderId="44" xfId="54" applyFont="1" applyFill="1" applyBorder="1" applyAlignment="1">
      <alignment horizontal="left" vertical="center"/>
    </xf>
    <xf numFmtId="0" fontId="22" fillId="0" borderId="24" xfId="54" applyFont="1" applyFill="1" applyBorder="1" applyAlignment="1">
      <alignment horizontal="left" vertical="center"/>
    </xf>
    <xf numFmtId="0" fontId="19" fillId="0" borderId="49" xfId="54" applyFont="1" applyBorder="1" applyAlignment="1">
      <alignment vertical="center"/>
    </xf>
    <xf numFmtId="58" fontId="19" fillId="0" borderId="34" xfId="54" applyNumberFormat="1" applyFont="1" applyFill="1" applyBorder="1" applyAlignment="1">
      <alignment vertical="center"/>
    </xf>
    <xf numFmtId="0" fontId="15" fillId="0" borderId="50" xfId="54" applyFont="1" applyBorder="1" applyAlignment="1">
      <alignment horizontal="left" vertical="center"/>
    </xf>
    <xf numFmtId="0" fontId="24" fillId="0" borderId="42" xfId="54" applyFont="1" applyBorder="1" applyAlignment="1">
      <alignment horizontal="left" vertical="center"/>
    </xf>
    <xf numFmtId="0" fontId="22" fillId="0" borderId="43" xfId="54" applyFont="1" applyBorder="1" applyAlignment="1">
      <alignment horizontal="left" vertical="center"/>
    </xf>
    <xf numFmtId="0" fontId="15" fillId="0" borderId="0" xfId="54" applyFont="1" applyBorder="1" applyAlignment="1">
      <alignment vertical="center"/>
    </xf>
    <xf numFmtId="0" fontId="15" fillId="0" borderId="32" xfId="54" applyFont="1" applyBorder="1" applyAlignment="1">
      <alignment horizontal="left" vertical="center" wrapText="1"/>
    </xf>
    <xf numFmtId="0" fontId="15" fillId="0" borderId="43" xfId="54" applyFont="1" applyBorder="1" applyAlignment="1">
      <alignment horizontal="left" vertical="center"/>
    </xf>
    <xf numFmtId="0" fontId="32" fillId="0" borderId="11" xfId="54" applyFont="1" applyBorder="1" applyAlignment="1">
      <alignment horizontal="left" vertical="center"/>
    </xf>
    <xf numFmtId="0" fontId="23" fillId="0" borderId="11" xfId="54" applyFont="1" applyBorder="1" applyAlignment="1">
      <alignment horizontal="left" vertical="center"/>
    </xf>
    <xf numFmtId="0" fontId="24" fillId="0" borderId="42" xfId="0" applyFont="1" applyBorder="1" applyAlignment="1">
      <alignment horizontal="left" vertical="center"/>
    </xf>
    <xf numFmtId="9" fontId="22" fillId="0" borderId="31" xfId="54" applyNumberFormat="1" applyFont="1" applyFill="1" applyBorder="1" applyAlignment="1">
      <alignment horizontal="left" vertical="center"/>
    </xf>
    <xf numFmtId="9" fontId="22" fillId="0" borderId="32" xfId="54" applyNumberFormat="1" applyFont="1" applyBorder="1" applyAlignment="1">
      <alignment horizontal="left" vertical="center"/>
    </xf>
    <xf numFmtId="0" fontId="21" fillId="0" borderId="43" xfId="54" applyFont="1" applyFill="1" applyBorder="1" applyAlignment="1">
      <alignment horizontal="left" vertical="center"/>
    </xf>
    <xf numFmtId="0" fontId="21" fillId="0" borderId="32" xfId="54" applyFont="1" applyFill="1" applyBorder="1" applyAlignment="1">
      <alignment horizontal="left" vertical="center"/>
    </xf>
    <xf numFmtId="0" fontId="22" fillId="0" borderId="51" xfId="54" applyFont="1" applyFill="1" applyBorder="1" applyAlignment="1">
      <alignment horizontal="left" vertical="center"/>
    </xf>
    <xf numFmtId="0" fontId="24" fillId="0" borderId="52" xfId="54" applyFont="1" applyBorder="1" applyAlignment="1">
      <alignment horizontal="center" vertical="center"/>
    </xf>
    <xf numFmtId="0" fontId="22" fillId="0" borderId="49" xfId="54" applyFont="1" applyBorder="1" applyAlignment="1">
      <alignment horizontal="center" vertical="center"/>
    </xf>
    <xf numFmtId="0" fontId="22" fillId="0" borderId="50" xfId="54" applyFont="1" applyBorder="1" applyAlignment="1">
      <alignment horizontal="center" vertical="center"/>
    </xf>
    <xf numFmtId="0" fontId="22" fillId="0" borderId="50" xfId="54" applyFont="1" applyFill="1" applyBorder="1" applyAlignment="1">
      <alignment horizontal="left" vertical="center"/>
    </xf>
    <xf numFmtId="0" fontId="33" fillId="0" borderId="53" xfId="0" applyFont="1" applyBorder="1" applyAlignment="1">
      <alignment horizontal="center" vertical="center" wrapText="1"/>
    </xf>
    <xf numFmtId="0" fontId="33" fillId="0" borderId="54" xfId="0" applyFont="1" applyBorder="1" applyAlignment="1">
      <alignment horizontal="center" vertical="center" wrapText="1"/>
    </xf>
    <xf numFmtId="0" fontId="34" fillId="0" borderId="55" xfId="0" applyFont="1" applyBorder="1"/>
    <xf numFmtId="0" fontId="34" fillId="0" borderId="2" xfId="0" applyFont="1" applyBorder="1"/>
    <xf numFmtId="0" fontId="34" fillId="0" borderId="5" xfId="0" applyFont="1" applyBorder="1" applyAlignment="1">
      <alignment horizontal="center" vertical="center"/>
    </xf>
    <xf numFmtId="0" fontId="34" fillId="0" borderId="7" xfId="0" applyFont="1" applyBorder="1" applyAlignment="1">
      <alignment horizontal="center" vertical="center"/>
    </xf>
    <xf numFmtId="0" fontId="34" fillId="4" borderId="5" xfId="0" applyFont="1" applyFill="1" applyBorder="1" applyAlignment="1">
      <alignment horizontal="center" vertical="center"/>
    </xf>
    <xf numFmtId="0" fontId="34" fillId="4" borderId="7" xfId="0" applyFont="1" applyFill="1" applyBorder="1" applyAlignment="1">
      <alignment horizontal="center" vertical="center"/>
    </xf>
    <xf numFmtId="0" fontId="34" fillId="4" borderId="2" xfId="0" applyFont="1" applyFill="1" applyBorder="1"/>
    <xf numFmtId="0" fontId="0" fillId="0" borderId="55" xfId="0" applyBorder="1"/>
    <xf numFmtId="0" fontId="0" fillId="0" borderId="2" xfId="0" applyBorder="1"/>
    <xf numFmtId="0" fontId="0" fillId="4" borderId="2" xfId="0" applyFill="1" applyBorder="1"/>
    <xf numFmtId="0" fontId="0" fillId="0" borderId="56" xfId="0" applyBorder="1"/>
    <xf numFmtId="0" fontId="0" fillId="0" borderId="57" xfId="0" applyBorder="1"/>
    <xf numFmtId="0" fontId="0" fillId="4" borderId="57" xfId="0" applyFill="1" applyBorder="1"/>
    <xf numFmtId="0" fontId="0" fillId="5" borderId="0" xfId="0" applyFill="1"/>
    <xf numFmtId="0" fontId="33" fillId="0" borderId="58" xfId="0" applyFont="1" applyBorder="1" applyAlignment="1">
      <alignment horizontal="center" vertical="center" wrapText="1"/>
    </xf>
    <xf numFmtId="0" fontId="34" fillId="0" borderId="59" xfId="0" applyFont="1" applyBorder="1" applyAlignment="1">
      <alignment horizontal="center" vertical="center"/>
    </xf>
    <xf numFmtId="0" fontId="34" fillId="0" borderId="60" xfId="0" applyFont="1" applyBorder="1"/>
    <xf numFmtId="0" fontId="0" fillId="0" borderId="60" xfId="0" applyBorder="1"/>
    <xf numFmtId="0" fontId="0" fillId="0" borderId="61" xfId="0" applyBorder="1"/>
    <xf numFmtId="0" fontId="0" fillId="0" borderId="0" xfId="0" applyFont="1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6" borderId="2" xfId="0" applyFill="1" applyBorder="1" applyAlignment="1">
      <alignment horizontal="center"/>
    </xf>
    <xf numFmtId="0" fontId="35" fillId="6" borderId="2" xfId="0" applyFont="1" applyFill="1" applyBorder="1" applyAlignment="1">
      <alignment vertical="top" wrapText="1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vertical="top" wrapText="1"/>
    </xf>
    <xf numFmtId="0" fontId="0" fillId="0" borderId="2" xfId="0" applyFont="1" applyFill="1" applyBorder="1" applyAlignment="1">
      <alignment horizontal="center" vertical="top"/>
    </xf>
    <xf numFmtId="0" fontId="0" fillId="3" borderId="2" xfId="0" applyFont="1" applyFill="1" applyBorder="1" applyAlignment="1">
      <alignment vertical="top" wrapText="1"/>
    </xf>
    <xf numFmtId="0" fontId="34" fillId="6" borderId="2" xfId="0" applyFont="1" applyFill="1" applyBorder="1" applyAlignment="1">
      <alignment vertical="top" wrapText="1"/>
    </xf>
    <xf numFmtId="0" fontId="0" fillId="0" borderId="2" xfId="0" applyFont="1" applyBorder="1" applyAlignment="1">
      <alignment vertical="top" wrapText="1"/>
    </xf>
    <xf numFmtId="0" fontId="36" fillId="0" borderId="0" xfId="0" applyFont="1" applyAlignment="1">
      <alignment horizontal="center"/>
    </xf>
    <xf numFmtId="0" fontId="36" fillId="0" borderId="0" xfId="0" applyFont="1" applyAlignment="1">
      <alignment vertical="top" wrapText="1"/>
    </xf>
  </cellXfs>
  <cellStyles count="66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0" xfId="49"/>
    <cellStyle name="常规 5 10" xfId="50"/>
    <cellStyle name="常规 5 2" xfId="51"/>
    <cellStyle name="常规_110509_2006-09-28" xfId="52"/>
    <cellStyle name="常规 2 2 3" xfId="53"/>
    <cellStyle name="常规 2" xfId="54"/>
    <cellStyle name="常规 3" xfId="55"/>
    <cellStyle name="常规 4" xfId="56"/>
    <cellStyle name="常规 23" xfId="57"/>
    <cellStyle name="常规 3 3 3" xfId="58"/>
    <cellStyle name="常规_10AW核价-润懋(35款已核，单耗未减)" xfId="59"/>
    <cellStyle name="常规 23 2 3" xfId="60"/>
    <cellStyle name="常规 72" xfId="61"/>
    <cellStyle name="常规 10 10" xfId="62"/>
    <cellStyle name="常规 43" xfId="63"/>
    <cellStyle name="常规 23 4" xfId="64"/>
    <cellStyle name="常规 76" xfId="65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8" Type="http://schemas.openxmlformats.org/officeDocument/2006/relationships/styles" Target="styles.xml"/><Relationship Id="rId17" Type="http://schemas.openxmlformats.org/officeDocument/2006/relationships/sharedStrings" Target="sharedStrings.xml"/><Relationship Id="rId16" Type="http://schemas.openxmlformats.org/officeDocument/2006/relationships/theme" Target="theme/theme1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checked="Checked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checked="Checked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checked="Checked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39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40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checked="Checked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checked="Checked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checked="Checked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checked="Checked" noThreeD="1" val="0"/>
</file>

<file path=xl/ctrlProps/ctrlProp47.xml><?xml version="1.0" encoding="utf-8"?>
<formControlPr xmlns="http://schemas.microsoft.com/office/spreadsheetml/2009/9/main" objectType="CheckBox" checked="Checked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noThreeD="1" val="0"/>
</file>

<file path=xl/ctrlProps/ctrlProp82.xml><?xml version="1.0" encoding="utf-8"?>
<formControlPr xmlns="http://schemas.microsoft.com/office/spreadsheetml/2009/9/main" objectType="CheckBox" checked="Checked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checked="Checked" noThreeD="1" val="0"/>
</file>

<file path=xl/ctrlProps/ctrlProp85.xml><?xml version="1.0" encoding="utf-8"?>
<formControlPr xmlns="http://schemas.microsoft.com/office/spreadsheetml/2009/9/main" objectType="CheckBox" checked="Checked" noThreeD="1" val="0"/>
</file>

<file path=xl/ctrlProps/ctrlProp86.xml><?xml version="1.0" encoding="utf-8"?>
<formControlPr xmlns="http://schemas.microsoft.com/office/spreadsheetml/2009/9/main" objectType="CheckBox" checked="Checked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checked="Checked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checked="Checked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checked="Checked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checked="Checked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11</xdr:row>
          <xdr:rowOff>0</xdr:rowOff>
        </xdr:from>
        <xdr:to>
          <xdr:col>2</xdr:col>
          <xdr:colOff>571500</xdr:colOff>
          <xdr:row>12</xdr:row>
          <xdr:rowOff>12700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856740" y="350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304800</xdr:colOff>
          <xdr:row>48</xdr:row>
          <xdr:rowOff>101600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8541640" y="11295380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10</xdr:row>
          <xdr:rowOff>127000</xdr:rowOff>
        </xdr:from>
        <xdr:to>
          <xdr:col>6</xdr:col>
          <xdr:colOff>596900</xdr:colOff>
          <xdr:row>12</xdr:row>
          <xdr:rowOff>63500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5031740" y="34366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1069340" y="350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10</xdr:row>
          <xdr:rowOff>127000</xdr:rowOff>
        </xdr:from>
        <xdr:to>
          <xdr:col>10</xdr:col>
          <xdr:colOff>596900</xdr:colOff>
          <xdr:row>12</xdr:row>
          <xdr:rowOff>63500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8067040" y="3436620"/>
              <a:ext cx="393700" cy="332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10</xdr:row>
          <xdr:rowOff>0</xdr:rowOff>
        </xdr:from>
        <xdr:to>
          <xdr:col>2</xdr:col>
          <xdr:colOff>571500</xdr:colOff>
          <xdr:row>11</xdr:row>
          <xdr:rowOff>12700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856740" y="33096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48</xdr:row>
          <xdr:rowOff>0</xdr:rowOff>
        </xdr:from>
        <xdr:to>
          <xdr:col>252</xdr:col>
          <xdr:colOff>393700</xdr:colOff>
          <xdr:row>49</xdr:row>
          <xdr:rowOff>8890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8541640" y="11295380"/>
              <a:ext cx="39370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257040" y="33096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9</xdr:row>
          <xdr:rowOff>177800</xdr:rowOff>
        </xdr:from>
        <xdr:to>
          <xdr:col>6</xdr:col>
          <xdr:colOff>596900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5031740" y="3279775"/>
              <a:ext cx="3937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11</xdr:row>
          <xdr:rowOff>0</xdr:rowOff>
        </xdr:from>
        <xdr:to>
          <xdr:col>5</xdr:col>
          <xdr:colOff>596900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244340" y="350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10</xdr:row>
          <xdr:rowOff>0</xdr:rowOff>
        </xdr:from>
        <xdr:to>
          <xdr:col>1</xdr:col>
          <xdr:colOff>571500</xdr:colOff>
          <xdr:row>11</xdr:row>
          <xdr:rowOff>12700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1069340" y="33096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368540" y="330962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584200</xdr:colOff>
          <xdr:row>11</xdr:row>
          <xdr:rowOff>63500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8054340" y="3216275"/>
              <a:ext cx="393700" cy="354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584200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81240" y="350774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15</xdr:row>
          <xdr:rowOff>12700</xdr:rowOff>
        </xdr:from>
        <xdr:to>
          <xdr:col>1</xdr:col>
          <xdr:colOff>596900</xdr:colOff>
          <xdr:row>16</xdr:row>
          <xdr:rowOff>25400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1094740" y="43319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16</xdr:row>
          <xdr:rowOff>12700</xdr:rowOff>
        </xdr:from>
        <xdr:to>
          <xdr:col>1</xdr:col>
          <xdr:colOff>596900</xdr:colOff>
          <xdr:row>17</xdr:row>
          <xdr:rowOff>12700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1094740" y="45300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584200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869440" y="45173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15</xdr:row>
          <xdr:rowOff>0</xdr:rowOff>
        </xdr:from>
        <xdr:to>
          <xdr:col>2</xdr:col>
          <xdr:colOff>596900</xdr:colOff>
          <xdr:row>16</xdr:row>
          <xdr:rowOff>12700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882140" y="43192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584200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231640" y="45173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177800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218940" y="431927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16</xdr:row>
          <xdr:rowOff>0</xdr:rowOff>
        </xdr:from>
        <xdr:to>
          <xdr:col>6</xdr:col>
          <xdr:colOff>596900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5031740" y="45173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15</xdr:row>
          <xdr:rowOff>0</xdr:rowOff>
        </xdr:from>
        <xdr:to>
          <xdr:col>6</xdr:col>
          <xdr:colOff>596900</xdr:colOff>
          <xdr:row>16</xdr:row>
          <xdr:rowOff>12700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5031740" y="43192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16</xdr:row>
          <xdr:rowOff>0</xdr:rowOff>
        </xdr:from>
        <xdr:to>
          <xdr:col>9</xdr:col>
          <xdr:colOff>596900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93940" y="4517390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79740" y="451739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15</xdr:row>
          <xdr:rowOff>0</xdr:rowOff>
        </xdr:from>
        <xdr:to>
          <xdr:col>9</xdr:col>
          <xdr:colOff>596900</xdr:colOff>
          <xdr:row>16</xdr:row>
          <xdr:rowOff>12700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93940" y="43192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15</xdr:row>
          <xdr:rowOff>0</xdr:rowOff>
        </xdr:from>
        <xdr:to>
          <xdr:col>10</xdr:col>
          <xdr:colOff>609600</xdr:colOff>
          <xdr:row>16</xdr:row>
          <xdr:rowOff>12700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79740" y="431927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6</xdr:row>
          <xdr:rowOff>0</xdr:rowOff>
        </xdr:from>
        <xdr:to>
          <xdr:col>9</xdr:col>
          <xdr:colOff>635000</xdr:colOff>
          <xdr:row>7</xdr:row>
          <xdr:rowOff>5080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432040" y="1718310"/>
              <a:ext cx="393700" cy="2032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7</xdr:row>
          <xdr:rowOff>0</xdr:rowOff>
        </xdr:from>
        <xdr:to>
          <xdr:col>9</xdr:col>
          <xdr:colOff>635000</xdr:colOff>
          <xdr:row>7</xdr:row>
          <xdr:rowOff>201295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432040" y="1916430"/>
              <a:ext cx="393700" cy="2012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241300</xdr:colOff>
          <xdr:row>5</xdr:row>
          <xdr:rowOff>0</xdr:rowOff>
        </xdr:from>
        <xdr:to>
          <xdr:col>9</xdr:col>
          <xdr:colOff>635000</xdr:colOff>
          <xdr:row>6</xdr:row>
          <xdr:rowOff>9525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432040" y="1520190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165100</xdr:rowOff>
        </xdr:from>
        <xdr:to>
          <xdr:col>9</xdr:col>
          <xdr:colOff>622300</xdr:colOff>
          <xdr:row>3</xdr:row>
          <xdr:rowOff>394335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419340" y="839470"/>
              <a:ext cx="393700" cy="2292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</xdr:row>
          <xdr:rowOff>177800</xdr:rowOff>
        </xdr:from>
        <xdr:to>
          <xdr:col>9</xdr:col>
          <xdr:colOff>609600</xdr:colOff>
          <xdr:row>3</xdr:row>
          <xdr:rowOff>134620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406640" y="654050"/>
              <a:ext cx="393700" cy="154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139700</xdr:rowOff>
        </xdr:from>
        <xdr:to>
          <xdr:col>10</xdr:col>
          <xdr:colOff>584200</xdr:colOff>
          <xdr:row>3</xdr:row>
          <xdr:rowOff>139065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8054340" y="615950"/>
              <a:ext cx="393700" cy="1974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3</xdr:row>
          <xdr:rowOff>152400</xdr:rowOff>
        </xdr:from>
        <xdr:to>
          <xdr:col>10</xdr:col>
          <xdr:colOff>596900</xdr:colOff>
          <xdr:row>3</xdr:row>
          <xdr:rowOff>393700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8067040" y="826770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5</xdr:row>
          <xdr:rowOff>0</xdr:rowOff>
        </xdr:from>
        <xdr:to>
          <xdr:col>10</xdr:col>
          <xdr:colOff>609600</xdr:colOff>
          <xdr:row>6</xdr:row>
          <xdr:rowOff>1270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79740" y="1520190"/>
              <a:ext cx="393700" cy="1993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6</xdr:row>
          <xdr:rowOff>0</xdr:rowOff>
        </xdr:from>
        <xdr:to>
          <xdr:col>10</xdr:col>
          <xdr:colOff>609600</xdr:colOff>
          <xdr:row>7</xdr:row>
          <xdr:rowOff>10160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79740" y="1718310"/>
              <a:ext cx="39370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79740" y="1916430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856740" y="370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177800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1069340" y="370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215900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257040" y="370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12</xdr:row>
          <xdr:rowOff>0</xdr:rowOff>
        </xdr:from>
        <xdr:to>
          <xdr:col>6</xdr:col>
          <xdr:colOff>596900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5031740" y="3705860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12</xdr:row>
          <xdr:rowOff>0</xdr:rowOff>
        </xdr:from>
        <xdr:to>
          <xdr:col>8</xdr:col>
          <xdr:colOff>190500</xdr:colOff>
          <xdr:row>13</xdr:row>
          <xdr:rowOff>12700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200140" y="370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43</xdr:row>
          <xdr:rowOff>12700</xdr:rowOff>
        </xdr:from>
        <xdr:to>
          <xdr:col>1</xdr:col>
          <xdr:colOff>596900</xdr:colOff>
          <xdr:row>44</xdr:row>
          <xdr:rowOff>25400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1094740" y="102889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44</xdr:row>
          <xdr:rowOff>0</xdr:rowOff>
        </xdr:from>
        <xdr:to>
          <xdr:col>1</xdr:col>
          <xdr:colOff>596900</xdr:colOff>
          <xdr:row>45</xdr:row>
          <xdr:rowOff>12700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1094740" y="104743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44</xdr:row>
          <xdr:rowOff>0</xdr:rowOff>
        </xdr:from>
        <xdr:to>
          <xdr:col>2</xdr:col>
          <xdr:colOff>596900</xdr:colOff>
          <xdr:row>45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882140" y="104743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43</xdr:row>
          <xdr:rowOff>0</xdr:rowOff>
        </xdr:from>
        <xdr:to>
          <xdr:col>2</xdr:col>
          <xdr:colOff>596900</xdr:colOff>
          <xdr:row>44</xdr:row>
          <xdr:rowOff>12700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882140" y="102762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241300</xdr:colOff>
          <xdr:row>44</xdr:row>
          <xdr:rowOff>0</xdr:rowOff>
        </xdr:from>
        <xdr:to>
          <xdr:col>5</xdr:col>
          <xdr:colOff>635000</xdr:colOff>
          <xdr:row>45</xdr:row>
          <xdr:rowOff>12700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282440" y="104743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43</xdr:row>
          <xdr:rowOff>0</xdr:rowOff>
        </xdr:from>
        <xdr:to>
          <xdr:col>5</xdr:col>
          <xdr:colOff>622300</xdr:colOff>
          <xdr:row>44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269740" y="102762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5006340" y="1047432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177800</xdr:colOff>
          <xdr:row>43</xdr:row>
          <xdr:rowOff>0</xdr:rowOff>
        </xdr:from>
        <xdr:to>
          <xdr:col>6</xdr:col>
          <xdr:colOff>571500</xdr:colOff>
          <xdr:row>44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5006340" y="102762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44</xdr:row>
          <xdr:rowOff>0</xdr:rowOff>
        </xdr:from>
        <xdr:to>
          <xdr:col>9</xdr:col>
          <xdr:colOff>596900</xdr:colOff>
          <xdr:row>45</xdr:row>
          <xdr:rowOff>12700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93940" y="104743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44</xdr:row>
          <xdr:rowOff>0</xdr:rowOff>
        </xdr:from>
        <xdr:to>
          <xdr:col>10</xdr:col>
          <xdr:colOff>609600</xdr:colOff>
          <xdr:row>45</xdr:row>
          <xdr:rowOff>12700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79740" y="104743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43</xdr:row>
          <xdr:rowOff>0</xdr:rowOff>
        </xdr:from>
        <xdr:to>
          <xdr:col>9</xdr:col>
          <xdr:colOff>584200</xdr:colOff>
          <xdr:row>44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81240" y="102762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215900</xdr:colOff>
          <xdr:row>43</xdr:row>
          <xdr:rowOff>0</xdr:rowOff>
        </xdr:from>
        <xdr:to>
          <xdr:col>10</xdr:col>
          <xdr:colOff>609600</xdr:colOff>
          <xdr:row>44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79740" y="10276205"/>
              <a:ext cx="393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200140" y="104743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43</xdr:row>
          <xdr:rowOff>0</xdr:rowOff>
        </xdr:from>
        <xdr:to>
          <xdr:col>8</xdr:col>
          <xdr:colOff>190500</xdr:colOff>
          <xdr:row>44</xdr:row>
          <xdr:rowOff>12700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200140" y="102762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44</xdr:row>
          <xdr:rowOff>0</xdr:rowOff>
        </xdr:from>
        <xdr:to>
          <xdr:col>4</xdr:col>
          <xdr:colOff>190500</xdr:colOff>
          <xdr:row>45</xdr:row>
          <xdr:rowOff>12700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3050540" y="104743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584200</xdr:colOff>
          <xdr:row>43</xdr:row>
          <xdr:rowOff>0</xdr:rowOff>
        </xdr:from>
        <xdr:to>
          <xdr:col>4</xdr:col>
          <xdr:colOff>190500</xdr:colOff>
          <xdr:row>44</xdr:row>
          <xdr:rowOff>12700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3050540" y="1027620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11</xdr:row>
          <xdr:rowOff>139700</xdr:rowOff>
        </xdr:from>
        <xdr:to>
          <xdr:col>10</xdr:col>
          <xdr:colOff>596900</xdr:colOff>
          <xdr:row>13</xdr:row>
          <xdr:rowOff>63500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8067040" y="3647440"/>
              <a:ext cx="393700" cy="3200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177800</xdr:colOff>
          <xdr:row>12</xdr:row>
          <xdr:rowOff>0</xdr:rowOff>
        </xdr:from>
        <xdr:to>
          <xdr:col>9</xdr:col>
          <xdr:colOff>571500</xdr:colOff>
          <xdr:row>13</xdr:row>
          <xdr:rowOff>12700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368540" y="370586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11</xdr:row>
          <xdr:rowOff>0</xdr:rowOff>
        </xdr:from>
        <xdr:to>
          <xdr:col>8</xdr:col>
          <xdr:colOff>190500</xdr:colOff>
          <xdr:row>12</xdr:row>
          <xdr:rowOff>12700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200140" y="350774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10</xdr:row>
          <xdr:rowOff>0</xdr:rowOff>
        </xdr:from>
        <xdr:to>
          <xdr:col>8</xdr:col>
          <xdr:colOff>190500</xdr:colOff>
          <xdr:row>11</xdr:row>
          <xdr:rowOff>12700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200140" y="3309620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584200</xdr:colOff>
          <xdr:row>44</xdr:row>
          <xdr:rowOff>0</xdr:rowOff>
        </xdr:from>
        <xdr:to>
          <xdr:col>8</xdr:col>
          <xdr:colOff>190500</xdr:colOff>
          <xdr:row>45</xdr:row>
          <xdr:rowOff>12700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200140" y="10474325"/>
              <a:ext cx="393700" cy="2108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203200</xdr:colOff>
          <xdr:row>32</xdr:row>
          <xdr:rowOff>0</xdr:rowOff>
        </xdr:from>
        <xdr:to>
          <xdr:col>2</xdr:col>
          <xdr:colOff>596900</xdr:colOff>
          <xdr:row>33</xdr:row>
          <xdr:rowOff>12700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882140" y="8058785"/>
              <a:ext cx="393700" cy="2203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203200</xdr:colOff>
          <xdr:row>32</xdr:row>
          <xdr:rowOff>0</xdr:rowOff>
        </xdr:from>
        <xdr:to>
          <xdr:col>3</xdr:col>
          <xdr:colOff>596900</xdr:colOff>
          <xdr:row>33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669540" y="8058785"/>
              <a:ext cx="3937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23</xdr:row>
      <xdr:rowOff>0</xdr:rowOff>
    </xdr:from>
    <xdr:to>
      <xdr:col>9</xdr:col>
      <xdr:colOff>465455</xdr:colOff>
      <xdr:row>23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418715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23</xdr:row>
      <xdr:rowOff>0</xdr:rowOff>
    </xdr:from>
    <xdr:to>
      <xdr:col>9</xdr:col>
      <xdr:colOff>431800</xdr:colOff>
      <xdr:row>23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6375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101600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98295" y="11388725"/>
              <a:ext cx="304800" cy="1016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263525</xdr:colOff>
          <xdr:row>9</xdr:row>
          <xdr:rowOff>169545</xdr:rowOff>
        </xdr:from>
        <xdr:to>
          <xdr:col>6</xdr:col>
          <xdr:colOff>657225</xdr:colOff>
          <xdr:row>11</xdr:row>
          <xdr:rowOff>67945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902200" y="3423920"/>
              <a:ext cx="393700" cy="317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313055</xdr:colOff>
          <xdr:row>9</xdr:row>
          <xdr:rowOff>3175</xdr:rowOff>
        </xdr:from>
        <xdr:to>
          <xdr:col>2</xdr:col>
          <xdr:colOff>724535</xdr:colOff>
          <xdr:row>10</xdr:row>
          <xdr:rowOff>1905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903730" y="3257550"/>
              <a:ext cx="411480" cy="20828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393700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98295" y="1138872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306070</xdr:colOff>
          <xdr:row>10</xdr:row>
          <xdr:rowOff>30480</xdr:rowOff>
        </xdr:from>
        <xdr:to>
          <xdr:col>2</xdr:col>
          <xdr:colOff>735330</xdr:colOff>
          <xdr:row>11</xdr:row>
          <xdr:rowOff>28575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896745" y="3494405"/>
              <a:ext cx="42926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361315</xdr:colOff>
          <xdr:row>8</xdr:row>
          <xdr:rowOff>201295</xdr:rowOff>
        </xdr:from>
        <xdr:to>
          <xdr:col>6</xdr:col>
          <xdr:colOff>10795</xdr:colOff>
          <xdr:row>10</xdr:row>
          <xdr:rowOff>43180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237990" y="3246120"/>
              <a:ext cx="411480" cy="2609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269240</xdr:colOff>
          <xdr:row>8</xdr:row>
          <xdr:rowOff>163195</xdr:rowOff>
        </xdr:from>
        <xdr:to>
          <xdr:col>6</xdr:col>
          <xdr:colOff>662940</xdr:colOff>
          <xdr:row>10</xdr:row>
          <xdr:rowOff>48895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907915" y="3208020"/>
              <a:ext cx="393700" cy="304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355600</xdr:colOff>
          <xdr:row>10</xdr:row>
          <xdr:rowOff>26035</xdr:rowOff>
        </xdr:from>
        <xdr:to>
          <xdr:col>6</xdr:col>
          <xdr:colOff>5080</xdr:colOff>
          <xdr:row>11</xdr:row>
          <xdr:rowOff>24130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232275" y="348996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348615</xdr:colOff>
          <xdr:row>9</xdr:row>
          <xdr:rowOff>2540</xdr:rowOff>
        </xdr:from>
        <xdr:to>
          <xdr:col>1</xdr:col>
          <xdr:colOff>760095</xdr:colOff>
          <xdr:row>10</xdr:row>
          <xdr:rowOff>2540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1177290" y="3256915"/>
              <a:ext cx="41148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354330</xdr:colOff>
          <xdr:row>10</xdr:row>
          <xdr:rowOff>33020</xdr:rowOff>
        </xdr:from>
        <xdr:to>
          <xdr:col>2</xdr:col>
          <xdr:colOff>15240</xdr:colOff>
          <xdr:row>11</xdr:row>
          <xdr:rowOff>35560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1183005" y="3496945"/>
              <a:ext cx="422910" cy="21209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8</xdr:row>
          <xdr:rowOff>208915</xdr:rowOff>
        </xdr:from>
        <xdr:to>
          <xdr:col>10</xdr:col>
          <xdr:colOff>3175</xdr:colOff>
          <xdr:row>10</xdr:row>
          <xdr:rowOff>37465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285990" y="3253740"/>
              <a:ext cx="411480" cy="2476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311150</xdr:colOff>
          <xdr:row>8</xdr:row>
          <xdr:rowOff>180340</xdr:rowOff>
        </xdr:from>
        <xdr:to>
          <xdr:col>10</xdr:col>
          <xdr:colOff>722630</xdr:colOff>
          <xdr:row>10</xdr:row>
          <xdr:rowOff>63500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8005445" y="3225165"/>
              <a:ext cx="411480" cy="30226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353695</xdr:colOff>
          <xdr:row>10</xdr:row>
          <xdr:rowOff>20955</xdr:rowOff>
        </xdr:from>
        <xdr:to>
          <xdr:col>10</xdr:col>
          <xdr:colOff>3175</xdr:colOff>
          <xdr:row>11</xdr:row>
          <xdr:rowOff>19050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285990" y="3484880"/>
              <a:ext cx="41148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316865</xdr:colOff>
          <xdr:row>9</xdr:row>
          <xdr:rowOff>174625</xdr:rowOff>
        </xdr:from>
        <xdr:to>
          <xdr:col>10</xdr:col>
          <xdr:colOff>728345</xdr:colOff>
          <xdr:row>11</xdr:row>
          <xdr:rowOff>36830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8011160" y="3429000"/>
              <a:ext cx="411480" cy="281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305435</xdr:colOff>
          <xdr:row>2</xdr:row>
          <xdr:rowOff>176530</xdr:rowOff>
        </xdr:from>
        <xdr:to>
          <xdr:col>9</xdr:col>
          <xdr:colOff>716915</xdr:colOff>
          <xdr:row>3</xdr:row>
          <xdr:rowOff>247015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237730" y="681355"/>
              <a:ext cx="411480" cy="2800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336550</xdr:colOff>
          <xdr:row>3</xdr:row>
          <xdr:rowOff>17145</xdr:rowOff>
        </xdr:from>
        <xdr:to>
          <xdr:col>10</xdr:col>
          <xdr:colOff>748030</xdr:colOff>
          <xdr:row>3</xdr:row>
          <xdr:rowOff>233680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8030845" y="731520"/>
              <a:ext cx="411480" cy="21653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312420</xdr:colOff>
          <xdr:row>3</xdr:row>
          <xdr:rowOff>170815</xdr:rowOff>
        </xdr:from>
        <xdr:to>
          <xdr:col>9</xdr:col>
          <xdr:colOff>723900</xdr:colOff>
          <xdr:row>3</xdr:row>
          <xdr:rowOff>457200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244715" y="885190"/>
              <a:ext cx="411480" cy="28638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165100</xdr:rowOff>
        </xdr:from>
        <xdr:to>
          <xdr:col>11</xdr:col>
          <xdr:colOff>3810</xdr:colOff>
          <xdr:row>3</xdr:row>
          <xdr:rowOff>457200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8018145" y="879475"/>
              <a:ext cx="441960" cy="292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177800</xdr:rowOff>
        </xdr:from>
        <xdr:to>
          <xdr:col>2</xdr:col>
          <xdr:colOff>584200</xdr:colOff>
          <xdr:row>23</xdr:row>
          <xdr:rowOff>12700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81175" y="5946775"/>
              <a:ext cx="393700" cy="2540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177800</xdr:rowOff>
        </xdr:from>
        <xdr:to>
          <xdr:col>3</xdr:col>
          <xdr:colOff>584200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543175" y="5946775"/>
              <a:ext cx="393700" cy="2413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203200</xdr:colOff>
          <xdr:row>26</xdr:row>
          <xdr:rowOff>12700</xdr:rowOff>
        </xdr:from>
        <xdr:to>
          <xdr:col>1</xdr:col>
          <xdr:colOff>596900</xdr:colOff>
          <xdr:row>27</xdr:row>
          <xdr:rowOff>12700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1031875" y="68294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584200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101917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6847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26</xdr:row>
          <xdr:rowOff>12700</xdr:rowOff>
        </xdr:from>
        <xdr:to>
          <xdr:col>2</xdr:col>
          <xdr:colOff>571500</xdr:colOff>
          <xdr:row>27</xdr:row>
          <xdr:rowOff>12700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68475" y="68294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190500</xdr:rowOff>
        </xdr:from>
        <xdr:to>
          <xdr:col>5</xdr:col>
          <xdr:colOff>596900</xdr:colOff>
          <xdr:row>27</xdr:row>
          <xdr:rowOff>177800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79875" y="7007225"/>
              <a:ext cx="393700" cy="1968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203200</xdr:colOff>
          <xdr:row>26</xdr:row>
          <xdr:rowOff>0</xdr:rowOff>
        </xdr:from>
        <xdr:to>
          <xdr:col>5</xdr:col>
          <xdr:colOff>596900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7987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203200</xdr:colOff>
          <xdr:row>27</xdr:row>
          <xdr:rowOff>0</xdr:rowOff>
        </xdr:from>
        <xdr:to>
          <xdr:col>6</xdr:col>
          <xdr:colOff>596900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84187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584200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82917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215900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14819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27</xdr:row>
          <xdr:rowOff>12700</xdr:rowOff>
        </xdr:from>
        <xdr:to>
          <xdr:col>10</xdr:col>
          <xdr:colOff>596900</xdr:colOff>
          <xdr:row>28</xdr:row>
          <xdr:rowOff>12700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97495" y="70389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203200</xdr:colOff>
          <xdr:row>26</xdr:row>
          <xdr:rowOff>0</xdr:rowOff>
        </xdr:from>
        <xdr:to>
          <xdr:col>9</xdr:col>
          <xdr:colOff>596900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13549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203200</xdr:colOff>
          <xdr:row>26</xdr:row>
          <xdr:rowOff>0</xdr:rowOff>
        </xdr:from>
        <xdr:to>
          <xdr:col>10</xdr:col>
          <xdr:colOff>596900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9749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600519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600519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94957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596900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949575" y="681672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596900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6005195" y="7026275"/>
              <a:ext cx="393700" cy="20955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2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2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3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3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3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4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4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47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4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51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5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5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5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1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2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6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6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21</xdr:row>
      <xdr:rowOff>0</xdr:rowOff>
    </xdr:from>
    <xdr:to>
      <xdr:col>9</xdr:col>
      <xdr:colOff>431800</xdr:colOff>
      <xdr:row>21</xdr:row>
      <xdr:rowOff>25400</xdr:rowOff>
    </xdr:to>
    <xdr:sp>
      <xdr:nvSpPr>
        <xdr:cNvPr id="67" name="Text Box 1"/>
        <xdr:cNvSpPr txBox="1">
          <a:spLocks noChangeArrowheads="1"/>
        </xdr:cNvSpPr>
      </xdr:nvSpPr>
      <xdr:spPr>
        <a:xfrm>
          <a:off x="2385060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8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69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0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516255</xdr:colOff>
      <xdr:row>21</xdr:row>
      <xdr:rowOff>0</xdr:rowOff>
    </xdr:from>
    <xdr:to>
      <xdr:col>9</xdr:col>
      <xdr:colOff>465455</xdr:colOff>
      <xdr:row>21</xdr:row>
      <xdr:rowOff>25400</xdr:rowOff>
    </xdr:to>
    <xdr:sp>
      <xdr:nvSpPr>
        <xdr:cNvPr id="71" name="Text Box 1"/>
        <xdr:cNvSpPr txBox="1">
          <a:spLocks noChangeArrowheads="1"/>
        </xdr:cNvSpPr>
      </xdr:nvSpPr>
      <xdr:spPr>
        <a:xfrm>
          <a:off x="2418715" y="58420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2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3" name="Text Box 1"/>
        <xdr:cNvSpPr txBox="1">
          <a:spLocks noChangeArrowheads="1"/>
        </xdr:cNvSpPr>
      </xdr:nvSpPr>
      <xdr:spPr>
        <a:xfrm>
          <a:off x="2334260" y="26416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431800</xdr:colOff>
      <xdr:row>9</xdr:row>
      <xdr:rowOff>25400</xdr:rowOff>
    </xdr:to>
    <xdr:sp>
      <xdr:nvSpPr>
        <xdr:cNvPr id="74" name="Text Box 1"/>
        <xdr:cNvSpPr txBox="1">
          <a:spLocks noChangeArrowheads="1"/>
        </xdr:cNvSpPr>
      </xdr:nvSpPr>
      <xdr:spPr>
        <a:xfrm>
          <a:off x="2258060" y="26416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431800</xdr:colOff>
      <xdr:row>10</xdr:row>
      <xdr:rowOff>25400</xdr:rowOff>
    </xdr:to>
    <xdr:sp>
      <xdr:nvSpPr>
        <xdr:cNvPr id="75" name="Text Box 1"/>
        <xdr:cNvSpPr txBox="1">
          <a:spLocks noChangeArrowheads="1"/>
        </xdr:cNvSpPr>
      </xdr:nvSpPr>
      <xdr:spPr>
        <a:xfrm>
          <a:off x="2385060" y="2908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20</xdr:row>
      <xdr:rowOff>0</xdr:rowOff>
    </xdr:from>
    <xdr:to>
      <xdr:col>9</xdr:col>
      <xdr:colOff>431800</xdr:colOff>
      <xdr:row>20</xdr:row>
      <xdr:rowOff>25400</xdr:rowOff>
    </xdr:to>
    <xdr:sp>
      <xdr:nvSpPr>
        <xdr:cNvPr id="76" name="Text Box 1"/>
        <xdr:cNvSpPr txBox="1">
          <a:spLocks noChangeArrowheads="1"/>
        </xdr:cNvSpPr>
      </xdr:nvSpPr>
      <xdr:spPr>
        <a:xfrm>
          <a:off x="23850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5800" y="2782570"/>
              <a:ext cx="787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70000" y="83953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463550</xdr:colOff>
          <xdr:row>6</xdr:row>
          <xdr:rowOff>165735</xdr:rowOff>
        </xdr:from>
        <xdr:to>
          <xdr:col>2</xdr:col>
          <xdr:colOff>24130</xdr:colOff>
          <xdr:row>7</xdr:row>
          <xdr:rowOff>283845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200150" y="1493520"/>
              <a:ext cx="411480" cy="3257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50800</xdr:colOff>
          <xdr:row>37</xdr:row>
          <xdr:rowOff>0</xdr:rowOff>
        </xdr:from>
        <xdr:to>
          <xdr:col>6</xdr:col>
          <xdr:colOff>444500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5292090" y="83953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88900</xdr:colOff>
          <xdr:row>37</xdr:row>
          <xdr:rowOff>0</xdr:rowOff>
        </xdr:from>
        <xdr:to>
          <xdr:col>8</xdr:col>
          <xdr:colOff>482600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7289165" y="8395335"/>
              <a:ext cx="393700" cy="1905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63500</xdr:colOff>
          <xdr:row>37</xdr:row>
          <xdr:rowOff>12700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8686165" y="8408035"/>
              <a:ext cx="393700" cy="1778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469900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8500" y="3186430"/>
              <a:ext cx="787400" cy="20764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10</xdr:row>
          <xdr:rowOff>190500</xdr:rowOff>
        </xdr:from>
        <xdr:to>
          <xdr:col>5</xdr:col>
          <xdr:colOff>774700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192270" y="2782570"/>
              <a:ext cx="406400" cy="2057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63500</xdr:rowOff>
        </xdr:from>
        <xdr:to>
          <xdr:col>6</xdr:col>
          <xdr:colOff>1054100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5660390" y="2655570"/>
              <a:ext cx="635000" cy="4089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63500</xdr:rowOff>
        </xdr:from>
        <xdr:to>
          <xdr:col>6</xdr:col>
          <xdr:colOff>1054100</xdr:colOff>
          <xdr:row>13</xdr:row>
          <xdr:rowOff>50800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5660390" y="2853690"/>
              <a:ext cx="6350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368300</xdr:colOff>
          <xdr:row>12</xdr:row>
          <xdr:rowOff>190500</xdr:rowOff>
        </xdr:from>
        <xdr:to>
          <xdr:col>5</xdr:col>
          <xdr:colOff>774700</xdr:colOff>
          <xdr:row>13</xdr:row>
          <xdr:rowOff>165100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192270" y="317881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88900</xdr:rowOff>
        </xdr:from>
        <xdr:to>
          <xdr:col>6</xdr:col>
          <xdr:colOff>1054100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5660390" y="3077210"/>
              <a:ext cx="635000" cy="3168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50800</xdr:rowOff>
        </xdr:from>
        <xdr:to>
          <xdr:col>10</xdr:col>
          <xdr:colOff>774700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9041765" y="2642870"/>
              <a:ext cx="355600" cy="4216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63500</xdr:rowOff>
        </xdr:from>
        <xdr:to>
          <xdr:col>10</xdr:col>
          <xdr:colOff>774700</xdr:colOff>
          <xdr:row>13</xdr:row>
          <xdr:rowOff>50800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9041765" y="2853690"/>
              <a:ext cx="355600" cy="3835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190500</xdr:rowOff>
        </xdr:from>
        <xdr:to>
          <xdr:col>9</xdr:col>
          <xdr:colOff>774700</xdr:colOff>
          <xdr:row>13</xdr:row>
          <xdr:rowOff>165100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8190865" y="3178810"/>
              <a:ext cx="406400" cy="1727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25400</xdr:rowOff>
        </xdr:from>
        <xdr:to>
          <xdr:col>10</xdr:col>
          <xdr:colOff>774700</xdr:colOff>
          <xdr:row>14</xdr:row>
          <xdr:rowOff>139700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9041765" y="3013710"/>
              <a:ext cx="355600" cy="5200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12700</xdr:rowOff>
        </xdr:from>
        <xdr:to>
          <xdr:col>9</xdr:col>
          <xdr:colOff>622300</xdr:colOff>
          <xdr:row>6</xdr:row>
          <xdr:rowOff>104775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8051165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12700</xdr:rowOff>
        </xdr:from>
        <xdr:to>
          <xdr:col>10</xdr:col>
          <xdr:colOff>622300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885126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12700</xdr:rowOff>
        </xdr:from>
        <xdr:to>
          <xdr:col>10</xdr:col>
          <xdr:colOff>622300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885126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5800" y="2195830"/>
              <a:ext cx="787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8</xdr:row>
          <xdr:rowOff>12700</xdr:rowOff>
        </xdr:from>
        <xdr:to>
          <xdr:col>4</xdr:col>
          <xdr:colOff>203200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16200" y="220853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330200</xdr:colOff>
          <xdr:row>9</xdr:row>
          <xdr:rowOff>12700</xdr:rowOff>
        </xdr:from>
        <xdr:to>
          <xdr:col>4</xdr:col>
          <xdr:colOff>203200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16200" y="2406650"/>
              <a:ext cx="5969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393700</xdr:colOff>
          <xdr:row>7</xdr:row>
          <xdr:rowOff>0</xdr:rowOff>
        </xdr:from>
        <xdr:to>
          <xdr:col>5</xdr:col>
          <xdr:colOff>354330</xdr:colOff>
          <xdr:row>7</xdr:row>
          <xdr:rowOff>198120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403600" y="1535430"/>
              <a:ext cx="7747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431800</xdr:colOff>
          <xdr:row>7</xdr:row>
          <xdr:rowOff>0</xdr:rowOff>
        </xdr:from>
        <xdr:to>
          <xdr:col>4</xdr:col>
          <xdr:colOff>368300</xdr:colOff>
          <xdr:row>7</xdr:row>
          <xdr:rowOff>198120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17800" y="1535430"/>
              <a:ext cx="6604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482600</xdr:colOff>
          <xdr:row>7</xdr:row>
          <xdr:rowOff>0</xdr:rowOff>
        </xdr:from>
        <xdr:to>
          <xdr:col>5</xdr:col>
          <xdr:colOff>825500</xdr:colOff>
          <xdr:row>7</xdr:row>
          <xdr:rowOff>198120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306570" y="1535430"/>
              <a:ext cx="342900" cy="1981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241300</xdr:colOff>
          <xdr:row>22</xdr:row>
          <xdr:rowOff>165100</xdr:rowOff>
        </xdr:from>
        <xdr:to>
          <xdr:col>3</xdr:col>
          <xdr:colOff>635000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27300" y="5153660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11</xdr:row>
          <xdr:rowOff>0</xdr:rowOff>
        </xdr:from>
        <xdr:to>
          <xdr:col>9</xdr:col>
          <xdr:colOff>774700</xdr:colOff>
          <xdr:row>11</xdr:row>
          <xdr:rowOff>165100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8190865" y="279019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368300</xdr:colOff>
          <xdr:row>12</xdr:row>
          <xdr:rowOff>0</xdr:rowOff>
        </xdr:from>
        <xdr:to>
          <xdr:col>9</xdr:col>
          <xdr:colOff>774700</xdr:colOff>
          <xdr:row>12</xdr:row>
          <xdr:rowOff>165100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8190865" y="2988310"/>
              <a:ext cx="406400" cy="16510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12700</xdr:rowOff>
        </xdr:from>
        <xdr:to>
          <xdr:col>10</xdr:col>
          <xdr:colOff>622300</xdr:colOff>
          <xdr:row>6</xdr:row>
          <xdr:rowOff>104775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8851265" y="1142365"/>
              <a:ext cx="393700" cy="29019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12700</xdr:rowOff>
        </xdr:from>
        <xdr:to>
          <xdr:col>9</xdr:col>
          <xdr:colOff>622300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8051165" y="94424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12700</xdr:rowOff>
        </xdr:from>
        <xdr:to>
          <xdr:col>9</xdr:col>
          <xdr:colOff>622300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8051165" y="746125"/>
              <a:ext cx="393700" cy="18542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407670</xdr:colOff>
          <xdr:row>11</xdr:row>
          <xdr:rowOff>159385</xdr:rowOff>
        </xdr:from>
        <xdr:to>
          <xdr:col>2</xdr:col>
          <xdr:colOff>76200</xdr:colOff>
          <xdr:row>13</xdr:row>
          <xdr:rowOff>50800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44270" y="2949575"/>
              <a:ext cx="519430" cy="28765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177800</xdr:colOff>
          <xdr:row>21</xdr:row>
          <xdr:rowOff>165100</xdr:rowOff>
        </xdr:from>
        <xdr:to>
          <xdr:col>3</xdr:col>
          <xdr:colOff>508000</xdr:colOff>
          <xdr:row>25</xdr:row>
          <xdr:rowOff>25400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5300" y="4955540"/>
              <a:ext cx="1028700" cy="66230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368300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5800" y="2942590"/>
              <a:ext cx="7874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398145</xdr:colOff>
          <xdr:row>12</xdr:row>
          <xdr:rowOff>188595</xdr:rowOff>
        </xdr:from>
        <xdr:to>
          <xdr:col>2</xdr:col>
          <xdr:colOff>182245</xdr:colOff>
          <xdr:row>14</xdr:row>
          <xdr:rowOff>10795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134745" y="3176905"/>
              <a:ext cx="635000" cy="227965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393700</xdr:colOff>
          <xdr:row>10</xdr:row>
          <xdr:rowOff>177800</xdr:rowOff>
        </xdr:from>
        <xdr:to>
          <xdr:col>2</xdr:col>
          <xdr:colOff>177800</xdr:colOff>
          <xdr:row>12</xdr:row>
          <xdr:rowOff>25400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30300" y="2769870"/>
              <a:ext cx="6350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165100</xdr:rowOff>
        </xdr:from>
        <xdr:to>
          <xdr:col>5</xdr:col>
          <xdr:colOff>1041400</xdr:colOff>
          <xdr:row>13</xdr:row>
          <xdr:rowOff>12700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166870" y="2955290"/>
              <a:ext cx="698500" cy="243840"/>
            </a:xfrm>
            <a:prstGeom prst="rect">
              <a:avLst/>
            </a:prstGeom>
          </xdr:spPr>
          <xdr:txBody>
            <a:bodyPr upright="1"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412115</xdr:colOff>
          <xdr:row>6</xdr:row>
          <xdr:rowOff>152400</xdr:rowOff>
        </xdr:from>
        <xdr:to>
          <xdr:col>3</xdr:col>
          <xdr:colOff>122555</xdr:colOff>
          <xdr:row>7</xdr:row>
          <xdr:rowOff>274955</xdr:rowOff>
        </xdr:to>
        <xdr:sp>
          <xdr:nvSpPr>
            <xdr:cNvPr id="2086" name="Check Box 38" hidden="1">
              <a:extLst>
                <a:ext uri="{63B3BB69-23CF-44E3-9099-C40C66FF867C}">
                  <a14:compatExt spid="_x0000_s2086"/>
                </a:ext>
              </a:extLst>
            </xdr:cNvPr>
            <xdr:cNvSpPr/>
          </xdr:nvSpPr>
          <xdr:spPr>
            <a:xfrm>
              <a:off x="1999615" y="1480185"/>
              <a:ext cx="408940" cy="330200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375285</xdr:colOff>
          <xdr:row>8</xdr:row>
          <xdr:rowOff>191770</xdr:rowOff>
        </xdr:from>
        <xdr:to>
          <xdr:col>3</xdr:col>
          <xdr:colOff>85725</xdr:colOff>
          <xdr:row>10</xdr:row>
          <xdr:rowOff>23495</xdr:rowOff>
        </xdr:to>
        <xdr:sp>
          <xdr:nvSpPr>
            <xdr:cNvPr id="2087" name="Check Box 39" hidden="1">
              <a:extLst>
                <a:ext uri="{63B3BB69-23CF-44E3-9099-C40C66FF867C}">
                  <a14:compatExt spid="_x0000_s2087"/>
                </a:ext>
              </a:extLst>
            </xdr:cNvPr>
            <xdr:cNvSpPr/>
          </xdr:nvSpPr>
          <xdr:spPr>
            <a:xfrm>
              <a:off x="1962785" y="2387600"/>
              <a:ext cx="408940" cy="227965"/>
            </a:xfrm>
            <a:prstGeom prst="rect">
              <a:avLst/>
            </a:prstGeom>
          </xdr:spPr>
          <xdr:txBody>
            <a:bodyPr upright="1"/>
            <a:lstStyle>
              <a:defPPr>
                <a:defRPr lang="zh-CN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186690</xdr:colOff>
      <xdr:row>9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186690</xdr:colOff>
      <xdr:row>9</xdr:row>
      <xdr:rowOff>25400</xdr:rowOff>
    </xdr:to>
    <xdr:sp>
      <xdr:nvSpPr>
        <xdr:cNvPr id="1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1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12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1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1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186690</xdr:colOff>
      <xdr:row>9</xdr:row>
      <xdr:rowOff>25400</xdr:rowOff>
    </xdr:to>
    <xdr:sp>
      <xdr:nvSpPr>
        <xdr:cNvPr id="1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16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17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18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19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186690</xdr:colOff>
      <xdr:row>9</xdr:row>
      <xdr:rowOff>25400</xdr:rowOff>
    </xdr:to>
    <xdr:sp>
      <xdr:nvSpPr>
        <xdr:cNvPr id="20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20</xdr:row>
      <xdr:rowOff>0</xdr:rowOff>
    </xdr:from>
    <xdr:to>
      <xdr:col>10</xdr:col>
      <xdr:colOff>186690</xdr:colOff>
      <xdr:row>20</xdr:row>
      <xdr:rowOff>25400</xdr:rowOff>
    </xdr:to>
    <xdr:sp>
      <xdr:nvSpPr>
        <xdr:cNvPr id="21" name="Text Box 1"/>
        <xdr:cNvSpPr txBox="1">
          <a:spLocks noChangeArrowheads="1"/>
        </xdr:cNvSpPr>
      </xdr:nvSpPr>
      <xdr:spPr>
        <a:xfrm>
          <a:off x="3096260" y="5575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186690</xdr:colOff>
      <xdr:row>19</xdr:row>
      <xdr:rowOff>25400</xdr:rowOff>
    </xdr:to>
    <xdr:sp>
      <xdr:nvSpPr>
        <xdr:cNvPr id="22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431800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23" name="Text Box 1"/>
        <xdr:cNvSpPr txBox="1">
          <a:spLocks noChangeArrowheads="1"/>
        </xdr:cNvSpPr>
      </xdr:nvSpPr>
      <xdr:spPr>
        <a:xfrm>
          <a:off x="3045460" y="23749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355600</xdr:colOff>
      <xdr:row>8</xdr:row>
      <xdr:rowOff>0</xdr:rowOff>
    </xdr:from>
    <xdr:to>
      <xdr:col>10</xdr:col>
      <xdr:colOff>186690</xdr:colOff>
      <xdr:row>8</xdr:row>
      <xdr:rowOff>25400</xdr:rowOff>
    </xdr:to>
    <xdr:sp>
      <xdr:nvSpPr>
        <xdr:cNvPr id="24" name="Text Box 1"/>
        <xdr:cNvSpPr txBox="1">
          <a:spLocks noChangeArrowheads="1"/>
        </xdr:cNvSpPr>
      </xdr:nvSpPr>
      <xdr:spPr>
        <a:xfrm>
          <a:off x="2969260" y="23749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9</xdr:row>
      <xdr:rowOff>0</xdr:rowOff>
    </xdr:from>
    <xdr:to>
      <xdr:col>10</xdr:col>
      <xdr:colOff>186690</xdr:colOff>
      <xdr:row>9</xdr:row>
      <xdr:rowOff>25400</xdr:rowOff>
    </xdr:to>
    <xdr:sp>
      <xdr:nvSpPr>
        <xdr:cNvPr id="25" name="Text Box 1"/>
        <xdr:cNvSpPr txBox="1">
          <a:spLocks noChangeArrowheads="1"/>
        </xdr:cNvSpPr>
      </xdr:nvSpPr>
      <xdr:spPr>
        <a:xfrm>
          <a:off x="3096260" y="2641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3</xdr:col>
      <xdr:colOff>482600</xdr:colOff>
      <xdr:row>19</xdr:row>
      <xdr:rowOff>0</xdr:rowOff>
    </xdr:from>
    <xdr:to>
      <xdr:col>10</xdr:col>
      <xdr:colOff>186690</xdr:colOff>
      <xdr:row>19</xdr:row>
      <xdr:rowOff>25400</xdr:rowOff>
    </xdr:to>
    <xdr:sp>
      <xdr:nvSpPr>
        <xdr:cNvPr id="26" name="Text Box 1"/>
        <xdr:cNvSpPr txBox="1">
          <a:spLocks noChangeArrowheads="1"/>
        </xdr:cNvSpPr>
      </xdr:nvSpPr>
      <xdr:spPr>
        <a:xfrm>
          <a:off x="3096260" y="5308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3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1" Type="http://schemas.openxmlformats.org/officeDocument/2006/relationships/ctrlProp" Target="../ctrlProps/ctrlProp140.xml"/><Relationship Id="rId40" Type="http://schemas.openxmlformats.org/officeDocument/2006/relationships/ctrlProp" Target="../ctrlProps/ctrlProp139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5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0000"/>
  </sheetPr>
  <dimension ref="A1:B24"/>
  <sheetViews>
    <sheetView zoomScale="120" zoomScaleNormal="120" topLeftCell="A17" workbookViewId="0">
      <selection activeCell="B31" sqref="B31"/>
    </sheetView>
  </sheetViews>
  <sheetFormatPr defaultColWidth="11" defaultRowHeight="15.6" outlineLevelCol="1"/>
  <cols>
    <col min="1" max="1" width="5.5" style="359" customWidth="1"/>
    <col min="2" max="2" width="96.3333333333333" style="360" customWidth="1"/>
    <col min="3" max="3" width="10.1666666666667" customWidth="1"/>
  </cols>
  <sheetData>
    <row r="1" customFormat="1" ht="21" customHeight="1" spans="1:2">
      <c r="A1" s="361"/>
      <c r="B1" s="362" t="s">
        <v>0</v>
      </c>
    </row>
    <row r="2" customFormat="1" spans="1:2">
      <c r="A2" s="363">
        <v>1</v>
      </c>
      <c r="B2" s="364" t="s">
        <v>1</v>
      </c>
    </row>
    <row r="3" customFormat="1" spans="1:2">
      <c r="A3" s="363">
        <v>2</v>
      </c>
      <c r="B3" s="364" t="s">
        <v>2</v>
      </c>
    </row>
    <row r="4" customFormat="1" spans="1:2">
      <c r="A4" s="363">
        <v>3</v>
      </c>
      <c r="B4" s="364" t="s">
        <v>3</v>
      </c>
    </row>
    <row r="5" customFormat="1" spans="1:2">
      <c r="A5" s="363">
        <v>4</v>
      </c>
      <c r="B5" s="364" t="s">
        <v>4</v>
      </c>
    </row>
    <row r="6" customFormat="1" spans="1:2">
      <c r="A6" s="363">
        <v>5</v>
      </c>
      <c r="B6" s="364" t="s">
        <v>5</v>
      </c>
    </row>
    <row r="7" customFormat="1" spans="1:2">
      <c r="A7" s="363">
        <v>6</v>
      </c>
      <c r="B7" s="364" t="s">
        <v>6</v>
      </c>
    </row>
    <row r="8" s="358" customFormat="1" ht="35" customHeight="1" spans="1:2">
      <c r="A8" s="365">
        <v>7</v>
      </c>
      <c r="B8" s="366" t="s">
        <v>7</v>
      </c>
    </row>
    <row r="9" customFormat="1" ht="19" customHeight="1" spans="1:2">
      <c r="A9" s="361"/>
      <c r="B9" s="367" t="s">
        <v>8</v>
      </c>
    </row>
    <row r="10" customFormat="1" ht="30" customHeight="1" spans="1:2">
      <c r="A10" s="363">
        <v>1</v>
      </c>
      <c r="B10" s="368" t="s">
        <v>9</v>
      </c>
    </row>
    <row r="11" customFormat="1" spans="1:2">
      <c r="A11" s="363">
        <v>2</v>
      </c>
      <c r="B11" s="366" t="s">
        <v>10</v>
      </c>
    </row>
    <row r="12" customFormat="1" spans="1:2">
      <c r="A12" s="363"/>
      <c r="B12" s="364"/>
    </row>
    <row r="13" customFormat="1" ht="20.4" spans="1:2">
      <c r="A13" s="361"/>
      <c r="B13" s="367" t="s">
        <v>11</v>
      </c>
    </row>
    <row r="14" customFormat="1" ht="31.2" spans="1:2">
      <c r="A14" s="363">
        <v>1</v>
      </c>
      <c r="B14" s="368" t="s">
        <v>12</v>
      </c>
    </row>
    <row r="15" customFormat="1" spans="1:2">
      <c r="A15" s="363">
        <v>2</v>
      </c>
      <c r="B15" s="364" t="s">
        <v>13</v>
      </c>
    </row>
    <row r="16" customFormat="1" spans="1:2">
      <c r="A16" s="363">
        <v>3</v>
      </c>
      <c r="B16" s="364" t="s">
        <v>14</v>
      </c>
    </row>
    <row r="17" customFormat="1" spans="1:2">
      <c r="A17" s="363"/>
      <c r="B17" s="364"/>
    </row>
    <row r="18" customFormat="1" ht="20.4" spans="1:2">
      <c r="A18" s="361"/>
      <c r="B18" s="367" t="s">
        <v>15</v>
      </c>
    </row>
    <row r="19" customFormat="1" ht="31.2" spans="1:2">
      <c r="A19" s="363">
        <v>1</v>
      </c>
      <c r="B19" s="368" t="s">
        <v>16</v>
      </c>
    </row>
    <row r="20" customFormat="1" spans="1:2">
      <c r="A20" s="363">
        <v>2</v>
      </c>
      <c r="B20" s="364" t="s">
        <v>17</v>
      </c>
    </row>
    <row r="21" customFormat="1" ht="31.2" spans="1:2">
      <c r="A21" s="363">
        <v>3</v>
      </c>
      <c r="B21" s="364" t="s">
        <v>18</v>
      </c>
    </row>
    <row r="22" customFormat="1" spans="1:2">
      <c r="A22" s="363"/>
      <c r="B22" s="364"/>
    </row>
    <row r="24" customFormat="1" spans="1:2">
      <c r="A24" s="369"/>
      <c r="B24" s="370"/>
    </row>
  </sheetData>
  <pageMargins left="0.75" right="0.75" top="1" bottom="1" header="0.5" footer="0.5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11"/>
  <sheetViews>
    <sheetView zoomScale="120" zoomScaleNormal="120" workbookViewId="0">
      <selection activeCell="A10" sqref="A10:E10"/>
    </sheetView>
  </sheetViews>
  <sheetFormatPr defaultColWidth="8.1" defaultRowHeight="14.4"/>
  <cols>
    <col min="1" max="1" width="6.3" style="1" customWidth="1"/>
    <col min="2" max="2" width="8.3" style="1" customWidth="1"/>
    <col min="3" max="3" width="11.025" style="1" customWidth="1"/>
    <col min="4" max="4" width="12.6" style="1" customWidth="1"/>
    <col min="5" max="5" width="11.025" style="1" customWidth="1"/>
    <col min="6" max="6" width="15.5" style="1" customWidth="1"/>
    <col min="7" max="10" width="9" style="1" customWidth="1"/>
    <col min="11" max="11" width="8.325" style="1" customWidth="1"/>
    <col min="12" max="13" width="9.675" style="1" customWidth="1"/>
    <col min="14" max="16384" width="8.1" style="1"/>
  </cols>
  <sheetData>
    <row r="1" s="1" customFormat="1" ht="28.5" customHeight="1" spans="1:13">
      <c r="A1" s="5" t="s">
        <v>297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</row>
    <row r="2" s="2" customFormat="1" ht="18" customHeight="1" spans="1:13">
      <c r="A2" s="6" t="s">
        <v>273</v>
      </c>
      <c r="B2" s="7" t="s">
        <v>278</v>
      </c>
      <c r="C2" s="7" t="s">
        <v>274</v>
      </c>
      <c r="D2" s="7" t="s">
        <v>275</v>
      </c>
      <c r="E2" s="7" t="s">
        <v>276</v>
      </c>
      <c r="F2" s="7" t="s">
        <v>277</v>
      </c>
      <c r="G2" s="6" t="s">
        <v>298</v>
      </c>
      <c r="H2" s="6"/>
      <c r="I2" s="6" t="s">
        <v>299</v>
      </c>
      <c r="J2" s="6"/>
      <c r="K2" s="8" t="s">
        <v>300</v>
      </c>
      <c r="L2" s="51" t="s">
        <v>301</v>
      </c>
      <c r="M2" s="25" t="s">
        <v>302</v>
      </c>
    </row>
    <row r="3" s="2" customFormat="1" ht="21" customHeight="1" spans="1:13">
      <c r="A3" s="6"/>
      <c r="B3" s="9"/>
      <c r="C3" s="9"/>
      <c r="D3" s="9"/>
      <c r="E3" s="9"/>
      <c r="F3" s="9"/>
      <c r="G3" s="6" t="s">
        <v>303</v>
      </c>
      <c r="H3" s="6" t="s">
        <v>304</v>
      </c>
      <c r="I3" s="6" t="s">
        <v>303</v>
      </c>
      <c r="J3" s="6" t="s">
        <v>304</v>
      </c>
      <c r="K3" s="10"/>
      <c r="L3" s="52"/>
      <c r="M3" s="26"/>
    </row>
    <row r="4" s="48" customFormat="1" ht="18" customHeight="1" spans="1:13">
      <c r="A4" s="11">
        <v>1</v>
      </c>
      <c r="B4" s="11" t="s">
        <v>291</v>
      </c>
      <c r="C4" s="30" t="s">
        <v>305</v>
      </c>
      <c r="D4" s="31" t="s">
        <v>290</v>
      </c>
      <c r="E4" s="12" t="s">
        <v>103</v>
      </c>
      <c r="F4" s="13" t="s">
        <v>47</v>
      </c>
      <c r="G4" s="14">
        <v>-0.005</v>
      </c>
      <c r="H4" s="14">
        <v>-0.001</v>
      </c>
      <c r="I4" s="15">
        <v>-0.002</v>
      </c>
      <c r="J4" s="15">
        <v>-0.008</v>
      </c>
      <c r="K4" s="14">
        <f>SUM(G4:J4)</f>
        <v>-0.016</v>
      </c>
      <c r="L4" s="11"/>
      <c r="M4" s="11" t="s">
        <v>306</v>
      </c>
    </row>
    <row r="5" s="48" customFormat="1" ht="18" customHeight="1" spans="1:13">
      <c r="A5" s="11">
        <v>2</v>
      </c>
      <c r="B5" s="11" t="s">
        <v>291</v>
      </c>
      <c r="C5" s="30" t="s">
        <v>307</v>
      </c>
      <c r="D5" s="31" t="s">
        <v>290</v>
      </c>
      <c r="E5" s="12" t="s">
        <v>104</v>
      </c>
      <c r="F5" s="13" t="s">
        <v>47</v>
      </c>
      <c r="G5" s="14">
        <v>-0.005</v>
      </c>
      <c r="H5" s="14">
        <v>-0.003</v>
      </c>
      <c r="I5" s="15">
        <v>-0.004</v>
      </c>
      <c r="J5" s="15">
        <v>-0.007</v>
      </c>
      <c r="K5" s="14">
        <f>SUM(G5:J5)</f>
        <v>-0.019</v>
      </c>
      <c r="L5" s="11"/>
      <c r="M5" s="11" t="s">
        <v>306</v>
      </c>
    </row>
    <row r="6" s="48" customFormat="1" ht="18" customHeight="1" spans="1:13">
      <c r="A6" s="11">
        <v>3</v>
      </c>
      <c r="B6" s="11" t="s">
        <v>291</v>
      </c>
      <c r="C6" s="30" t="s">
        <v>293</v>
      </c>
      <c r="D6" s="31" t="s">
        <v>290</v>
      </c>
      <c r="E6" s="12" t="s">
        <v>102</v>
      </c>
      <c r="F6" s="13" t="s">
        <v>47</v>
      </c>
      <c r="G6" s="14">
        <v>-0.005</v>
      </c>
      <c r="H6" s="14">
        <v>-0.003</v>
      </c>
      <c r="I6" s="15">
        <v>-0.003</v>
      </c>
      <c r="J6" s="15">
        <v>-0.008</v>
      </c>
      <c r="K6" s="14">
        <f>SUM(G6:J6)</f>
        <v>-0.019</v>
      </c>
      <c r="L6" s="11"/>
      <c r="M6" s="11" t="s">
        <v>306</v>
      </c>
    </row>
    <row r="7" s="48" customFormat="1" ht="18" customHeight="1" spans="1:13">
      <c r="A7" s="11"/>
      <c r="B7" s="11"/>
      <c r="C7" s="30"/>
      <c r="D7" s="31"/>
      <c r="E7" s="12"/>
      <c r="F7" s="13"/>
      <c r="G7" s="14"/>
      <c r="H7" s="14"/>
      <c r="I7" s="15"/>
      <c r="J7" s="15"/>
      <c r="K7" s="14"/>
      <c r="L7" s="11"/>
      <c r="M7" s="11"/>
    </row>
    <row r="8" s="49" customFormat="1" ht="14.25" customHeight="1" spans="1:13">
      <c r="A8" s="41"/>
      <c r="B8" s="41"/>
      <c r="C8" s="41"/>
      <c r="D8" s="41"/>
      <c r="E8" s="41"/>
      <c r="F8" s="41"/>
      <c r="G8" s="41"/>
      <c r="H8" s="41"/>
      <c r="I8" s="41"/>
      <c r="J8" s="41"/>
      <c r="K8" s="41"/>
      <c r="L8" s="41"/>
      <c r="M8" s="41"/>
    </row>
    <row r="9" s="1" customFormat="1" ht="14.25" customHeight="1" spans="1:13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  <c r="L9" s="18"/>
      <c r="M9" s="18"/>
    </row>
    <row r="10" s="4" customFormat="1" ht="29.25" customHeight="1" spans="1:13">
      <c r="A10" s="19" t="s">
        <v>294</v>
      </c>
      <c r="B10" s="20"/>
      <c r="C10" s="20"/>
      <c r="D10" s="20"/>
      <c r="E10" s="21"/>
      <c r="F10" s="22"/>
      <c r="G10" s="33"/>
      <c r="H10" s="19" t="s">
        <v>295</v>
      </c>
      <c r="I10" s="20"/>
      <c r="J10" s="20"/>
      <c r="K10" s="21"/>
      <c r="L10" s="53"/>
      <c r="M10" s="28"/>
    </row>
    <row r="11" s="1" customFormat="1" ht="105" customHeight="1" spans="1:13">
      <c r="A11" s="50" t="s">
        <v>308</v>
      </c>
      <c r="B11" s="50"/>
      <c r="C11" s="24"/>
      <c r="D11" s="24"/>
      <c r="E11" s="24"/>
      <c r="F11" s="24"/>
      <c r="G11" s="24"/>
      <c r="H11" s="24"/>
      <c r="I11" s="24"/>
      <c r="J11" s="24"/>
      <c r="K11" s="24"/>
      <c r="L11" s="24"/>
      <c r="M11" s="24"/>
    </row>
  </sheetData>
  <mergeCells count="17">
    <mergeCell ref="A1:M1"/>
    <mergeCell ref="G2:H2"/>
    <mergeCell ref="I2:J2"/>
    <mergeCell ref="A10:E10"/>
    <mergeCell ref="F10:G10"/>
    <mergeCell ref="H10:K10"/>
    <mergeCell ref="L10:M10"/>
    <mergeCell ref="A11:M11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1388888888889" right="0.751388888888889" top="1" bottom="1" header="0.5" footer="0.5"/>
  <pageSetup paperSize="9" scale="89" fitToHeight="0" orientation="landscape" horizontalDpi="600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W12"/>
  <sheetViews>
    <sheetView view="pageBreakPreview" zoomScale="110" zoomScaleNormal="100" workbookViewId="0">
      <selection activeCell="A11" sqref="A11:E11"/>
    </sheetView>
  </sheetViews>
  <sheetFormatPr defaultColWidth="8.1" defaultRowHeight="14.4"/>
  <cols>
    <col min="1" max="1" width="7.76666666666667" style="1" customWidth="1"/>
    <col min="2" max="2" width="11.0916666666667" style="1" customWidth="1"/>
    <col min="3" max="3" width="11.025" style="1" customWidth="1"/>
    <col min="4" max="4" width="11.5916666666667" style="1" customWidth="1"/>
    <col min="5" max="5" width="11.025" style="1" customWidth="1"/>
    <col min="6" max="6" width="18.5666666666667" style="1" customWidth="1"/>
    <col min="7" max="7" width="12.4583333333333" style="1" customWidth="1"/>
    <col min="8" max="8" width="22.6" style="1" customWidth="1"/>
    <col min="9" max="9" width="8.7" style="1" customWidth="1"/>
    <col min="10" max="10" width="9.99166666666667" style="1" customWidth="1"/>
    <col min="11" max="11" width="32.6" style="1" customWidth="1"/>
    <col min="12" max="12" width="7.31666666666667" style="1" customWidth="1"/>
    <col min="13" max="13" width="9.54166666666667" style="1" customWidth="1"/>
    <col min="14" max="14" width="11.175" style="1" customWidth="1"/>
    <col min="15" max="15" width="9.81666666666667" style="1" customWidth="1"/>
    <col min="16" max="16" width="8.175" style="1" customWidth="1"/>
    <col min="17" max="17" width="16.6" style="1" customWidth="1"/>
    <col min="18" max="18" width="8.90833333333333" style="1" customWidth="1"/>
    <col min="19" max="19" width="7.425" style="1" customWidth="1"/>
    <col min="20" max="20" width="12.6" style="1" customWidth="1"/>
    <col min="21" max="21" width="10.6" style="1" customWidth="1"/>
    <col min="22" max="22" width="6.3" style="1" customWidth="1"/>
    <col min="23" max="23" width="7.65" style="1" customWidth="1"/>
    <col min="24" max="16384" width="8.1" style="1"/>
  </cols>
  <sheetData>
    <row r="1" s="1" customFormat="1" ht="28.5" customHeight="1" spans="1:23">
      <c r="A1" s="5" t="s">
        <v>309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</row>
    <row r="2" s="2" customFormat="1" ht="15.95" customHeight="1" spans="1:23">
      <c r="A2" s="36" t="s">
        <v>310</v>
      </c>
      <c r="B2" s="36" t="s">
        <v>278</v>
      </c>
      <c r="C2" s="36" t="s">
        <v>274</v>
      </c>
      <c r="D2" s="36" t="s">
        <v>275</v>
      </c>
      <c r="E2" s="36" t="s">
        <v>276</v>
      </c>
      <c r="F2" s="36" t="s">
        <v>277</v>
      </c>
      <c r="G2" s="42" t="s">
        <v>311</v>
      </c>
      <c r="H2" s="43"/>
      <c r="I2" s="47"/>
      <c r="J2" s="42" t="s">
        <v>312</v>
      </c>
      <c r="K2" s="43"/>
      <c r="L2" s="47"/>
      <c r="M2" s="42" t="s">
        <v>313</v>
      </c>
      <c r="N2" s="43"/>
      <c r="O2" s="47"/>
      <c r="P2" s="42" t="s">
        <v>314</v>
      </c>
      <c r="Q2" s="43"/>
      <c r="R2" s="47"/>
      <c r="S2" s="43" t="s">
        <v>315</v>
      </c>
      <c r="T2" s="43"/>
      <c r="U2" s="47"/>
      <c r="V2" s="36" t="s">
        <v>316</v>
      </c>
      <c r="W2" s="36" t="s">
        <v>287</v>
      </c>
    </row>
    <row r="3" s="2" customFormat="1" ht="18" customHeight="1" spans="1:23">
      <c r="A3" s="44"/>
      <c r="B3" s="44"/>
      <c r="C3" s="44"/>
      <c r="D3" s="44"/>
      <c r="E3" s="44"/>
      <c r="F3" s="44"/>
      <c r="G3" s="35" t="s">
        <v>317</v>
      </c>
      <c r="H3" s="35" t="s">
        <v>53</v>
      </c>
      <c r="I3" s="35" t="s">
        <v>278</v>
      </c>
      <c r="J3" s="35" t="s">
        <v>317</v>
      </c>
      <c r="K3" s="35" t="s">
        <v>53</v>
      </c>
      <c r="L3" s="35" t="s">
        <v>278</v>
      </c>
      <c r="M3" s="35" t="s">
        <v>317</v>
      </c>
      <c r="N3" s="35" t="s">
        <v>53</v>
      </c>
      <c r="O3" s="35" t="s">
        <v>278</v>
      </c>
      <c r="P3" s="35" t="s">
        <v>317</v>
      </c>
      <c r="Q3" s="35" t="s">
        <v>53</v>
      </c>
      <c r="R3" s="35" t="s">
        <v>278</v>
      </c>
      <c r="S3" s="35" t="s">
        <v>317</v>
      </c>
      <c r="T3" s="35" t="s">
        <v>53</v>
      </c>
      <c r="U3" s="35" t="s">
        <v>278</v>
      </c>
      <c r="V3" s="44"/>
      <c r="W3" s="44"/>
    </row>
    <row r="4" s="1" customFormat="1" ht="18" customHeight="1" spans="1:23">
      <c r="A4" s="41" t="s">
        <v>318</v>
      </c>
      <c r="B4" s="11" t="s">
        <v>291</v>
      </c>
      <c r="C4" s="30" t="s">
        <v>305</v>
      </c>
      <c r="D4" s="31" t="s">
        <v>290</v>
      </c>
      <c r="E4" s="12" t="s">
        <v>103</v>
      </c>
      <c r="F4" s="13" t="s">
        <v>47</v>
      </c>
      <c r="G4" s="45" t="s">
        <v>319</v>
      </c>
      <c r="H4" s="41" t="s">
        <v>320</v>
      </c>
      <c r="I4" s="41" t="s">
        <v>321</v>
      </c>
      <c r="J4" s="45" t="s">
        <v>322</v>
      </c>
      <c r="K4" s="41" t="s">
        <v>323</v>
      </c>
      <c r="L4" s="41" t="s">
        <v>324</v>
      </c>
      <c r="M4" s="45" t="s">
        <v>325</v>
      </c>
      <c r="N4" s="41" t="s">
        <v>326</v>
      </c>
      <c r="O4" s="41" t="s">
        <v>327</v>
      </c>
      <c r="P4" s="41" t="s">
        <v>328</v>
      </c>
      <c r="Q4" s="41" t="s">
        <v>329</v>
      </c>
      <c r="R4" s="41" t="s">
        <v>327</v>
      </c>
      <c r="S4" s="41" t="s">
        <v>330</v>
      </c>
      <c r="T4" s="41" t="s">
        <v>331</v>
      </c>
      <c r="U4" s="41" t="s">
        <v>332</v>
      </c>
      <c r="V4" s="41" t="s">
        <v>80</v>
      </c>
      <c r="W4" s="41"/>
    </row>
    <row r="5" s="1" customFormat="1" ht="18" customHeight="1" spans="1:23">
      <c r="A5" s="41"/>
      <c r="B5" s="11" t="s">
        <v>291</v>
      </c>
      <c r="C5" s="30" t="s">
        <v>307</v>
      </c>
      <c r="D5" s="31" t="s">
        <v>290</v>
      </c>
      <c r="E5" s="12" t="s">
        <v>104</v>
      </c>
      <c r="F5" s="13" t="s">
        <v>47</v>
      </c>
      <c r="G5" s="45" t="s">
        <v>319</v>
      </c>
      <c r="H5" s="41" t="s">
        <v>320</v>
      </c>
      <c r="I5" s="41" t="s">
        <v>321</v>
      </c>
      <c r="J5" s="45" t="s">
        <v>322</v>
      </c>
      <c r="K5" s="41" t="s">
        <v>323</v>
      </c>
      <c r="L5" s="41" t="s">
        <v>324</v>
      </c>
      <c r="M5" s="45" t="s">
        <v>325</v>
      </c>
      <c r="N5" s="41" t="s">
        <v>326</v>
      </c>
      <c r="O5" s="41" t="s">
        <v>327</v>
      </c>
      <c r="P5" s="41" t="s">
        <v>328</v>
      </c>
      <c r="Q5" s="41" t="s">
        <v>329</v>
      </c>
      <c r="R5" s="41" t="s">
        <v>327</v>
      </c>
      <c r="S5" s="41" t="s">
        <v>330</v>
      </c>
      <c r="T5" s="41" t="s">
        <v>331</v>
      </c>
      <c r="U5" s="41" t="s">
        <v>332</v>
      </c>
      <c r="V5" s="41" t="s">
        <v>80</v>
      </c>
      <c r="W5" s="41"/>
    </row>
    <row r="6" s="1" customFormat="1" ht="14.25" customHeight="1" spans="1:23">
      <c r="A6" s="41"/>
      <c r="B6" s="11" t="s">
        <v>291</v>
      </c>
      <c r="C6" s="30" t="s">
        <v>293</v>
      </c>
      <c r="D6" s="31" t="s">
        <v>290</v>
      </c>
      <c r="E6" s="12" t="s">
        <v>102</v>
      </c>
      <c r="F6" s="13" t="s">
        <v>47</v>
      </c>
      <c r="G6" s="45" t="s">
        <v>319</v>
      </c>
      <c r="H6" s="41" t="s">
        <v>320</v>
      </c>
      <c r="I6" s="41" t="s">
        <v>321</v>
      </c>
      <c r="J6" s="45" t="s">
        <v>322</v>
      </c>
      <c r="K6" s="41" t="s">
        <v>323</v>
      </c>
      <c r="L6" s="41" t="s">
        <v>324</v>
      </c>
      <c r="M6" s="45" t="s">
        <v>325</v>
      </c>
      <c r="N6" s="41" t="s">
        <v>326</v>
      </c>
      <c r="O6" s="41" t="s">
        <v>327</v>
      </c>
      <c r="P6" s="41" t="s">
        <v>328</v>
      </c>
      <c r="Q6" s="41" t="s">
        <v>329</v>
      </c>
      <c r="R6" s="41" t="s">
        <v>327</v>
      </c>
      <c r="S6" s="41" t="s">
        <v>330</v>
      </c>
      <c r="T6" s="41" t="s">
        <v>331</v>
      </c>
      <c r="U6" s="41" t="s">
        <v>332</v>
      </c>
      <c r="V6" s="41" t="s">
        <v>80</v>
      </c>
      <c r="W6" s="18"/>
    </row>
    <row r="7" s="1" customFormat="1" ht="14.25" customHeight="1" spans="1:23">
      <c r="A7" s="41" t="s">
        <v>333</v>
      </c>
      <c r="B7" s="11" t="s">
        <v>334</v>
      </c>
      <c r="C7" s="30" t="s">
        <v>292</v>
      </c>
      <c r="D7" s="31" t="s">
        <v>335</v>
      </c>
      <c r="E7" s="12" t="s">
        <v>103</v>
      </c>
      <c r="F7" s="13" t="s">
        <v>47</v>
      </c>
      <c r="G7" s="13" t="s">
        <v>336</v>
      </c>
      <c r="H7" s="18" t="s">
        <v>337</v>
      </c>
      <c r="I7" s="18" t="s">
        <v>327</v>
      </c>
      <c r="J7" s="41" t="s">
        <v>338</v>
      </c>
      <c r="K7" s="41" t="s">
        <v>339</v>
      </c>
      <c r="L7" s="41" t="s">
        <v>340</v>
      </c>
      <c r="M7" s="41" t="s">
        <v>325</v>
      </c>
      <c r="N7" s="41" t="s">
        <v>326</v>
      </c>
      <c r="O7" s="41" t="s">
        <v>327</v>
      </c>
      <c r="P7" s="41" t="s">
        <v>328</v>
      </c>
      <c r="Q7" s="41" t="s">
        <v>341</v>
      </c>
      <c r="R7" s="41" t="s">
        <v>327</v>
      </c>
      <c r="S7" s="41" t="s">
        <v>342</v>
      </c>
      <c r="T7" s="41" t="s">
        <v>343</v>
      </c>
      <c r="U7" s="41" t="s">
        <v>332</v>
      </c>
      <c r="V7" s="41" t="s">
        <v>80</v>
      </c>
      <c r="W7" s="41"/>
    </row>
    <row r="8" s="1" customFormat="1" ht="14.25" customHeight="1" spans="1:23">
      <c r="A8" s="18"/>
      <c r="B8" s="11" t="s">
        <v>334</v>
      </c>
      <c r="C8" s="30" t="s">
        <v>344</v>
      </c>
      <c r="D8" s="31" t="s">
        <v>335</v>
      </c>
      <c r="E8" s="12" t="s">
        <v>104</v>
      </c>
      <c r="F8" s="13" t="s">
        <v>47</v>
      </c>
      <c r="G8" s="13" t="s">
        <v>336</v>
      </c>
      <c r="H8" s="18" t="s">
        <v>337</v>
      </c>
      <c r="I8" s="18" t="s">
        <v>327</v>
      </c>
      <c r="J8" s="41" t="s">
        <v>338</v>
      </c>
      <c r="K8" s="41" t="s">
        <v>339</v>
      </c>
      <c r="L8" s="41" t="s">
        <v>340</v>
      </c>
      <c r="M8" s="41" t="s">
        <v>325</v>
      </c>
      <c r="N8" s="41" t="s">
        <v>326</v>
      </c>
      <c r="O8" s="41" t="s">
        <v>327</v>
      </c>
      <c r="P8" s="41" t="s">
        <v>328</v>
      </c>
      <c r="Q8" s="41" t="s">
        <v>341</v>
      </c>
      <c r="R8" s="41" t="s">
        <v>327</v>
      </c>
      <c r="S8" s="41" t="s">
        <v>342</v>
      </c>
      <c r="T8" s="41" t="s">
        <v>343</v>
      </c>
      <c r="U8" s="41" t="s">
        <v>332</v>
      </c>
      <c r="V8" s="41" t="s">
        <v>80</v>
      </c>
      <c r="W8" s="41"/>
    </row>
    <row r="9" s="1" customFormat="1" ht="14.25" customHeight="1" spans="1:23">
      <c r="A9" s="18"/>
      <c r="B9" s="11" t="s">
        <v>334</v>
      </c>
      <c r="C9" s="30" t="s">
        <v>345</v>
      </c>
      <c r="D9" s="31" t="s">
        <v>335</v>
      </c>
      <c r="E9" s="12" t="s">
        <v>102</v>
      </c>
      <c r="F9" s="13" t="s">
        <v>47</v>
      </c>
      <c r="G9" s="13" t="s">
        <v>336</v>
      </c>
      <c r="H9" s="18" t="s">
        <v>337</v>
      </c>
      <c r="I9" s="18" t="s">
        <v>327</v>
      </c>
      <c r="J9" s="41" t="s">
        <v>338</v>
      </c>
      <c r="K9" s="41" t="s">
        <v>339</v>
      </c>
      <c r="L9" s="41" t="s">
        <v>340</v>
      </c>
      <c r="M9" s="41" t="s">
        <v>325</v>
      </c>
      <c r="N9" s="41" t="s">
        <v>326</v>
      </c>
      <c r="O9" s="41" t="s">
        <v>327</v>
      </c>
      <c r="P9" s="41" t="s">
        <v>328</v>
      </c>
      <c r="Q9" s="41" t="s">
        <v>341</v>
      </c>
      <c r="R9" s="41" t="s">
        <v>327</v>
      </c>
      <c r="S9" s="41" t="s">
        <v>342</v>
      </c>
      <c r="T9" s="41" t="s">
        <v>343</v>
      </c>
      <c r="U9" s="41" t="s">
        <v>332</v>
      </c>
      <c r="V9" s="41" t="s">
        <v>80</v>
      </c>
      <c r="W9" s="41"/>
    </row>
    <row r="10" s="1" customFormat="1" ht="14.25" customHeight="1" spans="1:23">
      <c r="A10" s="18"/>
      <c r="B10" s="18"/>
      <c r="C10" s="18"/>
      <c r="D10" s="18"/>
      <c r="E10" s="46"/>
      <c r="F10" s="18"/>
      <c r="G10" s="13"/>
      <c r="H10" s="18"/>
      <c r="I10" s="18"/>
      <c r="J10" s="41"/>
      <c r="K10" s="41"/>
      <c r="L10" s="41"/>
      <c r="M10" s="41"/>
      <c r="N10" s="41"/>
      <c r="O10" s="41"/>
      <c r="P10" s="41"/>
      <c r="Q10" s="41"/>
      <c r="R10" s="41"/>
      <c r="S10" s="41"/>
      <c r="T10" s="41"/>
      <c r="U10" s="41"/>
      <c r="V10" s="41"/>
      <c r="W10" s="41"/>
    </row>
    <row r="11" s="4" customFormat="1" ht="29.25" customHeight="1" spans="1:23">
      <c r="A11" s="19" t="s">
        <v>294</v>
      </c>
      <c r="B11" s="20"/>
      <c r="C11" s="20"/>
      <c r="D11" s="20"/>
      <c r="E11" s="21"/>
      <c r="F11" s="22"/>
      <c r="G11" s="33"/>
      <c r="H11" s="40"/>
      <c r="I11" s="40"/>
      <c r="J11" s="19" t="s">
        <v>295</v>
      </c>
      <c r="K11" s="20"/>
      <c r="L11" s="20"/>
      <c r="M11" s="20"/>
      <c r="N11" s="20"/>
      <c r="O11" s="20"/>
      <c r="P11" s="20"/>
      <c r="Q11" s="20"/>
      <c r="R11" s="20"/>
      <c r="S11" s="20"/>
      <c r="T11" s="20"/>
      <c r="U11" s="21"/>
      <c r="V11" s="20"/>
      <c r="W11" s="28"/>
    </row>
    <row r="12" s="1" customFormat="1" ht="72.95" customHeight="1" spans="1:23">
      <c r="A12" s="23" t="s">
        <v>346</v>
      </c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</row>
  </sheetData>
  <mergeCells count="18">
    <mergeCell ref="A1:W1"/>
    <mergeCell ref="G2:I2"/>
    <mergeCell ref="J2:L2"/>
    <mergeCell ref="M2:O2"/>
    <mergeCell ref="P2:R2"/>
    <mergeCell ref="S2:U2"/>
    <mergeCell ref="A11:E11"/>
    <mergeCell ref="F11:G11"/>
    <mergeCell ref="J11:U11"/>
    <mergeCell ref="A12:W12"/>
    <mergeCell ref="A2:A3"/>
    <mergeCell ref="B2:B3"/>
    <mergeCell ref="C2:C3"/>
    <mergeCell ref="D2:D3"/>
    <mergeCell ref="E2:E3"/>
    <mergeCell ref="F2:F3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1388888888889" right="0.751388888888889" top="1" bottom="1" header="0.5" footer="0.5"/>
  <pageSetup paperSize="9" scale="44" fitToHeight="0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7"/>
  <sheetViews>
    <sheetView zoomScale="125" zoomScaleNormal="125" workbookViewId="0">
      <selection activeCell="A6" sqref="A6:D6"/>
    </sheetView>
  </sheetViews>
  <sheetFormatPr defaultColWidth="8.1" defaultRowHeight="14.4" outlineLevelRow="6"/>
  <cols>
    <col min="1" max="1" width="10.35" style="1" customWidth="1"/>
    <col min="2" max="2" width="11.1416666666667" style="1" customWidth="1"/>
    <col min="3" max="3" width="21.15" style="1" customWidth="1"/>
    <col min="4" max="4" width="8.89166666666667" style="1" customWidth="1"/>
    <col min="5" max="5" width="15.1916666666667" style="1" customWidth="1"/>
    <col min="6" max="6" width="12.15" style="1" customWidth="1"/>
    <col min="7" max="7" width="10.575" style="1" customWidth="1"/>
    <col min="8" max="8" width="12.6" style="1" customWidth="1"/>
    <col min="9" max="9" width="10.35" style="1" customWidth="1"/>
    <col min="10" max="13" width="9" style="1" customWidth="1"/>
    <col min="14" max="14" width="9.675" style="1" customWidth="1"/>
    <col min="15" max="16384" width="8.1" style="1"/>
  </cols>
  <sheetData>
    <row r="1" s="1" customFormat="1" ht="28.5" customHeight="1" spans="1:14">
      <c r="A1" s="5" t="s">
        <v>347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</row>
    <row r="2" s="2" customFormat="1" ht="18" customHeight="1" spans="1:14">
      <c r="A2" s="35" t="s">
        <v>348</v>
      </c>
      <c r="B2" s="36" t="s">
        <v>274</v>
      </c>
      <c r="C2" s="36" t="s">
        <v>275</v>
      </c>
      <c r="D2" s="36" t="s">
        <v>276</v>
      </c>
      <c r="E2" s="35" t="s">
        <v>277</v>
      </c>
      <c r="F2" s="36" t="s">
        <v>278</v>
      </c>
      <c r="G2" s="35" t="s">
        <v>349</v>
      </c>
      <c r="H2" s="35" t="s">
        <v>350</v>
      </c>
      <c r="I2" s="35" t="s">
        <v>351</v>
      </c>
      <c r="J2" s="35" t="s">
        <v>350</v>
      </c>
      <c r="K2" s="35" t="s">
        <v>352</v>
      </c>
      <c r="L2" s="35" t="s">
        <v>350</v>
      </c>
      <c r="M2" s="36" t="s">
        <v>316</v>
      </c>
      <c r="N2" s="36" t="s">
        <v>287</v>
      </c>
    </row>
    <row r="3" s="1" customFormat="1" ht="14.25" customHeight="1" spans="1:15">
      <c r="A3" s="37">
        <v>45718</v>
      </c>
      <c r="B3" s="30" t="s">
        <v>353</v>
      </c>
      <c r="C3" s="31" t="s">
        <v>290</v>
      </c>
      <c r="D3" s="12" t="s">
        <v>103</v>
      </c>
      <c r="E3" s="13" t="s">
        <v>47</v>
      </c>
      <c r="F3" s="11" t="s">
        <v>291</v>
      </c>
      <c r="G3" s="38">
        <v>0.333333333333333</v>
      </c>
      <c r="H3" s="39" t="s">
        <v>354</v>
      </c>
      <c r="I3" s="38">
        <v>0.583333333333333</v>
      </c>
      <c r="J3" s="39" t="s">
        <v>354</v>
      </c>
      <c r="K3" s="18"/>
      <c r="L3" s="41"/>
      <c r="M3" s="41"/>
      <c r="N3" s="41" t="s">
        <v>355</v>
      </c>
      <c r="O3" s="41"/>
    </row>
    <row r="4" s="1" customFormat="1" ht="14.25" customHeight="1" spans="1:15">
      <c r="A4" s="37">
        <v>45742</v>
      </c>
      <c r="B4" s="30" t="s">
        <v>356</v>
      </c>
      <c r="C4" s="31" t="s">
        <v>290</v>
      </c>
      <c r="D4" s="12" t="s">
        <v>104</v>
      </c>
      <c r="E4" s="13" t="s">
        <v>47</v>
      </c>
      <c r="F4" s="11" t="s">
        <v>291</v>
      </c>
      <c r="G4" s="38">
        <v>0.375</v>
      </c>
      <c r="H4" s="39" t="s">
        <v>354</v>
      </c>
      <c r="I4" s="38">
        <v>0.604166666666667</v>
      </c>
      <c r="J4" s="39" t="s">
        <v>354</v>
      </c>
      <c r="K4" s="18"/>
      <c r="L4" s="35"/>
      <c r="M4" s="35"/>
      <c r="N4" s="36" t="s">
        <v>357</v>
      </c>
      <c r="O4" s="36"/>
    </row>
    <row r="5" s="1" customFormat="1" ht="14.25" customHeight="1" spans="1:15">
      <c r="A5" s="37">
        <v>45752</v>
      </c>
      <c r="B5" s="30" t="s">
        <v>358</v>
      </c>
      <c r="C5" s="31" t="s">
        <v>290</v>
      </c>
      <c r="D5" s="12" t="s">
        <v>102</v>
      </c>
      <c r="E5" s="13" t="s">
        <v>47</v>
      </c>
      <c r="F5" s="11" t="s">
        <v>291</v>
      </c>
      <c r="G5" s="38">
        <v>0.395833333333333</v>
      </c>
      <c r="H5" s="39" t="s">
        <v>354</v>
      </c>
      <c r="I5" s="38">
        <v>0.625</v>
      </c>
      <c r="J5" s="39" t="s">
        <v>354</v>
      </c>
      <c r="K5" s="18"/>
      <c r="L5" s="41"/>
      <c r="M5" s="41"/>
      <c r="N5" s="41" t="s">
        <v>359</v>
      </c>
      <c r="O5" s="41"/>
    </row>
    <row r="6" s="4" customFormat="1" ht="29.25" customHeight="1" spans="1:14">
      <c r="A6" s="19" t="s">
        <v>294</v>
      </c>
      <c r="B6" s="20"/>
      <c r="C6" s="20"/>
      <c r="D6" s="21"/>
      <c r="E6" s="22"/>
      <c r="F6" s="40"/>
      <c r="G6" s="33"/>
      <c r="H6" s="40"/>
      <c r="I6" s="19" t="s">
        <v>295</v>
      </c>
      <c r="J6" s="20"/>
      <c r="K6" s="20"/>
      <c r="L6" s="20"/>
      <c r="M6" s="20"/>
      <c r="N6" s="28"/>
    </row>
    <row r="7" s="1" customFormat="1" ht="72.95" customHeight="1" spans="1:14">
      <c r="A7" s="23" t="s">
        <v>360</v>
      </c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</row>
  </sheetData>
  <mergeCells count="5">
    <mergeCell ref="A1:N1"/>
    <mergeCell ref="A6:D6"/>
    <mergeCell ref="E6:G6"/>
    <mergeCell ref="I6:K6"/>
    <mergeCell ref="A7:N7"/>
  </mergeCells>
  <dataValidations count="1">
    <dataValidation type="list" allowBlank="1" showInputMessage="1" showErrorMessage="1" sqref="N1 O3 O5 N6:N1048576">
      <formula1>"YES,NO"</formula1>
    </dataValidation>
  </dataValidations>
  <pageMargins left="0.751388888888889" right="0.751388888888889" top="1" bottom="1" header="0.5" footer="0.5"/>
  <pageSetup paperSize="9" scale="79" fitToHeight="0" orientation="landscape" horizontalDpi="600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1"/>
  <sheetViews>
    <sheetView zoomScale="125" zoomScaleNormal="125" workbookViewId="0">
      <selection activeCell="A10" sqref="A10:E10"/>
    </sheetView>
  </sheetViews>
  <sheetFormatPr defaultColWidth="8.1" defaultRowHeight="14.4"/>
  <cols>
    <col min="1" max="1" width="9.79166666666667" style="1" customWidth="1"/>
    <col min="2" max="2" width="8.3" style="1" customWidth="1"/>
    <col min="3" max="3" width="11.025" style="1" customWidth="1"/>
    <col min="4" max="4" width="16.9916666666667" style="1" customWidth="1"/>
    <col min="5" max="5" width="11.025" style="1" customWidth="1"/>
    <col min="6" max="6" width="15.5" style="1" customWidth="1"/>
    <col min="7" max="7" width="10.575" style="1" customWidth="1"/>
    <col min="8" max="9" width="12.6" style="1" customWidth="1"/>
    <col min="10" max="10" width="10.35" style="1" customWidth="1"/>
    <col min="11" max="16384" width="8.1" style="1"/>
  </cols>
  <sheetData>
    <row r="1" s="1" customFormat="1" ht="28.5" customHeight="1" spans="1:10">
      <c r="A1" s="5" t="s">
        <v>361</v>
      </c>
      <c r="B1" s="5"/>
      <c r="C1" s="5"/>
      <c r="D1" s="5"/>
      <c r="E1" s="5"/>
      <c r="F1" s="5"/>
      <c r="G1" s="5"/>
      <c r="H1" s="5"/>
      <c r="I1" s="5"/>
      <c r="J1" s="5"/>
    </row>
    <row r="2" s="2" customFormat="1" ht="18" customHeight="1" spans="1:12">
      <c r="A2" s="6" t="s">
        <v>310</v>
      </c>
      <c r="B2" s="7" t="s">
        <v>278</v>
      </c>
      <c r="C2" s="7" t="s">
        <v>274</v>
      </c>
      <c r="D2" s="7" t="s">
        <v>275</v>
      </c>
      <c r="E2" s="7" t="s">
        <v>276</v>
      </c>
      <c r="F2" s="7" t="s">
        <v>277</v>
      </c>
      <c r="G2" s="6" t="s">
        <v>362</v>
      </c>
      <c r="H2" s="6" t="s">
        <v>363</v>
      </c>
      <c r="I2" s="6" t="s">
        <v>364</v>
      </c>
      <c r="J2" s="6" t="s">
        <v>365</v>
      </c>
      <c r="K2" s="7" t="s">
        <v>316</v>
      </c>
      <c r="L2" s="7" t="s">
        <v>287</v>
      </c>
    </row>
    <row r="3" s="2" customFormat="1" ht="15.95" customHeight="1" spans="1:12">
      <c r="A3" s="29" t="s">
        <v>366</v>
      </c>
      <c r="B3" s="11" t="s">
        <v>291</v>
      </c>
      <c r="C3" s="30" t="s">
        <v>367</v>
      </c>
      <c r="D3" s="31" t="s">
        <v>290</v>
      </c>
      <c r="E3" s="12" t="s">
        <v>103</v>
      </c>
      <c r="F3" s="13" t="s">
        <v>47</v>
      </c>
      <c r="G3" s="32" t="s">
        <v>368</v>
      </c>
      <c r="H3" s="32" t="s">
        <v>369</v>
      </c>
      <c r="I3" s="32" t="s">
        <v>370</v>
      </c>
      <c r="J3" s="34"/>
      <c r="K3" s="34" t="s">
        <v>357</v>
      </c>
      <c r="L3" s="34"/>
    </row>
    <row r="4" s="2" customFormat="1" ht="15.95" customHeight="1" spans="1:12">
      <c r="A4" s="29" t="s">
        <v>371</v>
      </c>
      <c r="B4" s="11" t="s">
        <v>291</v>
      </c>
      <c r="C4" s="30" t="s">
        <v>372</v>
      </c>
      <c r="D4" s="31" t="s">
        <v>290</v>
      </c>
      <c r="E4" s="12" t="s">
        <v>104</v>
      </c>
      <c r="F4" s="13" t="s">
        <v>47</v>
      </c>
      <c r="G4" s="32" t="s">
        <v>368</v>
      </c>
      <c r="H4" s="32" t="s">
        <v>369</v>
      </c>
      <c r="I4" s="32" t="s">
        <v>370</v>
      </c>
      <c r="J4" s="34"/>
      <c r="K4" s="34" t="s">
        <v>357</v>
      </c>
      <c r="L4" s="34"/>
    </row>
    <row r="5" s="2" customFormat="1" ht="15.95" customHeight="1" spans="1:12">
      <c r="A5" s="29" t="s">
        <v>366</v>
      </c>
      <c r="B5" s="11" t="s">
        <v>291</v>
      </c>
      <c r="C5" s="30" t="s">
        <v>293</v>
      </c>
      <c r="D5" s="31" t="s">
        <v>290</v>
      </c>
      <c r="E5" s="12" t="s">
        <v>102</v>
      </c>
      <c r="F5" s="13" t="s">
        <v>47</v>
      </c>
      <c r="G5" s="32" t="s">
        <v>368</v>
      </c>
      <c r="H5" s="32" t="s">
        <v>369</v>
      </c>
      <c r="I5" s="32" t="s">
        <v>370</v>
      </c>
      <c r="J5" s="34"/>
      <c r="K5" s="34" t="s">
        <v>357</v>
      </c>
      <c r="L5" s="34"/>
    </row>
    <row r="6" s="2" customFormat="1" ht="15.95" customHeight="1" spans="1:12">
      <c r="A6" s="29" t="s">
        <v>371</v>
      </c>
      <c r="B6" s="11" t="s">
        <v>334</v>
      </c>
      <c r="C6" s="30" t="s">
        <v>289</v>
      </c>
      <c r="D6" s="31" t="s">
        <v>335</v>
      </c>
      <c r="E6" s="12" t="s">
        <v>103</v>
      </c>
      <c r="F6" s="13" t="s">
        <v>47</v>
      </c>
      <c r="G6" s="32" t="s">
        <v>368</v>
      </c>
      <c r="H6" s="32" t="s">
        <v>369</v>
      </c>
      <c r="I6" s="32" t="s">
        <v>370</v>
      </c>
      <c r="J6" s="34"/>
      <c r="K6" s="34" t="s">
        <v>357</v>
      </c>
      <c r="L6" s="29"/>
    </row>
    <row r="7" s="2" customFormat="1" ht="15.95" customHeight="1" spans="1:12">
      <c r="A7" s="29" t="s">
        <v>371</v>
      </c>
      <c r="B7" s="11" t="s">
        <v>334</v>
      </c>
      <c r="C7" s="30" t="s">
        <v>373</v>
      </c>
      <c r="D7" s="31" t="s">
        <v>335</v>
      </c>
      <c r="E7" s="12" t="s">
        <v>104</v>
      </c>
      <c r="F7" s="13" t="s">
        <v>47</v>
      </c>
      <c r="G7" s="32" t="s">
        <v>368</v>
      </c>
      <c r="H7" s="32" t="s">
        <v>369</v>
      </c>
      <c r="I7" s="32" t="s">
        <v>370</v>
      </c>
      <c r="J7" s="34"/>
      <c r="K7" s="34" t="s">
        <v>357</v>
      </c>
      <c r="L7" s="29"/>
    </row>
    <row r="8" s="2" customFormat="1" ht="15.95" customHeight="1" spans="1:12">
      <c r="A8" s="29" t="s">
        <v>366</v>
      </c>
      <c r="B8" s="11" t="s">
        <v>334</v>
      </c>
      <c r="C8" s="30" t="s">
        <v>305</v>
      </c>
      <c r="D8" s="31" t="s">
        <v>335</v>
      </c>
      <c r="E8" s="12" t="s">
        <v>102</v>
      </c>
      <c r="F8" s="13" t="s">
        <v>47</v>
      </c>
      <c r="G8" s="32" t="s">
        <v>368</v>
      </c>
      <c r="H8" s="32" t="s">
        <v>369</v>
      </c>
      <c r="I8" s="32" t="s">
        <v>370</v>
      </c>
      <c r="J8" s="34"/>
      <c r="K8" s="34" t="s">
        <v>357</v>
      </c>
      <c r="L8" s="29"/>
    </row>
    <row r="9" s="2" customFormat="1" ht="15.95" customHeight="1" spans="1:12">
      <c r="A9" s="29"/>
      <c r="B9" s="11"/>
      <c r="C9" s="30"/>
      <c r="D9" s="31"/>
      <c r="E9" s="12"/>
      <c r="F9" s="13"/>
      <c r="G9" s="32"/>
      <c r="H9" s="32"/>
      <c r="I9" s="32"/>
      <c r="J9" s="34"/>
      <c r="K9" s="34"/>
      <c r="L9" s="29"/>
    </row>
    <row r="10" s="4" customFormat="1" ht="29.25" customHeight="1" spans="1:12">
      <c r="A10" s="19" t="s">
        <v>294</v>
      </c>
      <c r="B10" s="20"/>
      <c r="C10" s="20"/>
      <c r="D10" s="20"/>
      <c r="E10" s="21"/>
      <c r="F10" s="22"/>
      <c r="G10" s="33"/>
      <c r="H10" s="19" t="s">
        <v>295</v>
      </c>
      <c r="I10" s="20"/>
      <c r="J10" s="20"/>
      <c r="K10" s="20"/>
      <c r="L10" s="28"/>
    </row>
    <row r="11" s="1" customFormat="1" ht="72.95" customHeight="1" spans="1:12">
      <c r="A11" s="23" t="s">
        <v>374</v>
      </c>
      <c r="B11" s="23"/>
      <c r="C11" s="24"/>
      <c r="D11" s="24"/>
      <c r="E11" s="24"/>
      <c r="F11" s="24"/>
      <c r="G11" s="24"/>
      <c r="H11" s="24"/>
      <c r="I11" s="24"/>
      <c r="J11" s="24"/>
      <c r="K11" s="24"/>
      <c r="L11" s="24"/>
    </row>
  </sheetData>
  <mergeCells count="5">
    <mergeCell ref="A1:J1"/>
    <mergeCell ref="A10:E10"/>
    <mergeCell ref="F10:G10"/>
    <mergeCell ref="H10:J10"/>
    <mergeCell ref="A11:L11"/>
  </mergeCells>
  <dataValidations count="1">
    <dataValidation type="list" allowBlank="1" showInputMessage="1" showErrorMessage="1" sqref="L3:L11">
      <formula1>"YES,NO"</formula1>
    </dataValidation>
  </dataValidations>
  <pageMargins left="0.751388888888889" right="0.751388888888889" top="1" bottom="1" header="0.5" footer="0.5"/>
  <pageSetup paperSize="9" scale="90" fitToHeight="0" orientation="landscape" horizontalDpi="600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14"/>
  <sheetViews>
    <sheetView zoomScale="125" zoomScaleNormal="125" workbookViewId="0">
      <selection activeCell="K13" sqref="K13"/>
    </sheetView>
  </sheetViews>
  <sheetFormatPr defaultColWidth="8.1" defaultRowHeight="14.4"/>
  <cols>
    <col min="1" max="1" width="6.3" style="1" customWidth="1"/>
    <col min="2" max="2" width="9" style="1" customWidth="1"/>
    <col min="3" max="3" width="20.475" style="1" customWidth="1"/>
    <col min="4" max="4" width="17.4416666666667" style="1" customWidth="1"/>
    <col min="5" max="5" width="15.5" style="1" customWidth="1"/>
    <col min="6" max="6" width="11.5916666666667" style="1" customWidth="1"/>
    <col min="7" max="7" width="10.8" style="1" customWidth="1"/>
    <col min="8" max="8" width="11.3666666666667" style="1" customWidth="1"/>
    <col min="9" max="9" width="12.0416666666667" style="1" customWidth="1"/>
    <col min="10" max="16384" width="8.1" style="1"/>
  </cols>
  <sheetData>
    <row r="1" s="1" customFormat="1" ht="28.5" customHeight="1" spans="1:9">
      <c r="A1" s="5" t="s">
        <v>375</v>
      </c>
      <c r="B1" s="5"/>
      <c r="C1" s="5"/>
      <c r="D1" s="5"/>
      <c r="E1" s="5"/>
      <c r="F1" s="5"/>
      <c r="G1" s="5"/>
      <c r="H1" s="5"/>
      <c r="I1" s="5"/>
    </row>
    <row r="2" s="2" customFormat="1" ht="18" customHeight="1" spans="1:9">
      <c r="A2" s="6" t="s">
        <v>273</v>
      </c>
      <c r="B2" s="7" t="s">
        <v>278</v>
      </c>
      <c r="C2" s="7" t="s">
        <v>317</v>
      </c>
      <c r="D2" s="7" t="s">
        <v>276</v>
      </c>
      <c r="E2" s="7" t="s">
        <v>277</v>
      </c>
      <c r="F2" s="6" t="s">
        <v>376</v>
      </c>
      <c r="G2" s="6" t="s">
        <v>299</v>
      </c>
      <c r="H2" s="8" t="s">
        <v>300</v>
      </c>
      <c r="I2" s="25" t="s">
        <v>302</v>
      </c>
    </row>
    <row r="3" s="2" customFormat="1" ht="18" customHeight="1" spans="1:9">
      <c r="A3" s="6"/>
      <c r="B3" s="9"/>
      <c r="C3" s="9"/>
      <c r="D3" s="9"/>
      <c r="E3" s="9"/>
      <c r="F3" s="6" t="s">
        <v>377</v>
      </c>
      <c r="G3" s="6" t="s">
        <v>303</v>
      </c>
      <c r="H3" s="10"/>
      <c r="I3" s="26"/>
    </row>
    <row r="4" s="3" customFormat="1" ht="18" customHeight="1" spans="1:9">
      <c r="A4" s="11">
        <v>1</v>
      </c>
      <c r="B4" s="11" t="s">
        <v>378</v>
      </c>
      <c r="C4" s="12" t="s">
        <v>379</v>
      </c>
      <c r="D4" s="12" t="s">
        <v>103</v>
      </c>
      <c r="E4" s="13" t="s">
        <v>47</v>
      </c>
      <c r="F4" s="14">
        <v>-0.008</v>
      </c>
      <c r="G4" s="14">
        <v>-0.009</v>
      </c>
      <c r="H4" s="15">
        <f t="shared" ref="H4:H9" si="0">SUM(F4:G4)</f>
        <v>-0.017</v>
      </c>
      <c r="I4" s="11"/>
    </row>
    <row r="5" s="3" customFormat="1" ht="18" customHeight="1" spans="1:9">
      <c r="A5" s="11">
        <v>2</v>
      </c>
      <c r="B5" s="11" t="s">
        <v>378</v>
      </c>
      <c r="C5" s="12" t="s">
        <v>379</v>
      </c>
      <c r="D5" s="12" t="s">
        <v>104</v>
      </c>
      <c r="E5" s="13" t="s">
        <v>47</v>
      </c>
      <c r="F5" s="14">
        <v>0.006</v>
      </c>
      <c r="G5" s="14">
        <v>-0.009</v>
      </c>
      <c r="H5" s="15">
        <f t="shared" si="0"/>
        <v>-0.003</v>
      </c>
      <c r="I5" s="11"/>
    </row>
    <row r="6" s="3" customFormat="1" ht="18" customHeight="1" spans="1:9">
      <c r="A6" s="11">
        <v>3</v>
      </c>
      <c r="B6" s="11" t="s">
        <v>378</v>
      </c>
      <c r="C6" s="12" t="s">
        <v>379</v>
      </c>
      <c r="D6" s="12" t="s">
        <v>102</v>
      </c>
      <c r="E6" s="13" t="s">
        <v>47</v>
      </c>
      <c r="F6" s="14">
        <v>0.007</v>
      </c>
      <c r="G6" s="14">
        <v>-0.008</v>
      </c>
      <c r="H6" s="15">
        <f t="shared" si="0"/>
        <v>-0.001</v>
      </c>
      <c r="I6" s="11"/>
    </row>
    <row r="7" s="3" customFormat="1" ht="18" customHeight="1" spans="1:9">
      <c r="A7" s="11">
        <v>4</v>
      </c>
      <c r="B7" s="11" t="s">
        <v>378</v>
      </c>
      <c r="C7" s="16" t="s">
        <v>329</v>
      </c>
      <c r="D7" s="12" t="s">
        <v>103</v>
      </c>
      <c r="E7" s="13" t="s">
        <v>47</v>
      </c>
      <c r="F7" s="14">
        <v>0.006</v>
      </c>
      <c r="G7" s="14">
        <v>-0.01</v>
      </c>
      <c r="H7" s="15">
        <f t="shared" si="0"/>
        <v>-0.004</v>
      </c>
      <c r="I7" s="11"/>
    </row>
    <row r="8" s="3" customFormat="1" ht="18" customHeight="1" spans="1:9">
      <c r="A8" s="11">
        <v>5</v>
      </c>
      <c r="B8" s="11" t="s">
        <v>378</v>
      </c>
      <c r="C8" s="16" t="s">
        <v>329</v>
      </c>
      <c r="D8" s="12" t="s">
        <v>104</v>
      </c>
      <c r="E8" s="13" t="s">
        <v>47</v>
      </c>
      <c r="F8" s="14">
        <v>-0.007</v>
      </c>
      <c r="G8" s="14">
        <v>-0.008</v>
      </c>
      <c r="H8" s="15">
        <f t="shared" si="0"/>
        <v>-0.015</v>
      </c>
      <c r="I8" s="11"/>
    </row>
    <row r="9" s="3" customFormat="1" ht="18" customHeight="1" spans="1:9">
      <c r="A9" s="11">
        <v>6</v>
      </c>
      <c r="B9" s="11" t="s">
        <v>378</v>
      </c>
      <c r="C9" s="16" t="s">
        <v>329</v>
      </c>
      <c r="D9" s="12" t="s">
        <v>102</v>
      </c>
      <c r="E9" s="13" t="s">
        <v>47</v>
      </c>
      <c r="F9" s="14">
        <v>0.006</v>
      </c>
      <c r="G9" s="14">
        <v>-0.01</v>
      </c>
      <c r="H9" s="15">
        <f t="shared" si="0"/>
        <v>-0.004</v>
      </c>
      <c r="I9" s="11"/>
    </row>
    <row r="10" s="3" customFormat="1" ht="18" customHeight="1" spans="1:9">
      <c r="A10" s="11"/>
      <c r="B10" s="11"/>
      <c r="C10" s="16"/>
      <c r="D10" s="17"/>
      <c r="E10" s="13"/>
      <c r="F10" s="14"/>
      <c r="G10" s="14"/>
      <c r="H10" s="15"/>
      <c r="I10" s="27"/>
    </row>
    <row r="11" s="3" customFormat="1" ht="18" customHeight="1" spans="1:9">
      <c r="A11" s="11"/>
      <c r="B11" s="11"/>
      <c r="C11" s="16"/>
      <c r="D11" s="17"/>
      <c r="E11" s="13"/>
      <c r="F11" s="14"/>
      <c r="G11" s="14"/>
      <c r="H11" s="15"/>
      <c r="I11" s="27"/>
    </row>
    <row r="12" s="1" customFormat="1" ht="18" customHeight="1" spans="1:9">
      <c r="A12" s="18"/>
      <c r="B12" s="18"/>
      <c r="C12" s="18"/>
      <c r="D12" s="18"/>
      <c r="E12" s="18"/>
      <c r="F12" s="18"/>
      <c r="G12" s="18"/>
      <c r="H12" s="18"/>
      <c r="I12" s="18"/>
    </row>
    <row r="13" s="4" customFormat="1" ht="29.25" customHeight="1" spans="1:9">
      <c r="A13" s="19" t="s">
        <v>294</v>
      </c>
      <c r="B13" s="20"/>
      <c r="C13" s="20"/>
      <c r="D13" s="21"/>
      <c r="E13" s="22"/>
      <c r="F13" s="19" t="s">
        <v>295</v>
      </c>
      <c r="G13" s="20"/>
      <c r="H13" s="21"/>
      <c r="I13" s="28"/>
    </row>
    <row r="14" s="1" customFormat="1" ht="51.95" customHeight="1" spans="1:9">
      <c r="A14" s="23" t="s">
        <v>380</v>
      </c>
      <c r="B14" s="23"/>
      <c r="C14" s="24"/>
      <c r="D14" s="24"/>
      <c r="E14" s="24"/>
      <c r="F14" s="24"/>
      <c r="G14" s="24"/>
      <c r="H14" s="24"/>
      <c r="I14" s="24"/>
    </row>
  </sheetData>
  <mergeCells count="11">
    <mergeCell ref="A1:I1"/>
    <mergeCell ref="A13:D13"/>
    <mergeCell ref="F13:H13"/>
    <mergeCell ref="A14:I14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1:I3 I10:I1048576">
      <formula1>"YES,NO"</formula1>
    </dataValidation>
  </dataValidations>
  <pageMargins left="0.751388888888889" right="0.751388888888889" top="1" bottom="1" header="0.5" footer="0.5"/>
  <pageSetup paperSize="9" fitToHeight="0" orientation="landscape" horizontalDpi="600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.8" defaultRowHeight="15.6"/>
  <sheetData/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="125" zoomScaleNormal="125" workbookViewId="0">
      <selection activeCell="B9" sqref="B9:G9"/>
    </sheetView>
  </sheetViews>
  <sheetFormatPr defaultColWidth="11" defaultRowHeight="15.6"/>
  <cols>
    <col min="2" max="2" width="12.8333333333333" customWidth="1"/>
    <col min="3" max="3" width="11.8333333333333" customWidth="1"/>
    <col min="4" max="4" width="11" customWidth="1"/>
    <col min="5" max="5" width="10" customWidth="1"/>
  </cols>
  <sheetData>
    <row r="1" ht="16.35"/>
    <row r="2" ht="41" customHeight="1" spans="2:9">
      <c r="B2" s="337" t="s">
        <v>19</v>
      </c>
      <c r="C2" s="338"/>
      <c r="D2" s="338"/>
      <c r="E2" s="338"/>
      <c r="F2" s="338"/>
      <c r="G2" s="338"/>
      <c r="H2" s="338"/>
      <c r="I2" s="353"/>
    </row>
    <row r="3" ht="28" customHeight="1" spans="2:9">
      <c r="B3" s="339"/>
      <c r="C3" s="340"/>
      <c r="D3" s="341" t="s">
        <v>20</v>
      </c>
      <c r="E3" s="342"/>
      <c r="F3" s="343" t="s">
        <v>21</v>
      </c>
      <c r="G3" s="344"/>
      <c r="H3" s="341" t="s">
        <v>22</v>
      </c>
      <c r="I3" s="354"/>
    </row>
    <row r="4" ht="28" customHeight="1" spans="2:9">
      <c r="B4" s="339" t="s">
        <v>23</v>
      </c>
      <c r="C4" s="340" t="s">
        <v>24</v>
      </c>
      <c r="D4" s="340" t="s">
        <v>25</v>
      </c>
      <c r="E4" s="340" t="s">
        <v>26</v>
      </c>
      <c r="F4" s="345" t="s">
        <v>25</v>
      </c>
      <c r="G4" s="345" t="s">
        <v>26</v>
      </c>
      <c r="H4" s="340" t="s">
        <v>25</v>
      </c>
      <c r="I4" s="355" t="s">
        <v>26</v>
      </c>
    </row>
    <row r="5" ht="28" customHeight="1" spans="2:9">
      <c r="B5" s="346" t="s">
        <v>27</v>
      </c>
      <c r="C5" s="347">
        <v>13</v>
      </c>
      <c r="D5" s="347">
        <v>0</v>
      </c>
      <c r="E5" s="347">
        <v>1</v>
      </c>
      <c r="F5" s="348">
        <v>0</v>
      </c>
      <c r="G5" s="348">
        <v>1</v>
      </c>
      <c r="H5" s="347">
        <v>1</v>
      </c>
      <c r="I5" s="356">
        <v>2</v>
      </c>
    </row>
    <row r="6" ht="28" customHeight="1" spans="2:9">
      <c r="B6" s="346" t="s">
        <v>28</v>
      </c>
      <c r="C6" s="347">
        <v>20</v>
      </c>
      <c r="D6" s="347">
        <v>0</v>
      </c>
      <c r="E6" s="347">
        <v>1</v>
      </c>
      <c r="F6" s="348">
        <v>1</v>
      </c>
      <c r="G6" s="348">
        <v>2</v>
      </c>
      <c r="H6" s="347">
        <v>2</v>
      </c>
      <c r="I6" s="356">
        <v>3</v>
      </c>
    </row>
    <row r="7" ht="28" customHeight="1" spans="2:9">
      <c r="B7" s="346" t="s">
        <v>29</v>
      </c>
      <c r="C7" s="347">
        <v>32</v>
      </c>
      <c r="D7" s="347">
        <v>0</v>
      </c>
      <c r="E7" s="347">
        <v>1</v>
      </c>
      <c r="F7" s="348">
        <v>2</v>
      </c>
      <c r="G7" s="348">
        <v>3</v>
      </c>
      <c r="H7" s="347">
        <v>3</v>
      </c>
      <c r="I7" s="356">
        <v>4</v>
      </c>
    </row>
    <row r="8" ht="28" customHeight="1" spans="2:9">
      <c r="B8" s="346" t="s">
        <v>30</v>
      </c>
      <c r="C8" s="347">
        <v>50</v>
      </c>
      <c r="D8" s="347">
        <v>1</v>
      </c>
      <c r="E8" s="347">
        <v>2</v>
      </c>
      <c r="F8" s="348">
        <v>3</v>
      </c>
      <c r="G8" s="348">
        <v>4</v>
      </c>
      <c r="H8" s="347">
        <v>5</v>
      </c>
      <c r="I8" s="356">
        <v>6</v>
      </c>
    </row>
    <row r="9" ht="28" customHeight="1" spans="2:9">
      <c r="B9" s="346" t="s">
        <v>31</v>
      </c>
      <c r="C9" s="347">
        <v>80</v>
      </c>
      <c r="D9" s="347">
        <v>2</v>
      </c>
      <c r="E9" s="347">
        <v>3</v>
      </c>
      <c r="F9" s="348">
        <v>5</v>
      </c>
      <c r="G9" s="348">
        <v>6</v>
      </c>
      <c r="H9" s="347">
        <v>7</v>
      </c>
      <c r="I9" s="356">
        <v>8</v>
      </c>
    </row>
    <row r="10" ht="28" customHeight="1" spans="2:9">
      <c r="B10" s="346" t="s">
        <v>32</v>
      </c>
      <c r="C10" s="347">
        <v>125</v>
      </c>
      <c r="D10" s="347">
        <v>3</v>
      </c>
      <c r="E10" s="347">
        <v>4</v>
      </c>
      <c r="F10" s="348">
        <v>7</v>
      </c>
      <c r="G10" s="348">
        <v>8</v>
      </c>
      <c r="H10" s="347">
        <v>10</v>
      </c>
      <c r="I10" s="356">
        <v>11</v>
      </c>
    </row>
    <row r="11" ht="28" customHeight="1" spans="2:9">
      <c r="B11" s="346" t="s">
        <v>33</v>
      </c>
      <c r="C11" s="347">
        <v>200</v>
      </c>
      <c r="D11" s="347">
        <v>5</v>
      </c>
      <c r="E11" s="347">
        <v>6</v>
      </c>
      <c r="F11" s="348">
        <v>10</v>
      </c>
      <c r="G11" s="348">
        <v>11</v>
      </c>
      <c r="H11" s="347">
        <v>14</v>
      </c>
      <c r="I11" s="356">
        <v>15</v>
      </c>
    </row>
    <row r="12" ht="28" customHeight="1" spans="2:9">
      <c r="B12" s="349" t="s">
        <v>34</v>
      </c>
      <c r="C12" s="350">
        <v>315</v>
      </c>
      <c r="D12" s="350">
        <v>7</v>
      </c>
      <c r="E12" s="350">
        <v>8</v>
      </c>
      <c r="F12" s="351">
        <v>14</v>
      </c>
      <c r="G12" s="351">
        <v>15</v>
      </c>
      <c r="H12" s="350">
        <v>21</v>
      </c>
      <c r="I12" s="357">
        <v>22</v>
      </c>
    </row>
    <row r="14" spans="2:4">
      <c r="B14" s="352" t="s">
        <v>35</v>
      </c>
      <c r="C14" s="352"/>
      <c r="D14" s="352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2"/>
  <sheetViews>
    <sheetView view="pageBreakPreview" zoomScaleNormal="125" topLeftCell="A4" workbookViewId="0">
      <selection activeCell="M9" sqref="M9"/>
    </sheetView>
  </sheetViews>
  <sheetFormatPr defaultColWidth="10.3333333333333" defaultRowHeight="16.5" customHeight="1"/>
  <cols>
    <col min="1" max="1" width="11.7" style="165" customWidth="1"/>
    <col min="2" max="9" width="10.3333333333333" style="165"/>
    <col min="10" max="10" width="8.83333333333333" style="165" customWidth="1"/>
    <col min="11" max="11" width="12" style="165" customWidth="1"/>
    <col min="12" max="16384" width="10.3333333333333" style="165"/>
  </cols>
  <sheetData>
    <row r="1" ht="21.15" spans="1:11">
      <c r="A1" s="266" t="s">
        <v>36</v>
      </c>
      <c r="B1" s="266"/>
      <c r="C1" s="266"/>
      <c r="D1" s="266"/>
      <c r="E1" s="266"/>
      <c r="F1" s="266"/>
      <c r="G1" s="266"/>
      <c r="H1" s="266"/>
      <c r="I1" s="266"/>
      <c r="J1" s="266"/>
      <c r="K1" s="266"/>
    </row>
    <row r="2" ht="16.35" spans="1:11">
      <c r="A2" s="167" t="s">
        <v>37</v>
      </c>
      <c r="B2" s="168" t="s">
        <v>38</v>
      </c>
      <c r="C2" s="168"/>
      <c r="D2" s="169" t="s">
        <v>39</v>
      </c>
      <c r="E2" s="169"/>
      <c r="F2" s="168" t="s">
        <v>40</v>
      </c>
      <c r="G2" s="168"/>
      <c r="H2" s="170" t="s">
        <v>41</v>
      </c>
      <c r="I2" s="243" t="s">
        <v>42</v>
      </c>
      <c r="J2" s="243"/>
      <c r="K2" s="244"/>
    </row>
    <row r="3" ht="15.6" spans="1:11">
      <c r="A3" s="171" t="s">
        <v>43</v>
      </c>
      <c r="B3" s="172"/>
      <c r="C3" s="173"/>
      <c r="D3" s="174" t="s">
        <v>44</v>
      </c>
      <c r="E3" s="175"/>
      <c r="F3" s="175"/>
      <c r="G3" s="176"/>
      <c r="H3" s="174" t="s">
        <v>45</v>
      </c>
      <c r="I3" s="175"/>
      <c r="J3" s="175"/>
      <c r="K3" s="176"/>
    </row>
    <row r="4" ht="51" customHeight="1" spans="1:11">
      <c r="A4" s="177" t="s">
        <v>46</v>
      </c>
      <c r="B4" s="178" t="s">
        <v>47</v>
      </c>
      <c r="C4" s="179"/>
      <c r="D4" s="177" t="s">
        <v>48</v>
      </c>
      <c r="E4" s="180"/>
      <c r="F4" s="181" t="s">
        <v>49</v>
      </c>
      <c r="G4" s="182"/>
      <c r="H4" s="177" t="s">
        <v>50</v>
      </c>
      <c r="I4" s="180"/>
      <c r="J4" s="203" t="s">
        <v>51</v>
      </c>
      <c r="K4" s="245" t="s">
        <v>52</v>
      </c>
    </row>
    <row r="5" ht="15.6" spans="1:11">
      <c r="A5" s="183" t="s">
        <v>53</v>
      </c>
      <c r="B5" s="87" t="s">
        <v>54</v>
      </c>
      <c r="C5" s="87"/>
      <c r="D5" s="177" t="s">
        <v>55</v>
      </c>
      <c r="E5" s="180"/>
      <c r="F5" s="267">
        <v>45719</v>
      </c>
      <c r="G5" s="268"/>
      <c r="H5" s="177" t="s">
        <v>56</v>
      </c>
      <c r="I5" s="180"/>
      <c r="J5" s="203" t="s">
        <v>51</v>
      </c>
      <c r="K5" s="245" t="s">
        <v>52</v>
      </c>
    </row>
    <row r="6" ht="15.6" spans="1:11">
      <c r="A6" s="177" t="s">
        <v>57</v>
      </c>
      <c r="B6" s="269">
        <v>3</v>
      </c>
      <c r="C6" s="270">
        <v>6</v>
      </c>
      <c r="D6" s="183" t="s">
        <v>58</v>
      </c>
      <c r="E6" s="205"/>
      <c r="F6" s="267">
        <v>45785</v>
      </c>
      <c r="G6" s="268"/>
      <c r="H6" s="177" t="s">
        <v>59</v>
      </c>
      <c r="I6" s="180"/>
      <c r="J6" s="203" t="s">
        <v>51</v>
      </c>
      <c r="K6" s="245" t="s">
        <v>52</v>
      </c>
    </row>
    <row r="7" ht="15.6" spans="1:11">
      <c r="A7" s="177" t="s">
        <v>60</v>
      </c>
      <c r="B7" s="89">
        <v>17487</v>
      </c>
      <c r="C7" s="90"/>
      <c r="D7" s="183" t="s">
        <v>61</v>
      </c>
      <c r="E7" s="204"/>
      <c r="F7" s="267">
        <v>45792</v>
      </c>
      <c r="G7" s="268"/>
      <c r="H7" s="177" t="s">
        <v>62</v>
      </c>
      <c r="I7" s="180"/>
      <c r="J7" s="203" t="s">
        <v>51</v>
      </c>
      <c r="K7" s="245" t="s">
        <v>52</v>
      </c>
    </row>
    <row r="8" ht="77" customHeight="1" spans="1:11">
      <c r="A8" s="189" t="s">
        <v>63</v>
      </c>
      <c r="B8" s="190" t="s">
        <v>64</v>
      </c>
      <c r="C8" s="191"/>
      <c r="D8" s="192" t="s">
        <v>65</v>
      </c>
      <c r="E8" s="193"/>
      <c r="F8" s="271">
        <v>45812</v>
      </c>
      <c r="G8" s="272"/>
      <c r="H8" s="192" t="s">
        <v>66</v>
      </c>
      <c r="I8" s="193"/>
      <c r="J8" s="215" t="s">
        <v>51</v>
      </c>
      <c r="K8" s="254" t="s">
        <v>52</v>
      </c>
    </row>
    <row r="9" ht="16.35" spans="1:11">
      <c r="A9" s="273" t="s">
        <v>67</v>
      </c>
      <c r="B9" s="274"/>
      <c r="C9" s="274"/>
      <c r="D9" s="274"/>
      <c r="E9" s="274"/>
      <c r="F9" s="274"/>
      <c r="G9" s="274"/>
      <c r="H9" s="274"/>
      <c r="I9" s="274"/>
      <c r="J9" s="274"/>
      <c r="K9" s="319"/>
    </row>
    <row r="10" ht="16.35" spans="1:11">
      <c r="A10" s="275" t="s">
        <v>68</v>
      </c>
      <c r="B10" s="276"/>
      <c r="C10" s="276"/>
      <c r="D10" s="276"/>
      <c r="E10" s="276"/>
      <c r="F10" s="276"/>
      <c r="G10" s="276"/>
      <c r="H10" s="276"/>
      <c r="I10" s="276"/>
      <c r="J10" s="276"/>
      <c r="K10" s="320"/>
    </row>
    <row r="11" ht="15.6" spans="1:11">
      <c r="A11" s="277" t="s">
        <v>69</v>
      </c>
      <c r="B11" s="278" t="s">
        <v>70</v>
      </c>
      <c r="C11" s="279" t="s">
        <v>71</v>
      </c>
      <c r="D11" s="280"/>
      <c r="E11" s="281" t="s">
        <v>72</v>
      </c>
      <c r="F11" s="278" t="s">
        <v>70</v>
      </c>
      <c r="G11" s="279" t="s">
        <v>71</v>
      </c>
      <c r="H11" s="279" t="s">
        <v>73</v>
      </c>
      <c r="I11" s="281" t="s">
        <v>74</v>
      </c>
      <c r="J11" s="278" t="s">
        <v>70</v>
      </c>
      <c r="K11" s="321" t="s">
        <v>71</v>
      </c>
    </row>
    <row r="12" ht="15.6" spans="1:11">
      <c r="A12" s="183" t="s">
        <v>75</v>
      </c>
      <c r="B12" s="202" t="s">
        <v>70</v>
      </c>
      <c r="C12" s="203" t="s">
        <v>71</v>
      </c>
      <c r="D12" s="204"/>
      <c r="E12" s="205" t="s">
        <v>76</v>
      </c>
      <c r="F12" s="202" t="s">
        <v>70</v>
      </c>
      <c r="G12" s="203" t="s">
        <v>71</v>
      </c>
      <c r="H12" s="203" t="s">
        <v>73</v>
      </c>
      <c r="I12" s="205" t="s">
        <v>77</v>
      </c>
      <c r="J12" s="202" t="s">
        <v>70</v>
      </c>
      <c r="K12" s="245" t="s">
        <v>71</v>
      </c>
    </row>
    <row r="13" ht="15.6" spans="1:11">
      <c r="A13" s="183" t="s">
        <v>78</v>
      </c>
      <c r="B13" s="202" t="s">
        <v>70</v>
      </c>
      <c r="C13" s="203" t="s">
        <v>71</v>
      </c>
      <c r="D13" s="204"/>
      <c r="E13" s="205" t="s">
        <v>79</v>
      </c>
      <c r="F13" s="203" t="s">
        <v>80</v>
      </c>
      <c r="G13" s="203" t="s">
        <v>81</v>
      </c>
      <c r="H13" s="203" t="s">
        <v>73</v>
      </c>
      <c r="I13" s="205" t="s">
        <v>82</v>
      </c>
      <c r="J13" s="202" t="s">
        <v>70</v>
      </c>
      <c r="K13" s="245" t="s">
        <v>71</v>
      </c>
    </row>
    <row r="14" ht="16.35" spans="1:11">
      <c r="A14" s="192" t="s">
        <v>83</v>
      </c>
      <c r="B14" s="193"/>
      <c r="C14" s="193"/>
      <c r="D14" s="193"/>
      <c r="E14" s="193"/>
      <c r="F14" s="193"/>
      <c r="G14" s="193"/>
      <c r="H14" s="193"/>
      <c r="I14" s="193"/>
      <c r="J14" s="193"/>
      <c r="K14" s="247"/>
    </row>
    <row r="15" ht="16.35" spans="1:11">
      <c r="A15" s="275" t="s">
        <v>84</v>
      </c>
      <c r="B15" s="276"/>
      <c r="C15" s="276"/>
      <c r="D15" s="276"/>
      <c r="E15" s="276"/>
      <c r="F15" s="276"/>
      <c r="G15" s="276"/>
      <c r="H15" s="276"/>
      <c r="I15" s="276"/>
      <c r="J15" s="276"/>
      <c r="K15" s="320"/>
    </row>
    <row r="16" ht="15.6" spans="1:11">
      <c r="A16" s="282" t="s">
        <v>85</v>
      </c>
      <c r="B16" s="279" t="s">
        <v>80</v>
      </c>
      <c r="C16" s="279" t="s">
        <v>81</v>
      </c>
      <c r="D16" s="283"/>
      <c r="E16" s="284" t="s">
        <v>86</v>
      </c>
      <c r="F16" s="279" t="s">
        <v>80</v>
      </c>
      <c r="G16" s="279" t="s">
        <v>81</v>
      </c>
      <c r="H16" s="285"/>
      <c r="I16" s="284" t="s">
        <v>87</v>
      </c>
      <c r="J16" s="279" t="s">
        <v>80</v>
      </c>
      <c r="K16" s="321" t="s">
        <v>81</v>
      </c>
    </row>
    <row r="17" customHeight="1" spans="1:22">
      <c r="A17" s="187" t="s">
        <v>88</v>
      </c>
      <c r="B17" s="203" t="s">
        <v>80</v>
      </c>
      <c r="C17" s="203" t="s">
        <v>81</v>
      </c>
      <c r="D17" s="286"/>
      <c r="E17" s="221" t="s">
        <v>89</v>
      </c>
      <c r="F17" s="203" t="s">
        <v>80</v>
      </c>
      <c r="G17" s="203" t="s">
        <v>81</v>
      </c>
      <c r="H17" s="287"/>
      <c r="I17" s="221" t="s">
        <v>90</v>
      </c>
      <c r="J17" s="203" t="s">
        <v>80</v>
      </c>
      <c r="K17" s="245" t="s">
        <v>81</v>
      </c>
      <c r="L17" s="322"/>
      <c r="M17" s="322"/>
      <c r="N17" s="322"/>
      <c r="O17" s="322"/>
      <c r="P17" s="322"/>
      <c r="Q17" s="322"/>
      <c r="R17" s="322"/>
      <c r="S17" s="322"/>
      <c r="T17" s="322"/>
      <c r="U17" s="322"/>
      <c r="V17" s="322"/>
    </row>
    <row r="18" ht="18" customHeight="1" spans="1:11">
      <c r="A18" s="288" t="s">
        <v>91</v>
      </c>
      <c r="B18" s="289"/>
      <c r="C18" s="289"/>
      <c r="D18" s="289"/>
      <c r="E18" s="289"/>
      <c r="F18" s="289"/>
      <c r="G18" s="289"/>
      <c r="H18" s="289"/>
      <c r="I18" s="289"/>
      <c r="J18" s="289"/>
      <c r="K18" s="323"/>
    </row>
    <row r="19" s="265" customFormat="1" ht="18" customHeight="1" spans="1:11">
      <c r="A19" s="275" t="s">
        <v>92</v>
      </c>
      <c r="B19" s="276"/>
      <c r="C19" s="276"/>
      <c r="D19" s="276"/>
      <c r="E19" s="276"/>
      <c r="F19" s="276"/>
      <c r="G19" s="276"/>
      <c r="H19" s="276"/>
      <c r="I19" s="276"/>
      <c r="J19" s="276"/>
      <c r="K19" s="320"/>
    </row>
    <row r="20" customHeight="1" spans="1:11">
      <c r="A20" s="290" t="s">
        <v>93</v>
      </c>
      <c r="B20" s="291"/>
      <c r="C20" s="291"/>
      <c r="D20" s="291"/>
      <c r="E20" s="291"/>
      <c r="F20" s="291"/>
      <c r="G20" s="291"/>
      <c r="H20" s="291"/>
      <c r="I20" s="291"/>
      <c r="J20" s="291"/>
      <c r="K20" s="324"/>
    </row>
    <row r="21" ht="21.75" customHeight="1" spans="1:11">
      <c r="A21" s="292" t="s">
        <v>94</v>
      </c>
      <c r="B21" s="221" t="s">
        <v>95</v>
      </c>
      <c r="C21" s="221" t="s">
        <v>96</v>
      </c>
      <c r="D21" s="221" t="s">
        <v>97</v>
      </c>
      <c r="E21" s="221" t="s">
        <v>98</v>
      </c>
      <c r="F21" s="221" t="s">
        <v>99</v>
      </c>
      <c r="G21" s="221" t="s">
        <v>100</v>
      </c>
      <c r="H21" s="221"/>
      <c r="I21" s="221"/>
      <c r="J21" s="221"/>
      <c r="K21" s="256" t="s">
        <v>101</v>
      </c>
    </row>
    <row r="22" customHeight="1" spans="1:11">
      <c r="A22" s="293" t="s">
        <v>102</v>
      </c>
      <c r="B22" s="294">
        <v>1</v>
      </c>
      <c r="C22" s="294">
        <v>1</v>
      </c>
      <c r="D22" s="294">
        <v>1</v>
      </c>
      <c r="E22" s="294">
        <v>1</v>
      </c>
      <c r="F22" s="294">
        <v>1</v>
      </c>
      <c r="G22" s="294">
        <v>1</v>
      </c>
      <c r="H22" s="294"/>
      <c r="I22" s="294"/>
      <c r="J22" s="294"/>
      <c r="K22" s="325"/>
    </row>
    <row r="23" customHeight="1" spans="1:11">
      <c r="A23" s="293" t="s">
        <v>103</v>
      </c>
      <c r="B23" s="294">
        <v>1</v>
      </c>
      <c r="C23" s="294">
        <v>1</v>
      </c>
      <c r="D23" s="294">
        <v>1</v>
      </c>
      <c r="E23" s="294">
        <v>1</v>
      </c>
      <c r="F23" s="294">
        <v>1</v>
      </c>
      <c r="G23" s="294">
        <v>1</v>
      </c>
      <c r="H23" s="294"/>
      <c r="I23" s="294"/>
      <c r="J23" s="294"/>
      <c r="K23" s="325"/>
    </row>
    <row r="24" customHeight="1" spans="1:11">
      <c r="A24" s="293" t="s">
        <v>104</v>
      </c>
      <c r="B24" s="294">
        <v>1</v>
      </c>
      <c r="C24" s="294">
        <v>1</v>
      </c>
      <c r="D24" s="294">
        <v>1</v>
      </c>
      <c r="E24" s="294">
        <v>1</v>
      </c>
      <c r="F24" s="294">
        <v>1</v>
      </c>
      <c r="G24" s="294">
        <v>1</v>
      </c>
      <c r="H24" s="294"/>
      <c r="I24" s="294"/>
      <c r="J24" s="294"/>
      <c r="K24" s="325"/>
    </row>
    <row r="25" customHeight="1" spans="1:11">
      <c r="A25" s="188"/>
      <c r="B25" s="294"/>
      <c r="C25" s="294"/>
      <c r="D25" s="294"/>
      <c r="E25" s="294"/>
      <c r="F25" s="294"/>
      <c r="G25" s="294"/>
      <c r="H25" s="294"/>
      <c r="I25" s="294"/>
      <c r="J25" s="294"/>
      <c r="K25" s="326"/>
    </row>
    <row r="26" customHeight="1" spans="1:11">
      <c r="A26" s="188"/>
      <c r="B26" s="294"/>
      <c r="C26" s="294"/>
      <c r="D26" s="294"/>
      <c r="E26" s="294"/>
      <c r="F26" s="294"/>
      <c r="G26" s="294"/>
      <c r="H26" s="294"/>
      <c r="I26" s="294"/>
      <c r="J26" s="294"/>
      <c r="K26" s="326"/>
    </row>
    <row r="27" customHeight="1" spans="1:11">
      <c r="A27" s="188"/>
      <c r="B27" s="294"/>
      <c r="C27" s="294"/>
      <c r="D27" s="294"/>
      <c r="E27" s="294"/>
      <c r="F27" s="294"/>
      <c r="G27" s="294"/>
      <c r="H27" s="294"/>
      <c r="I27" s="294"/>
      <c r="J27" s="294"/>
      <c r="K27" s="326"/>
    </row>
    <row r="28" ht="18" customHeight="1" spans="1:11">
      <c r="A28" s="295" t="s">
        <v>105</v>
      </c>
      <c r="B28" s="296"/>
      <c r="C28" s="296"/>
      <c r="D28" s="296"/>
      <c r="E28" s="296"/>
      <c r="F28" s="296"/>
      <c r="G28" s="296"/>
      <c r="H28" s="296"/>
      <c r="I28" s="296"/>
      <c r="J28" s="296"/>
      <c r="K28" s="327"/>
    </row>
    <row r="29" ht="18.75" customHeight="1" spans="1:11">
      <c r="A29" s="297" t="s">
        <v>106</v>
      </c>
      <c r="B29" s="298"/>
      <c r="C29" s="298"/>
      <c r="D29" s="298"/>
      <c r="E29" s="298"/>
      <c r="F29" s="298"/>
      <c r="G29" s="298"/>
      <c r="H29" s="298"/>
      <c r="I29" s="298"/>
      <c r="J29" s="298"/>
      <c r="K29" s="328"/>
    </row>
    <row r="30" ht="18.75" customHeight="1" spans="1:11">
      <c r="A30" s="299"/>
      <c r="B30" s="300"/>
      <c r="C30" s="300"/>
      <c r="D30" s="300"/>
      <c r="E30" s="300"/>
      <c r="F30" s="300"/>
      <c r="G30" s="300"/>
      <c r="H30" s="300"/>
      <c r="I30" s="300"/>
      <c r="J30" s="300"/>
      <c r="K30" s="329"/>
    </row>
    <row r="31" ht="18" customHeight="1" spans="1:11">
      <c r="A31" s="295" t="s">
        <v>107</v>
      </c>
      <c r="B31" s="296"/>
      <c r="C31" s="296"/>
      <c r="D31" s="296"/>
      <c r="E31" s="296"/>
      <c r="F31" s="296"/>
      <c r="G31" s="296"/>
      <c r="H31" s="296"/>
      <c r="I31" s="296"/>
      <c r="J31" s="296"/>
      <c r="K31" s="327"/>
    </row>
    <row r="32" ht="15.6" spans="1:11">
      <c r="A32" s="301" t="s">
        <v>108</v>
      </c>
      <c r="B32" s="302"/>
      <c r="C32" s="302"/>
      <c r="D32" s="302"/>
      <c r="E32" s="302"/>
      <c r="F32" s="302"/>
      <c r="G32" s="302"/>
      <c r="H32" s="302"/>
      <c r="I32" s="302"/>
      <c r="J32" s="302"/>
      <c r="K32" s="330"/>
    </row>
    <row r="33" ht="16.35" spans="1:11">
      <c r="A33" s="94" t="s">
        <v>109</v>
      </c>
      <c r="B33" s="96"/>
      <c r="C33" s="203" t="s">
        <v>51</v>
      </c>
      <c r="D33" s="203" t="s">
        <v>52</v>
      </c>
      <c r="E33" s="303" t="s">
        <v>110</v>
      </c>
      <c r="F33" s="304"/>
      <c r="G33" s="304"/>
      <c r="H33" s="304"/>
      <c r="I33" s="304"/>
      <c r="J33" s="304"/>
      <c r="K33" s="331"/>
    </row>
    <row r="34" ht="16.35" spans="1:11">
      <c r="A34" s="305" t="s">
        <v>111</v>
      </c>
      <c r="B34" s="305"/>
      <c r="C34" s="305"/>
      <c r="D34" s="305"/>
      <c r="E34" s="305"/>
      <c r="F34" s="305"/>
      <c r="G34" s="305"/>
      <c r="H34" s="305"/>
      <c r="I34" s="305"/>
      <c r="J34" s="305"/>
      <c r="K34" s="305"/>
    </row>
    <row r="35" ht="15.6" spans="1:11">
      <c r="A35" s="226" t="s">
        <v>112</v>
      </c>
      <c r="B35" s="227"/>
      <c r="C35" s="227"/>
      <c r="D35" s="227"/>
      <c r="E35" s="227"/>
      <c r="F35" s="227"/>
      <c r="G35" s="227"/>
      <c r="H35" s="227"/>
      <c r="I35" s="227"/>
      <c r="J35" s="227"/>
      <c r="K35" s="90"/>
    </row>
    <row r="36" ht="15.6" spans="1:11">
      <c r="A36" s="226" t="s">
        <v>113</v>
      </c>
      <c r="B36" s="227"/>
      <c r="C36" s="227"/>
      <c r="D36" s="227"/>
      <c r="E36" s="227"/>
      <c r="F36" s="227"/>
      <c r="G36" s="227"/>
      <c r="H36" s="227"/>
      <c r="I36" s="227"/>
      <c r="J36" s="227"/>
      <c r="K36" s="90"/>
    </row>
    <row r="37" ht="15.6" spans="1:11">
      <c r="A37" s="226" t="s">
        <v>114</v>
      </c>
      <c r="B37" s="227"/>
      <c r="C37" s="227"/>
      <c r="D37" s="227"/>
      <c r="E37" s="227"/>
      <c r="F37" s="227"/>
      <c r="G37" s="227"/>
      <c r="H37" s="227"/>
      <c r="I37" s="227"/>
      <c r="J37" s="227"/>
      <c r="K37" s="90"/>
    </row>
    <row r="38" ht="15.6" spans="1:11">
      <c r="A38" s="226" t="s">
        <v>115</v>
      </c>
      <c r="B38" s="227"/>
      <c r="C38" s="227"/>
      <c r="D38" s="227"/>
      <c r="E38" s="227"/>
      <c r="F38" s="227"/>
      <c r="G38" s="227"/>
      <c r="H38" s="227"/>
      <c r="I38" s="227"/>
      <c r="J38" s="227"/>
      <c r="K38" s="90"/>
    </row>
    <row r="39" ht="15.6" spans="1:11">
      <c r="A39" s="226" t="s">
        <v>116</v>
      </c>
      <c r="B39" s="227"/>
      <c r="C39" s="227"/>
      <c r="D39" s="227"/>
      <c r="E39" s="227"/>
      <c r="F39" s="227"/>
      <c r="G39" s="227"/>
      <c r="H39" s="227"/>
      <c r="I39" s="227"/>
      <c r="J39" s="227"/>
      <c r="K39" s="90"/>
    </row>
    <row r="40" ht="15.6" spans="1:11">
      <c r="A40" s="226" t="s">
        <v>117</v>
      </c>
      <c r="B40" s="227"/>
      <c r="C40" s="227"/>
      <c r="D40" s="227"/>
      <c r="E40" s="227"/>
      <c r="F40" s="227"/>
      <c r="G40" s="227"/>
      <c r="H40" s="227"/>
      <c r="I40" s="227"/>
      <c r="J40" s="227"/>
      <c r="K40" s="90"/>
    </row>
    <row r="41" ht="15.6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90"/>
    </row>
    <row r="42" ht="16.35" spans="1:11">
      <c r="A42" s="223" t="s">
        <v>118</v>
      </c>
      <c r="B42" s="224"/>
      <c r="C42" s="224"/>
      <c r="D42" s="224"/>
      <c r="E42" s="224"/>
      <c r="F42" s="224"/>
      <c r="G42" s="224"/>
      <c r="H42" s="224"/>
      <c r="I42" s="224"/>
      <c r="J42" s="224"/>
      <c r="K42" s="257"/>
    </row>
    <row r="43" ht="16.35" spans="1:11">
      <c r="A43" s="275" t="s">
        <v>119</v>
      </c>
      <c r="B43" s="276"/>
      <c r="C43" s="276"/>
      <c r="D43" s="276"/>
      <c r="E43" s="276"/>
      <c r="F43" s="276"/>
      <c r="G43" s="276"/>
      <c r="H43" s="276"/>
      <c r="I43" s="276"/>
      <c r="J43" s="276"/>
      <c r="K43" s="320"/>
    </row>
    <row r="44" ht="15.6" spans="1:11">
      <c r="A44" s="282" t="s">
        <v>120</v>
      </c>
      <c r="B44" s="279" t="s">
        <v>80</v>
      </c>
      <c r="C44" s="279" t="s">
        <v>81</v>
      </c>
      <c r="D44" s="279" t="s">
        <v>73</v>
      </c>
      <c r="E44" s="284" t="s">
        <v>121</v>
      </c>
      <c r="F44" s="279" t="s">
        <v>80</v>
      </c>
      <c r="G44" s="279" t="s">
        <v>81</v>
      </c>
      <c r="H44" s="279" t="s">
        <v>73</v>
      </c>
      <c r="I44" s="284" t="s">
        <v>122</v>
      </c>
      <c r="J44" s="279" t="s">
        <v>80</v>
      </c>
      <c r="K44" s="321" t="s">
        <v>81</v>
      </c>
    </row>
    <row r="45" ht="15.6" spans="1:11">
      <c r="A45" s="187" t="s">
        <v>72</v>
      </c>
      <c r="B45" s="203" t="s">
        <v>80</v>
      </c>
      <c r="C45" s="203" t="s">
        <v>81</v>
      </c>
      <c r="D45" s="203" t="s">
        <v>73</v>
      </c>
      <c r="E45" s="221" t="s">
        <v>79</v>
      </c>
      <c r="F45" s="203" t="s">
        <v>80</v>
      </c>
      <c r="G45" s="203" t="s">
        <v>81</v>
      </c>
      <c r="H45" s="203" t="s">
        <v>73</v>
      </c>
      <c r="I45" s="221" t="s">
        <v>90</v>
      </c>
      <c r="J45" s="203" t="s">
        <v>80</v>
      </c>
      <c r="K45" s="245" t="s">
        <v>81</v>
      </c>
    </row>
    <row r="46" ht="16.35" spans="1:11">
      <c r="A46" s="192" t="s">
        <v>83</v>
      </c>
      <c r="B46" s="193"/>
      <c r="C46" s="193"/>
      <c r="D46" s="193"/>
      <c r="E46" s="193"/>
      <c r="F46" s="193"/>
      <c r="G46" s="193"/>
      <c r="H46" s="193"/>
      <c r="I46" s="193"/>
      <c r="J46" s="193"/>
      <c r="K46" s="247"/>
    </row>
    <row r="47" ht="16.35" spans="1:11">
      <c r="A47" s="305" t="s">
        <v>123</v>
      </c>
      <c r="B47" s="305"/>
      <c r="C47" s="305"/>
      <c r="D47" s="305"/>
      <c r="E47" s="305"/>
      <c r="F47" s="305"/>
      <c r="G47" s="305"/>
      <c r="H47" s="305"/>
      <c r="I47" s="305"/>
      <c r="J47" s="305"/>
      <c r="K47" s="305"/>
    </row>
    <row r="48" ht="16.35" spans="1:11">
      <c r="A48" s="306"/>
      <c r="B48" s="307"/>
      <c r="C48" s="307"/>
      <c r="D48" s="307"/>
      <c r="E48" s="307"/>
      <c r="F48" s="307"/>
      <c r="G48" s="307"/>
      <c r="H48" s="307"/>
      <c r="I48" s="307"/>
      <c r="J48" s="307"/>
      <c r="K48" s="332"/>
    </row>
    <row r="49" ht="16.35" spans="1:11">
      <c r="A49" s="308" t="s">
        <v>124</v>
      </c>
      <c r="B49" s="309" t="s">
        <v>125</v>
      </c>
      <c r="C49" s="309"/>
      <c r="D49" s="310" t="s">
        <v>126</v>
      </c>
      <c r="E49" s="311" t="s">
        <v>127</v>
      </c>
      <c r="F49" s="312" t="s">
        <v>128</v>
      </c>
      <c r="G49" s="313">
        <v>45729</v>
      </c>
      <c r="H49" s="314" t="s">
        <v>129</v>
      </c>
      <c r="I49" s="333"/>
      <c r="J49" s="334" t="s">
        <v>130</v>
      </c>
      <c r="K49" s="335"/>
    </row>
    <row r="50" ht="16.35" spans="1:11">
      <c r="A50" s="305" t="s">
        <v>131</v>
      </c>
      <c r="B50" s="305"/>
      <c r="C50" s="305"/>
      <c r="D50" s="305"/>
      <c r="E50" s="305"/>
      <c r="F50" s="305"/>
      <c r="G50" s="305"/>
      <c r="H50" s="305"/>
      <c r="I50" s="305"/>
      <c r="J50" s="305"/>
      <c r="K50" s="305"/>
    </row>
    <row r="51" ht="16.35" spans="1:11">
      <c r="A51" s="315"/>
      <c r="B51" s="316"/>
      <c r="C51" s="316"/>
      <c r="D51" s="316"/>
      <c r="E51" s="316"/>
      <c r="F51" s="316"/>
      <c r="G51" s="316"/>
      <c r="H51" s="316"/>
      <c r="I51" s="316"/>
      <c r="J51" s="316"/>
      <c r="K51" s="336"/>
    </row>
    <row r="52" ht="16.35" spans="1:11">
      <c r="A52" s="308" t="s">
        <v>124</v>
      </c>
      <c r="B52" s="309" t="s">
        <v>125</v>
      </c>
      <c r="C52" s="309"/>
      <c r="D52" s="310" t="s">
        <v>126</v>
      </c>
      <c r="E52" s="317" t="s">
        <v>127</v>
      </c>
      <c r="F52" s="312" t="s">
        <v>132</v>
      </c>
      <c r="G52" s="318">
        <v>45739</v>
      </c>
      <c r="H52" s="314" t="s">
        <v>129</v>
      </c>
      <c r="I52" s="333"/>
      <c r="J52" s="334" t="s">
        <v>130</v>
      </c>
      <c r="K52" s="33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8:K28"/>
    <mergeCell ref="A29:K29"/>
    <mergeCell ref="A30:K30"/>
    <mergeCell ref="A31:K31"/>
    <mergeCell ref="A32:K32"/>
    <mergeCell ref="A33:B33"/>
    <mergeCell ref="E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6:K46"/>
    <mergeCell ref="A47:K47"/>
    <mergeCell ref="A48:K48"/>
    <mergeCell ref="B49:C49"/>
    <mergeCell ref="H49:I49"/>
    <mergeCell ref="J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0" orientation="portrait"/>
  <headerFooter/>
  <colBreaks count="1" manualBreakCount="1">
    <brk id="11" max="1048575" man="1"/>
  </colBreaks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177800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304800</xdr:colOff>
                    <xdr:row>48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203200</xdr:colOff>
                    <xdr:row>10</xdr:row>
                    <xdr:rowOff>127000</xdr:rowOff>
                  </from>
                  <to>
                    <xdr:col>6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177800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203200</xdr:colOff>
                    <xdr:row>10</xdr:row>
                    <xdr:rowOff>127000</xdr:rowOff>
                  </from>
                  <to>
                    <xdr:col>10</xdr:col>
                    <xdr:colOff>596900</xdr:colOff>
                    <xdr:row>12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177800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48</xdr:row>
                    <xdr:rowOff>0</xdr:rowOff>
                  </from>
                  <to>
                    <xdr:col>252</xdr:col>
                    <xdr:colOff>393700</xdr:colOff>
                    <xdr:row>49</xdr:row>
                    <xdr:rowOff>8890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215900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203200</xdr:colOff>
                    <xdr:row>9</xdr:row>
                    <xdr:rowOff>177800</xdr:rowOff>
                  </from>
                  <to>
                    <xdr:col>6</xdr:col>
                    <xdr:colOff>596900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203200</xdr:colOff>
                    <xdr:row>11</xdr:row>
                    <xdr:rowOff>0</xdr:rowOff>
                  </from>
                  <to>
                    <xdr:col>5</xdr:col>
                    <xdr:colOff>596900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177800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177800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584200</xdr:colOff>
                    <xdr:row>11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584200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203200</xdr:colOff>
                    <xdr:row>15</xdr:row>
                    <xdr:rowOff>12700</xdr:rowOff>
                  </from>
                  <to>
                    <xdr:col>1</xdr:col>
                    <xdr:colOff>596900</xdr:colOff>
                    <xdr:row>16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203200</xdr:colOff>
                    <xdr:row>16</xdr:row>
                    <xdr:rowOff>12700</xdr:rowOff>
                  </from>
                  <to>
                    <xdr:col>1</xdr:col>
                    <xdr:colOff>596900</xdr:colOff>
                    <xdr:row>17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203200</xdr:colOff>
                    <xdr:row>15</xdr:row>
                    <xdr:rowOff>0</xdr:rowOff>
                  </from>
                  <to>
                    <xdr:col>2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584200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177800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203200</xdr:colOff>
                    <xdr:row>16</xdr:row>
                    <xdr:rowOff>0</xdr:rowOff>
                  </from>
                  <to>
                    <xdr:col>6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203200</xdr:colOff>
                    <xdr:row>15</xdr:row>
                    <xdr:rowOff>0</xdr:rowOff>
                  </from>
                  <to>
                    <xdr:col>6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203200</xdr:colOff>
                    <xdr:row>16</xdr:row>
                    <xdr:rowOff>0</xdr:rowOff>
                  </from>
                  <to>
                    <xdr:col>9</xdr:col>
                    <xdr:colOff>596900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215900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203200</xdr:colOff>
                    <xdr:row>15</xdr:row>
                    <xdr:rowOff>0</xdr:rowOff>
                  </from>
                  <to>
                    <xdr:col>9</xdr:col>
                    <xdr:colOff>596900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215900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241300</xdr:colOff>
                    <xdr:row>6</xdr:row>
                    <xdr:rowOff>0</xdr:rowOff>
                  </from>
                  <to>
                    <xdr:col>9</xdr:col>
                    <xdr:colOff>635000</xdr:colOff>
                    <xdr:row>7</xdr:row>
                    <xdr:rowOff>5080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241300</xdr:colOff>
                    <xdr:row>7</xdr:row>
                    <xdr:rowOff>0</xdr:rowOff>
                  </from>
                  <to>
                    <xdr:col>9</xdr:col>
                    <xdr:colOff>635000</xdr:colOff>
                    <xdr:row>7</xdr:row>
                    <xdr:rowOff>201295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241300</xdr:colOff>
                    <xdr:row>5</xdr:row>
                    <xdr:rowOff>0</xdr:rowOff>
                  </from>
                  <to>
                    <xdr:col>9</xdr:col>
                    <xdr:colOff>635000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165100</xdr:rowOff>
                  </from>
                  <to>
                    <xdr:col>9</xdr:col>
                    <xdr:colOff>622300</xdr:colOff>
                    <xdr:row>3</xdr:row>
                    <xdr:rowOff>394335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215900</xdr:colOff>
                    <xdr:row>2</xdr:row>
                    <xdr:rowOff>177800</xdr:rowOff>
                  </from>
                  <to>
                    <xdr:col>9</xdr:col>
                    <xdr:colOff>609600</xdr:colOff>
                    <xdr:row>3</xdr:row>
                    <xdr:rowOff>134620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139700</xdr:rowOff>
                  </from>
                  <to>
                    <xdr:col>10</xdr:col>
                    <xdr:colOff>584200</xdr:colOff>
                    <xdr:row>3</xdr:row>
                    <xdr:rowOff>139065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203200</xdr:colOff>
                    <xdr:row>3</xdr:row>
                    <xdr:rowOff>152400</xdr:rowOff>
                  </from>
                  <to>
                    <xdr:col>10</xdr:col>
                    <xdr:colOff>596900</xdr:colOff>
                    <xdr:row>3</xdr:row>
                    <xdr:rowOff>393700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215900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1270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215900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10160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215900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177800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177800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215900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203200</xdr:colOff>
                    <xdr:row>12</xdr:row>
                    <xdr:rowOff>0</xdr:rowOff>
                  </from>
                  <to>
                    <xdr:col>6</xdr:col>
                    <xdr:colOff>596900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584200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203200</xdr:colOff>
                    <xdr:row>43</xdr:row>
                    <xdr:rowOff>12700</xdr:rowOff>
                  </from>
                  <to>
                    <xdr:col>1</xdr:col>
                    <xdr:colOff>596900</xdr:colOff>
                    <xdr:row>44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203200</xdr:colOff>
                    <xdr:row>44</xdr:row>
                    <xdr:rowOff>0</xdr:rowOff>
                  </from>
                  <to>
                    <xdr:col>1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203200</xdr:colOff>
                    <xdr:row>44</xdr:row>
                    <xdr:rowOff>0</xdr:rowOff>
                  </from>
                  <to>
                    <xdr:col>2</xdr:col>
                    <xdr:colOff>596900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203200</xdr:colOff>
                    <xdr:row>43</xdr:row>
                    <xdr:rowOff>0</xdr:rowOff>
                  </from>
                  <to>
                    <xdr:col>2</xdr:col>
                    <xdr:colOff>596900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241300</xdr:colOff>
                    <xdr:row>44</xdr:row>
                    <xdr:rowOff>0</xdr:rowOff>
                  </from>
                  <to>
                    <xdr:col>5</xdr:col>
                    <xdr:colOff>635000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43</xdr:row>
                    <xdr:rowOff>0</xdr:rowOff>
                  </from>
                  <to>
                    <xdr:col>5</xdr:col>
                    <xdr:colOff>622300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177800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177800</xdr:colOff>
                    <xdr:row>43</xdr:row>
                    <xdr:rowOff>0</xdr:rowOff>
                  </from>
                  <to>
                    <xdr:col>6</xdr:col>
                    <xdr:colOff>571500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203200</xdr:colOff>
                    <xdr:row>44</xdr:row>
                    <xdr:rowOff>0</xdr:rowOff>
                  </from>
                  <to>
                    <xdr:col>9</xdr:col>
                    <xdr:colOff>596900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215900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43</xdr:row>
                    <xdr:rowOff>0</xdr:rowOff>
                  </from>
                  <to>
                    <xdr:col>9</xdr:col>
                    <xdr:colOff>584200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215900</xdr:colOff>
                    <xdr:row>43</xdr:row>
                    <xdr:rowOff>0</xdr:rowOff>
                  </from>
                  <to>
                    <xdr:col>10</xdr:col>
                    <xdr:colOff>609600</xdr:colOff>
                    <xdr:row>44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584200</xdr:colOff>
                    <xdr:row>43</xdr:row>
                    <xdr:rowOff>0</xdr:rowOff>
                  </from>
                  <to>
                    <xdr:col>8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584200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584200</xdr:colOff>
                    <xdr:row>43</xdr:row>
                    <xdr:rowOff>0</xdr:rowOff>
                  </from>
                  <to>
                    <xdr:col>4</xdr:col>
                    <xdr:colOff>190500</xdr:colOff>
                    <xdr:row>44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203200</xdr:colOff>
                    <xdr:row>11</xdr:row>
                    <xdr:rowOff>139700</xdr:rowOff>
                  </from>
                  <to>
                    <xdr:col>10</xdr:col>
                    <xdr:colOff>596900</xdr:colOff>
                    <xdr:row>13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177800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584200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584200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584200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203200</xdr:colOff>
                    <xdr:row>32</xdr:row>
                    <xdr:rowOff>0</xdr:rowOff>
                  </from>
                  <to>
                    <xdr:col>2</xdr:col>
                    <xdr:colOff>596900</xdr:colOff>
                    <xdr:row>33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203200</xdr:colOff>
                    <xdr:row>32</xdr:row>
                    <xdr:rowOff>0</xdr:rowOff>
                  </from>
                  <to>
                    <xdr:col>3</xdr:col>
                    <xdr:colOff>596900</xdr:colOff>
                    <xdr:row>33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90" zoomScaleNormal="90" workbookViewId="0">
      <selection activeCell="N31" sqref="N31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8" width="9.33333333333333" style="56" customWidth="1"/>
    <col min="9" max="9" width="1.33333333333333" style="56" customWidth="1"/>
    <col min="10" max="15" width="12.55" style="56" customWidth="1"/>
    <col min="16" max="16" width="11" style="56" customWidth="1"/>
    <col min="17" max="16384" width="9" style="56"/>
  </cols>
  <sheetData>
    <row r="1" s="56" customFormat="1" ht="30" customHeight="1" spans="1:16">
      <c r="A1" s="58" t="s">
        <v>133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="57" customFormat="1" ht="25" customHeight="1" spans="1:16">
      <c r="A2" s="60" t="s">
        <v>46</v>
      </c>
      <c r="B2" s="61" t="s">
        <v>47</v>
      </c>
      <c r="C2" s="62"/>
      <c r="D2" s="63" t="s">
        <v>134</v>
      </c>
      <c r="E2" s="64" t="s">
        <v>54</v>
      </c>
      <c r="F2" s="64"/>
      <c r="G2" s="64"/>
      <c r="H2" s="64"/>
      <c r="I2" s="70"/>
      <c r="J2" s="71" t="s">
        <v>41</v>
      </c>
      <c r="K2" s="72" t="s">
        <v>42</v>
      </c>
      <c r="L2" s="73"/>
      <c r="M2" s="73"/>
      <c r="N2" s="73"/>
      <c r="O2" s="73"/>
      <c r="P2" s="74"/>
    </row>
    <row r="3" s="57" customFormat="1" ht="23" customHeight="1" spans="1:16">
      <c r="A3" s="65" t="s">
        <v>135</v>
      </c>
      <c r="B3" s="66" t="s">
        <v>136</v>
      </c>
      <c r="C3" s="65"/>
      <c r="D3" s="65"/>
      <c r="E3" s="65"/>
      <c r="F3" s="65"/>
      <c r="G3" s="65"/>
      <c r="H3" s="65"/>
      <c r="I3" s="60"/>
      <c r="J3" s="66" t="s">
        <v>137</v>
      </c>
      <c r="K3" s="65"/>
      <c r="L3" s="65"/>
      <c r="M3" s="65"/>
      <c r="N3" s="65"/>
      <c r="O3" s="65"/>
      <c r="P3" s="65"/>
    </row>
    <row r="4" s="57" customFormat="1" ht="23" customHeight="1" spans="1:16">
      <c r="A4" s="65"/>
      <c r="B4" s="67" t="s">
        <v>95</v>
      </c>
      <c r="C4" s="67" t="s">
        <v>96</v>
      </c>
      <c r="D4" s="67" t="s">
        <v>97</v>
      </c>
      <c r="E4" s="67" t="s">
        <v>98</v>
      </c>
      <c r="F4" s="67" t="s">
        <v>99</v>
      </c>
      <c r="G4" s="67" t="s">
        <v>100</v>
      </c>
      <c r="H4" s="67" t="s">
        <v>138</v>
      </c>
      <c r="I4" s="60"/>
      <c r="J4" s="67" t="s">
        <v>95</v>
      </c>
      <c r="K4" s="67" t="s">
        <v>96</v>
      </c>
      <c r="L4" s="67" t="s">
        <v>97</v>
      </c>
      <c r="M4" s="67" t="s">
        <v>98</v>
      </c>
      <c r="N4" s="67" t="s">
        <v>99</v>
      </c>
      <c r="O4" s="67" t="s">
        <v>100</v>
      </c>
      <c r="P4" s="67" t="s">
        <v>138</v>
      </c>
    </row>
    <row r="5" s="57" customFormat="1" ht="23" customHeight="1" spans="1:16">
      <c r="A5" s="65"/>
      <c r="B5" s="67" t="s">
        <v>139</v>
      </c>
      <c r="C5" s="67" t="s">
        <v>140</v>
      </c>
      <c r="D5" s="67" t="s">
        <v>141</v>
      </c>
      <c r="E5" s="67" t="s">
        <v>142</v>
      </c>
      <c r="F5" s="67" t="s">
        <v>143</v>
      </c>
      <c r="G5" s="67" t="s">
        <v>144</v>
      </c>
      <c r="H5" s="67" t="s">
        <v>145</v>
      </c>
      <c r="I5" s="60"/>
      <c r="J5" s="163" t="s">
        <v>146</v>
      </c>
      <c r="K5" s="163" t="s">
        <v>146</v>
      </c>
      <c r="L5" s="163" t="s">
        <v>146</v>
      </c>
      <c r="M5" s="163" t="s">
        <v>146</v>
      </c>
      <c r="N5" s="163" t="s">
        <v>146</v>
      </c>
      <c r="O5" s="163" t="s">
        <v>146</v>
      </c>
      <c r="P5" s="67" t="s">
        <v>145</v>
      </c>
    </row>
    <row r="6" s="57" customFormat="1" ht="21" customHeight="1" spans="1:16">
      <c r="A6" s="67" t="s">
        <v>147</v>
      </c>
      <c r="B6" s="67">
        <f t="shared" ref="B6:B8" si="0">C6-1</f>
        <v>73</v>
      </c>
      <c r="C6" s="67">
        <f t="shared" ref="C6:C8" si="1">D6-2</f>
        <v>74</v>
      </c>
      <c r="D6" s="67">
        <v>76</v>
      </c>
      <c r="E6" s="67">
        <f t="shared" ref="E6:E8" si="2">D6+2</f>
        <v>78</v>
      </c>
      <c r="F6" s="67">
        <f t="shared" ref="F6:F8" si="3">E6+2</f>
        <v>80</v>
      </c>
      <c r="G6" s="67">
        <f t="shared" ref="G6:G8" si="4">F6+1</f>
        <v>81</v>
      </c>
      <c r="H6" s="67">
        <f t="shared" ref="H6:H8" si="5">G6+1</f>
        <v>82</v>
      </c>
      <c r="I6" s="60"/>
      <c r="J6" s="75" t="s">
        <v>148</v>
      </c>
      <c r="K6" s="75" t="s">
        <v>149</v>
      </c>
      <c r="L6" s="75" t="s">
        <v>150</v>
      </c>
      <c r="M6" s="75" t="s">
        <v>149</v>
      </c>
      <c r="N6" s="75" t="s">
        <v>148</v>
      </c>
      <c r="O6" s="75" t="s">
        <v>151</v>
      </c>
      <c r="P6" s="60"/>
    </row>
    <row r="7" s="57" customFormat="1" ht="21" customHeight="1" spans="1:16">
      <c r="A7" s="67" t="s">
        <v>152</v>
      </c>
      <c r="B7" s="67">
        <f t="shared" si="0"/>
        <v>71</v>
      </c>
      <c r="C7" s="67">
        <f t="shared" si="1"/>
        <v>72</v>
      </c>
      <c r="D7" s="67">
        <v>74</v>
      </c>
      <c r="E7" s="67">
        <f t="shared" si="2"/>
        <v>76</v>
      </c>
      <c r="F7" s="67">
        <f t="shared" si="3"/>
        <v>78</v>
      </c>
      <c r="G7" s="67">
        <f t="shared" si="4"/>
        <v>79</v>
      </c>
      <c r="H7" s="67">
        <f t="shared" si="5"/>
        <v>80</v>
      </c>
      <c r="I7" s="60"/>
      <c r="J7" s="75" t="s">
        <v>153</v>
      </c>
      <c r="K7" s="75" t="s">
        <v>149</v>
      </c>
      <c r="L7" s="75">
        <f>0.3/0.3</f>
        <v>1</v>
      </c>
      <c r="M7" s="75" t="s">
        <v>150</v>
      </c>
      <c r="N7" s="75" t="s">
        <v>154</v>
      </c>
      <c r="O7" s="75" t="s">
        <v>155</v>
      </c>
      <c r="P7" s="60"/>
    </row>
    <row r="8" s="57" customFormat="1" ht="21" customHeight="1" spans="1:16">
      <c r="A8" s="67" t="s">
        <v>156</v>
      </c>
      <c r="B8" s="67">
        <f t="shared" si="0"/>
        <v>66</v>
      </c>
      <c r="C8" s="67">
        <f t="shared" si="1"/>
        <v>67</v>
      </c>
      <c r="D8" s="67">
        <v>69</v>
      </c>
      <c r="E8" s="67">
        <f t="shared" si="2"/>
        <v>71</v>
      </c>
      <c r="F8" s="67">
        <f t="shared" si="3"/>
        <v>73</v>
      </c>
      <c r="G8" s="67">
        <f t="shared" si="4"/>
        <v>74</v>
      </c>
      <c r="H8" s="67">
        <f t="shared" si="5"/>
        <v>75</v>
      </c>
      <c r="I8" s="60"/>
      <c r="J8" s="75" t="s">
        <v>157</v>
      </c>
      <c r="K8" s="75" t="s">
        <v>149</v>
      </c>
      <c r="L8" s="75" t="s">
        <v>149</v>
      </c>
      <c r="M8" s="75" t="s">
        <v>149</v>
      </c>
      <c r="N8" s="75" t="s">
        <v>149</v>
      </c>
      <c r="O8" s="75" t="s">
        <v>149</v>
      </c>
      <c r="P8" s="60"/>
    </row>
    <row r="9" s="57" customFormat="1" ht="21" customHeight="1" spans="1:16">
      <c r="A9" s="67" t="s">
        <v>158</v>
      </c>
      <c r="B9" s="67">
        <f t="shared" ref="B9:B11" si="6">C9-4</f>
        <v>116</v>
      </c>
      <c r="C9" s="67">
        <f t="shared" ref="C9:C11" si="7">D9-4</f>
        <v>120</v>
      </c>
      <c r="D9" s="67">
        <v>124</v>
      </c>
      <c r="E9" s="67">
        <f t="shared" ref="E9:E11" si="8">D9+4</f>
        <v>128</v>
      </c>
      <c r="F9" s="67">
        <f>E9+4</f>
        <v>132</v>
      </c>
      <c r="G9" s="67">
        <f t="shared" ref="G9:G11" si="9">F9+6</f>
        <v>138</v>
      </c>
      <c r="H9" s="67">
        <f>G9+6</f>
        <v>144</v>
      </c>
      <c r="I9" s="60"/>
      <c r="J9" s="75" t="s">
        <v>149</v>
      </c>
      <c r="K9" s="75" t="s">
        <v>149</v>
      </c>
      <c r="L9" s="75" t="s">
        <v>149</v>
      </c>
      <c r="M9" s="75" t="s">
        <v>159</v>
      </c>
      <c r="N9" s="75" t="s">
        <v>149</v>
      </c>
      <c r="O9" s="75" t="s">
        <v>149</v>
      </c>
      <c r="P9" s="60"/>
    </row>
    <row r="10" s="57" customFormat="1" ht="21" customHeight="1" spans="1:16">
      <c r="A10" s="67" t="s">
        <v>160</v>
      </c>
      <c r="B10" s="67">
        <f t="shared" si="6"/>
        <v>113</v>
      </c>
      <c r="C10" s="67">
        <f t="shared" si="7"/>
        <v>117</v>
      </c>
      <c r="D10" s="67">
        <v>121</v>
      </c>
      <c r="E10" s="67">
        <f t="shared" si="8"/>
        <v>125</v>
      </c>
      <c r="F10" s="67">
        <f>E10+5</f>
        <v>130</v>
      </c>
      <c r="G10" s="67">
        <f t="shared" si="9"/>
        <v>136</v>
      </c>
      <c r="H10" s="67">
        <f>G10+7</f>
        <v>143</v>
      </c>
      <c r="I10" s="60"/>
      <c r="J10" s="75" t="s">
        <v>149</v>
      </c>
      <c r="K10" s="75" t="s">
        <v>149</v>
      </c>
      <c r="L10" s="75" t="s">
        <v>149</v>
      </c>
      <c r="M10" s="75" t="s">
        <v>149</v>
      </c>
      <c r="N10" s="75" t="s">
        <v>149</v>
      </c>
      <c r="O10" s="75" t="s">
        <v>149</v>
      </c>
      <c r="P10" s="60"/>
    </row>
    <row r="11" s="57" customFormat="1" ht="21" customHeight="1" spans="1:16">
      <c r="A11" s="67" t="s">
        <v>161</v>
      </c>
      <c r="B11" s="67">
        <f t="shared" si="6"/>
        <v>112</v>
      </c>
      <c r="C11" s="67">
        <f t="shared" si="7"/>
        <v>116</v>
      </c>
      <c r="D11" s="67">
        <v>120</v>
      </c>
      <c r="E11" s="67">
        <f t="shared" si="8"/>
        <v>124</v>
      </c>
      <c r="F11" s="67">
        <f>E11+5</f>
        <v>129</v>
      </c>
      <c r="G11" s="67">
        <f t="shared" si="9"/>
        <v>135</v>
      </c>
      <c r="H11" s="67">
        <f>G11+7</f>
        <v>142</v>
      </c>
      <c r="I11" s="60"/>
      <c r="J11" s="75" t="s">
        <v>162</v>
      </c>
      <c r="K11" s="75" t="s">
        <v>163</v>
      </c>
      <c r="L11" s="75" t="s">
        <v>164</v>
      </c>
      <c r="M11" s="75" t="s">
        <v>165</v>
      </c>
      <c r="N11" s="75" t="s">
        <v>163</v>
      </c>
      <c r="O11" s="75" t="s">
        <v>166</v>
      </c>
      <c r="P11" s="60"/>
    </row>
    <row r="12" s="57" customFormat="1" ht="21" customHeight="1" spans="1:16">
      <c r="A12" s="67" t="s">
        <v>167</v>
      </c>
      <c r="B12" s="67">
        <f>C12-1.2</f>
        <v>46.6</v>
      </c>
      <c r="C12" s="67">
        <f>D12-1.2</f>
        <v>47.8</v>
      </c>
      <c r="D12" s="67">
        <v>49</v>
      </c>
      <c r="E12" s="67">
        <f>D12+1.2</f>
        <v>50.2</v>
      </c>
      <c r="F12" s="67">
        <f>E12+1.2</f>
        <v>51.4</v>
      </c>
      <c r="G12" s="67">
        <f>F12+1.4</f>
        <v>52.8</v>
      </c>
      <c r="H12" s="67">
        <f>G12+1.4</f>
        <v>54.2</v>
      </c>
      <c r="I12" s="60"/>
      <c r="J12" s="75" t="s">
        <v>168</v>
      </c>
      <c r="K12" s="75" t="s">
        <v>169</v>
      </c>
      <c r="L12" s="75" t="s">
        <v>149</v>
      </c>
      <c r="M12" s="75" t="s">
        <v>159</v>
      </c>
      <c r="N12" s="75" t="s">
        <v>149</v>
      </c>
      <c r="O12" s="75" t="s">
        <v>170</v>
      </c>
      <c r="P12" s="60"/>
    </row>
    <row r="13" s="57" customFormat="1" ht="21" customHeight="1" spans="1:16">
      <c r="A13" s="67" t="s">
        <v>171</v>
      </c>
      <c r="B13" s="67">
        <f>C13-0.6</f>
        <v>62.7</v>
      </c>
      <c r="C13" s="67">
        <f>D13-1.2</f>
        <v>63.3</v>
      </c>
      <c r="D13" s="67">
        <v>64.5</v>
      </c>
      <c r="E13" s="67">
        <f>D13+1.2</f>
        <v>65.7</v>
      </c>
      <c r="F13" s="67">
        <f>E13+1.2</f>
        <v>66.9</v>
      </c>
      <c r="G13" s="67">
        <f>F13+0.6</f>
        <v>67.5</v>
      </c>
      <c r="H13" s="67">
        <f>G13+0.6</f>
        <v>68.1</v>
      </c>
      <c r="I13" s="60"/>
      <c r="J13" s="75" t="s">
        <v>172</v>
      </c>
      <c r="K13" s="75" t="s">
        <v>173</v>
      </c>
      <c r="L13" s="75" t="s">
        <v>174</v>
      </c>
      <c r="M13" s="75" t="s">
        <v>174</v>
      </c>
      <c r="N13" s="75" t="s">
        <v>174</v>
      </c>
      <c r="O13" s="75" t="s">
        <v>174</v>
      </c>
      <c r="P13" s="60"/>
    </row>
    <row r="14" s="57" customFormat="1" ht="21" customHeight="1" spans="1:16">
      <c r="A14" s="68" t="s">
        <v>175</v>
      </c>
      <c r="B14" s="67">
        <f>C14-0.8</f>
        <v>23.9</v>
      </c>
      <c r="C14" s="67">
        <f>D14-0.8</f>
        <v>24.7</v>
      </c>
      <c r="D14" s="67">
        <v>25.5</v>
      </c>
      <c r="E14" s="67">
        <f>D14+0.8</f>
        <v>26.3</v>
      </c>
      <c r="F14" s="67">
        <f>E14+0.8</f>
        <v>27.1</v>
      </c>
      <c r="G14" s="67">
        <f>F14+1.3</f>
        <v>28.4</v>
      </c>
      <c r="H14" s="67">
        <f>G14+1.3</f>
        <v>29.7</v>
      </c>
      <c r="I14" s="60"/>
      <c r="J14" s="75" t="s">
        <v>150</v>
      </c>
      <c r="K14" s="75" t="s">
        <v>149</v>
      </c>
      <c r="L14" s="75" t="s">
        <v>172</v>
      </c>
      <c r="M14" s="75" t="s">
        <v>172</v>
      </c>
      <c r="N14" s="75" t="s">
        <v>174</v>
      </c>
      <c r="O14" s="75" t="s">
        <v>174</v>
      </c>
      <c r="P14" s="60"/>
    </row>
    <row r="15" s="57" customFormat="1" ht="21" customHeight="1" spans="1:16">
      <c r="A15" s="67" t="s">
        <v>176</v>
      </c>
      <c r="B15" s="67">
        <f>C15-0.7</f>
        <v>19.6</v>
      </c>
      <c r="C15" s="67">
        <f>D15-0.7</f>
        <v>20.3</v>
      </c>
      <c r="D15" s="67">
        <v>21</v>
      </c>
      <c r="E15" s="67">
        <f>D15+0.7</f>
        <v>21.7</v>
      </c>
      <c r="F15" s="67">
        <f>E15+0.7</f>
        <v>22.4</v>
      </c>
      <c r="G15" s="67">
        <f>F15+1</f>
        <v>23.4</v>
      </c>
      <c r="H15" s="67">
        <f>G15+1</f>
        <v>24.4</v>
      </c>
      <c r="I15" s="60"/>
      <c r="J15" s="75" t="s">
        <v>149</v>
      </c>
      <c r="K15" s="75" t="s">
        <v>149</v>
      </c>
      <c r="L15" s="75" t="s">
        <v>149</v>
      </c>
      <c r="M15" s="75" t="s">
        <v>149</v>
      </c>
      <c r="N15" s="75" t="s">
        <v>149</v>
      </c>
      <c r="O15" s="75" t="s">
        <v>149</v>
      </c>
      <c r="P15" s="60"/>
    </row>
    <row r="16" s="57" customFormat="1" ht="21" customHeight="1" spans="1:16">
      <c r="A16" s="67" t="s">
        <v>177</v>
      </c>
      <c r="B16" s="67">
        <f t="shared" ref="B16:B20" si="10">C16-0.5</f>
        <v>14</v>
      </c>
      <c r="C16" s="67">
        <f t="shared" ref="C16:C20" si="11">D16-0.5</f>
        <v>14.5</v>
      </c>
      <c r="D16" s="67">
        <v>15</v>
      </c>
      <c r="E16" s="67">
        <f>D16+0.5</f>
        <v>15.5</v>
      </c>
      <c r="F16" s="67">
        <f>E16+0.5</f>
        <v>16</v>
      </c>
      <c r="G16" s="67">
        <f>F16+0.7</f>
        <v>16.7</v>
      </c>
      <c r="H16" s="67">
        <f>G16+0.7</f>
        <v>17.4</v>
      </c>
      <c r="I16" s="60"/>
      <c r="J16" s="75" t="s">
        <v>149</v>
      </c>
      <c r="K16" s="75" t="s">
        <v>149</v>
      </c>
      <c r="L16" s="75" t="s">
        <v>149</v>
      </c>
      <c r="M16" s="75" t="s">
        <v>149</v>
      </c>
      <c r="N16" s="75" t="s">
        <v>149</v>
      </c>
      <c r="O16" s="75" t="s">
        <v>149</v>
      </c>
      <c r="P16" s="60"/>
    </row>
    <row r="17" s="57" customFormat="1" ht="21" customHeight="1" spans="1:16">
      <c r="A17" s="67" t="s">
        <v>178</v>
      </c>
      <c r="B17" s="67">
        <f t="shared" ref="B17:B23" si="12">C17</f>
        <v>10.5</v>
      </c>
      <c r="C17" s="67">
        <f>D17</f>
        <v>10.5</v>
      </c>
      <c r="D17" s="67">
        <v>10.5</v>
      </c>
      <c r="E17" s="67">
        <f t="shared" ref="E17:H17" si="13">D17</f>
        <v>10.5</v>
      </c>
      <c r="F17" s="67">
        <f t="shared" si="13"/>
        <v>10.5</v>
      </c>
      <c r="G17" s="67">
        <f t="shared" si="13"/>
        <v>10.5</v>
      </c>
      <c r="H17" s="67">
        <f t="shared" si="13"/>
        <v>10.5</v>
      </c>
      <c r="I17" s="60"/>
      <c r="J17" s="75"/>
      <c r="K17" s="75" t="s">
        <v>149</v>
      </c>
      <c r="L17" s="75" t="s">
        <v>149</v>
      </c>
      <c r="M17" s="75" t="s">
        <v>149</v>
      </c>
      <c r="N17" s="75" t="s">
        <v>149</v>
      </c>
      <c r="O17" s="75" t="s">
        <v>149</v>
      </c>
      <c r="P17" s="60"/>
    </row>
    <row r="18" s="57" customFormat="1" ht="21" customHeight="1" spans="1:16">
      <c r="A18" s="67" t="s">
        <v>179</v>
      </c>
      <c r="B18" s="67">
        <f>C18-1</f>
        <v>53</v>
      </c>
      <c r="C18" s="67">
        <f>D18-1</f>
        <v>54</v>
      </c>
      <c r="D18" s="67">
        <v>55</v>
      </c>
      <c r="E18" s="67">
        <f>D18+1</f>
        <v>56</v>
      </c>
      <c r="F18" s="67">
        <f>E18+1</f>
        <v>57</v>
      </c>
      <c r="G18" s="67">
        <f>F18+1.5</f>
        <v>58.5</v>
      </c>
      <c r="H18" s="67">
        <f>G18+1.5</f>
        <v>60</v>
      </c>
      <c r="I18" s="60"/>
      <c r="J18" s="75" t="s">
        <v>180</v>
      </c>
      <c r="K18" s="75" t="s">
        <v>174</v>
      </c>
      <c r="L18" s="75" t="s">
        <v>173</v>
      </c>
      <c r="M18" s="75" t="s">
        <v>181</v>
      </c>
      <c r="N18" s="75" t="s">
        <v>174</v>
      </c>
      <c r="O18" s="75" t="s">
        <v>148</v>
      </c>
      <c r="P18" s="60"/>
    </row>
    <row r="19" s="57" customFormat="1" ht="21" customHeight="1" spans="1:16">
      <c r="A19" s="67" t="s">
        <v>182</v>
      </c>
      <c r="B19" s="67">
        <f t="shared" si="10"/>
        <v>35.5</v>
      </c>
      <c r="C19" s="67">
        <f t="shared" si="11"/>
        <v>36</v>
      </c>
      <c r="D19" s="67">
        <v>36.5</v>
      </c>
      <c r="E19" s="67">
        <f t="shared" ref="E19:G19" si="14">D19+0.5</f>
        <v>37</v>
      </c>
      <c r="F19" s="67">
        <f t="shared" si="14"/>
        <v>37.5</v>
      </c>
      <c r="G19" s="67">
        <f t="shared" si="14"/>
        <v>38</v>
      </c>
      <c r="H19" s="67">
        <f t="shared" ref="H19:H23" si="15">G19</f>
        <v>38</v>
      </c>
      <c r="I19" s="60"/>
      <c r="J19" s="75" t="s">
        <v>150</v>
      </c>
      <c r="K19" s="75" t="s">
        <v>183</v>
      </c>
      <c r="L19" s="75" t="s">
        <v>173</v>
      </c>
      <c r="M19" s="75" t="s">
        <v>172</v>
      </c>
      <c r="N19" s="75" t="s">
        <v>181</v>
      </c>
      <c r="O19" s="75" t="s">
        <v>181</v>
      </c>
      <c r="P19" s="60"/>
    </row>
    <row r="20" s="57" customFormat="1" ht="21" customHeight="1" spans="1:16">
      <c r="A20" s="67" t="s">
        <v>184</v>
      </c>
      <c r="B20" s="67">
        <f t="shared" si="10"/>
        <v>26.5</v>
      </c>
      <c r="C20" s="67">
        <f t="shared" si="11"/>
        <v>27</v>
      </c>
      <c r="D20" s="67">
        <v>27.5</v>
      </c>
      <c r="E20" s="67">
        <f>D20+0.5</f>
        <v>28</v>
      </c>
      <c r="F20" s="67">
        <f>E20+0.5</f>
        <v>28.5</v>
      </c>
      <c r="G20" s="67">
        <f>F20+0.75</f>
        <v>29.25</v>
      </c>
      <c r="H20" s="67">
        <f t="shared" si="15"/>
        <v>29.25</v>
      </c>
      <c r="I20" s="60"/>
      <c r="J20" s="75" t="s">
        <v>168</v>
      </c>
      <c r="K20" s="75" t="s">
        <v>169</v>
      </c>
      <c r="L20" s="75" t="s">
        <v>149</v>
      </c>
      <c r="M20" s="75" t="s">
        <v>159</v>
      </c>
      <c r="N20" s="75" t="s">
        <v>149</v>
      </c>
      <c r="O20" s="75" t="s">
        <v>170</v>
      </c>
      <c r="P20" s="60"/>
    </row>
    <row r="21" s="57" customFormat="1" ht="21" customHeight="1" spans="1:16">
      <c r="A21" s="68" t="s">
        <v>185</v>
      </c>
      <c r="B21" s="67">
        <f t="shared" si="12"/>
        <v>18</v>
      </c>
      <c r="C21" s="67">
        <f>D21-1</f>
        <v>18</v>
      </c>
      <c r="D21" s="67">
        <v>19</v>
      </c>
      <c r="E21" s="67">
        <f>D21</f>
        <v>19</v>
      </c>
      <c r="F21" s="67">
        <f>E21+1.5</f>
        <v>20.5</v>
      </c>
      <c r="G21" s="67">
        <f>F21</f>
        <v>20.5</v>
      </c>
      <c r="H21" s="67">
        <f t="shared" si="15"/>
        <v>20.5</v>
      </c>
      <c r="I21" s="60"/>
      <c r="J21" s="75" t="s">
        <v>172</v>
      </c>
      <c r="K21" s="75" t="s">
        <v>174</v>
      </c>
      <c r="L21" s="75" t="s">
        <v>180</v>
      </c>
      <c r="M21" s="75" t="s">
        <v>174</v>
      </c>
      <c r="N21" s="75" t="s">
        <v>173</v>
      </c>
      <c r="O21" s="75" t="s">
        <v>174</v>
      </c>
      <c r="P21" s="60"/>
    </row>
    <row r="22" s="57" customFormat="1" ht="21" customHeight="1" spans="1:16">
      <c r="A22" s="67" t="s">
        <v>186</v>
      </c>
      <c r="B22" s="67">
        <f t="shared" si="12"/>
        <v>6</v>
      </c>
      <c r="C22" s="67">
        <f>D22</f>
        <v>6</v>
      </c>
      <c r="D22" s="67">
        <v>6</v>
      </c>
      <c r="E22" s="67">
        <f t="shared" ref="E22:G22" si="16">D22</f>
        <v>6</v>
      </c>
      <c r="F22" s="67">
        <f t="shared" si="16"/>
        <v>6</v>
      </c>
      <c r="G22" s="67">
        <f t="shared" si="16"/>
        <v>6</v>
      </c>
      <c r="H22" s="67">
        <f t="shared" si="15"/>
        <v>6</v>
      </c>
      <c r="I22" s="60"/>
      <c r="J22" s="75" t="s">
        <v>168</v>
      </c>
      <c r="K22" s="75" t="s">
        <v>169</v>
      </c>
      <c r="L22" s="75" t="s">
        <v>149</v>
      </c>
      <c r="M22" s="75" t="s">
        <v>159</v>
      </c>
      <c r="N22" s="75" t="s">
        <v>149</v>
      </c>
      <c r="O22" s="75" t="s">
        <v>170</v>
      </c>
      <c r="P22" s="60"/>
    </row>
    <row r="23" s="57" customFormat="1" ht="21" customHeight="1" spans="1:16">
      <c r="A23" s="67" t="s">
        <v>187</v>
      </c>
      <c r="B23" s="67">
        <f t="shared" si="12"/>
        <v>2.5</v>
      </c>
      <c r="C23" s="67">
        <f>D23</f>
        <v>2.5</v>
      </c>
      <c r="D23" s="67">
        <v>2.5</v>
      </c>
      <c r="E23" s="67">
        <f t="shared" ref="E23:G23" si="17">D23</f>
        <v>2.5</v>
      </c>
      <c r="F23" s="67">
        <f t="shared" si="17"/>
        <v>2.5</v>
      </c>
      <c r="G23" s="67">
        <f t="shared" si="17"/>
        <v>2.5</v>
      </c>
      <c r="H23" s="67">
        <f t="shared" si="15"/>
        <v>2.5</v>
      </c>
      <c r="I23" s="60"/>
      <c r="J23" s="75" t="s">
        <v>172</v>
      </c>
      <c r="K23" s="75" t="s">
        <v>173</v>
      </c>
      <c r="L23" s="75" t="s">
        <v>174</v>
      </c>
      <c r="M23" s="75" t="s">
        <v>174</v>
      </c>
      <c r="N23" s="75" t="s">
        <v>174</v>
      </c>
      <c r="O23" s="75" t="s">
        <v>174</v>
      </c>
      <c r="P23" s="60"/>
    </row>
    <row r="24" s="56" customFormat="1" ht="47" customHeight="1" spans="1:15">
      <c r="A24" s="162"/>
      <c r="B24" s="162"/>
      <c r="C24" s="162"/>
      <c r="D24" s="162"/>
      <c r="E24" s="162"/>
      <c r="F24" s="162"/>
      <c r="G24" s="162"/>
      <c r="H24" s="162"/>
      <c r="I24" s="162"/>
      <c r="J24" s="56" t="s">
        <v>188</v>
      </c>
      <c r="K24" s="164">
        <v>45739</v>
      </c>
      <c r="L24" s="56" t="s">
        <v>189</v>
      </c>
      <c r="M24" s="56" t="s">
        <v>127</v>
      </c>
      <c r="N24" s="56" t="s">
        <v>190</v>
      </c>
      <c r="O24" s="56" t="s">
        <v>130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3"/>
  </mergeCells>
  <pageMargins left="0.161111111111111" right="0.161111111111111" top="0.2125" bottom="0.2125" header="0.5" footer="0.5"/>
  <pageSetup paperSize="9" scale="80" fitToHeight="0" orientation="landscape" horizontalDpi="600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view="pageBreakPreview" zoomScale="110" zoomScaleNormal="110" workbookViewId="0">
      <selection activeCell="B8" sqref="B8:C8"/>
    </sheetView>
  </sheetViews>
  <sheetFormatPr defaultColWidth="10" defaultRowHeight="16.5" customHeight="1"/>
  <cols>
    <col min="1" max="1" width="10.875" style="165" customWidth="1"/>
    <col min="2" max="6" width="10" style="165"/>
    <col min="7" max="7" width="10.1" style="165"/>
    <col min="8" max="16384" width="10" style="165"/>
  </cols>
  <sheetData>
    <row r="1" ht="22.5" customHeight="1" spans="1:11">
      <c r="A1" s="166" t="s">
        <v>191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2" ht="17.25" customHeight="1" spans="1:11">
      <c r="A2" s="167" t="s">
        <v>37</v>
      </c>
      <c r="B2" s="168" t="s">
        <v>38</v>
      </c>
      <c r="C2" s="168"/>
      <c r="D2" s="169" t="s">
        <v>39</v>
      </c>
      <c r="E2" s="169"/>
      <c r="F2" s="168" t="s">
        <v>40</v>
      </c>
      <c r="G2" s="168"/>
      <c r="H2" s="170" t="s">
        <v>41</v>
      </c>
      <c r="I2" s="243" t="s">
        <v>42</v>
      </c>
      <c r="J2" s="243"/>
      <c r="K2" s="244"/>
    </row>
    <row r="3" customHeight="1" spans="1:11">
      <c r="A3" s="171" t="s">
        <v>43</v>
      </c>
      <c r="B3" s="172"/>
      <c r="C3" s="173"/>
      <c r="D3" s="174" t="s">
        <v>44</v>
      </c>
      <c r="E3" s="175"/>
      <c r="F3" s="175"/>
      <c r="G3" s="176"/>
      <c r="H3" s="174" t="s">
        <v>45</v>
      </c>
      <c r="I3" s="175"/>
      <c r="J3" s="175"/>
      <c r="K3" s="176"/>
    </row>
    <row r="4" ht="50" customHeight="1" spans="1:11">
      <c r="A4" s="177" t="s">
        <v>46</v>
      </c>
      <c r="B4" s="178" t="s">
        <v>47</v>
      </c>
      <c r="C4" s="179"/>
      <c r="D4" s="177" t="s">
        <v>48</v>
      </c>
      <c r="E4" s="180"/>
      <c r="F4" s="181" t="s">
        <v>49</v>
      </c>
      <c r="G4" s="182"/>
      <c r="H4" s="177" t="s">
        <v>192</v>
      </c>
      <c r="I4" s="180"/>
      <c r="J4" s="203" t="s">
        <v>51</v>
      </c>
      <c r="K4" s="245" t="s">
        <v>52</v>
      </c>
    </row>
    <row r="5" customHeight="1" spans="1:11">
      <c r="A5" s="183" t="s">
        <v>53</v>
      </c>
      <c r="B5" s="87" t="s">
        <v>54</v>
      </c>
      <c r="C5" s="87"/>
      <c r="D5" s="177" t="s">
        <v>193</v>
      </c>
      <c r="E5" s="180"/>
      <c r="F5" s="184">
        <v>1</v>
      </c>
      <c r="G5" s="185"/>
      <c r="H5" s="177" t="s">
        <v>194</v>
      </c>
      <c r="I5" s="180"/>
      <c r="J5" s="203" t="s">
        <v>51</v>
      </c>
      <c r="K5" s="245" t="s">
        <v>52</v>
      </c>
    </row>
    <row r="6" customHeight="1" spans="1:11">
      <c r="A6" s="177" t="s">
        <v>57</v>
      </c>
      <c r="B6" s="178">
        <v>3</v>
      </c>
      <c r="C6" s="179">
        <v>6</v>
      </c>
      <c r="D6" s="177" t="s">
        <v>195</v>
      </c>
      <c r="E6" s="180"/>
      <c r="F6" s="186">
        <v>1</v>
      </c>
      <c r="G6" s="185"/>
      <c r="H6" s="187" t="s">
        <v>196</v>
      </c>
      <c r="I6" s="221"/>
      <c r="J6" s="221"/>
      <c r="K6" s="246"/>
    </row>
    <row r="7" customHeight="1" spans="1:11">
      <c r="A7" s="177" t="s">
        <v>60</v>
      </c>
      <c r="B7" s="89">
        <v>17487</v>
      </c>
      <c r="C7" s="90"/>
      <c r="D7" s="177" t="s">
        <v>197</v>
      </c>
      <c r="E7" s="180"/>
      <c r="F7" s="186">
        <v>1</v>
      </c>
      <c r="G7" s="185"/>
      <c r="H7" s="188"/>
      <c r="I7" s="203"/>
      <c r="J7" s="203"/>
      <c r="K7" s="245"/>
    </row>
    <row r="8" ht="84" customHeight="1" spans="1:11">
      <c r="A8" s="189" t="s">
        <v>63</v>
      </c>
      <c r="B8" s="190" t="s">
        <v>64</v>
      </c>
      <c r="C8" s="191"/>
      <c r="D8" s="192" t="s">
        <v>65</v>
      </c>
      <c r="E8" s="193"/>
      <c r="F8" s="194">
        <v>45812</v>
      </c>
      <c r="G8" s="195"/>
      <c r="H8" s="192" t="s">
        <v>198</v>
      </c>
      <c r="I8" s="193"/>
      <c r="J8" s="193"/>
      <c r="K8" s="247"/>
    </row>
    <row r="9" customHeight="1" spans="1:11">
      <c r="A9" s="196" t="s">
        <v>199</v>
      </c>
      <c r="B9" s="196"/>
      <c r="C9" s="196"/>
      <c r="D9" s="196"/>
      <c r="E9" s="196"/>
      <c r="F9" s="196"/>
      <c r="G9" s="196"/>
      <c r="H9" s="196"/>
      <c r="I9" s="196"/>
      <c r="J9" s="196"/>
      <c r="K9" s="196"/>
    </row>
    <row r="10" customHeight="1" spans="1:11">
      <c r="A10" s="197" t="s">
        <v>69</v>
      </c>
      <c r="B10" s="198" t="s">
        <v>70</v>
      </c>
      <c r="C10" s="199" t="s">
        <v>71</v>
      </c>
      <c r="D10" s="200"/>
      <c r="E10" s="201" t="s">
        <v>74</v>
      </c>
      <c r="F10" s="198" t="s">
        <v>70</v>
      </c>
      <c r="G10" s="199" t="s">
        <v>71</v>
      </c>
      <c r="H10" s="198"/>
      <c r="I10" s="201" t="s">
        <v>72</v>
      </c>
      <c r="J10" s="198" t="s">
        <v>70</v>
      </c>
      <c r="K10" s="248" t="s">
        <v>71</v>
      </c>
    </row>
    <row r="11" customHeight="1" spans="1:11">
      <c r="A11" s="183" t="s">
        <v>75</v>
      </c>
      <c r="B11" s="202" t="s">
        <v>70</v>
      </c>
      <c r="C11" s="203" t="s">
        <v>71</v>
      </c>
      <c r="D11" s="204"/>
      <c r="E11" s="205" t="s">
        <v>77</v>
      </c>
      <c r="F11" s="202" t="s">
        <v>70</v>
      </c>
      <c r="G11" s="203" t="s">
        <v>71</v>
      </c>
      <c r="H11" s="202"/>
      <c r="I11" s="205" t="s">
        <v>82</v>
      </c>
      <c r="J11" s="202" t="s">
        <v>70</v>
      </c>
      <c r="K11" s="245" t="s">
        <v>71</v>
      </c>
    </row>
    <row r="12" customHeight="1" spans="1:11">
      <c r="A12" s="192" t="s">
        <v>110</v>
      </c>
      <c r="B12" s="193"/>
      <c r="C12" s="193"/>
      <c r="D12" s="193"/>
      <c r="E12" s="193"/>
      <c r="F12" s="193"/>
      <c r="G12" s="193"/>
      <c r="H12" s="193"/>
      <c r="I12" s="193"/>
      <c r="J12" s="193"/>
      <c r="K12" s="247"/>
    </row>
    <row r="13" customHeight="1" spans="1:11">
      <c r="A13" s="206" t="s">
        <v>200</v>
      </c>
      <c r="B13" s="206"/>
      <c r="C13" s="206"/>
      <c r="D13" s="206"/>
      <c r="E13" s="206"/>
      <c r="F13" s="206"/>
      <c r="G13" s="206"/>
      <c r="H13" s="206"/>
      <c r="I13" s="206"/>
      <c r="J13" s="206"/>
      <c r="K13" s="206"/>
    </row>
    <row r="14" customHeight="1" spans="1:11">
      <c r="A14" s="207" t="s">
        <v>201</v>
      </c>
      <c r="B14" s="208"/>
      <c r="C14" s="208"/>
      <c r="D14" s="208"/>
      <c r="E14" s="209" t="s">
        <v>202</v>
      </c>
      <c r="F14" s="209"/>
      <c r="G14" s="209"/>
      <c r="H14" s="209"/>
      <c r="I14" s="249" t="s">
        <v>203</v>
      </c>
      <c r="J14" s="249"/>
      <c r="K14" s="250"/>
    </row>
    <row r="15" customHeight="1" spans="1:11">
      <c r="A15" s="210"/>
      <c r="B15" s="211"/>
      <c r="C15" s="211"/>
      <c r="D15" s="212"/>
      <c r="E15" s="213"/>
      <c r="F15" s="211"/>
      <c r="G15" s="211"/>
      <c r="H15" s="212"/>
      <c r="I15" s="251"/>
      <c r="J15" s="252"/>
      <c r="K15" s="253"/>
    </row>
    <row r="16" customHeight="1" spans="1:11">
      <c r="A16" s="214"/>
      <c r="B16" s="215"/>
      <c r="C16" s="215"/>
      <c r="D16" s="215"/>
      <c r="E16" s="215"/>
      <c r="F16" s="215"/>
      <c r="G16" s="215"/>
      <c r="H16" s="215"/>
      <c r="I16" s="215"/>
      <c r="J16" s="215"/>
      <c r="K16" s="254"/>
    </row>
    <row r="17" customHeight="1" spans="1:11">
      <c r="A17" s="206" t="s">
        <v>204</v>
      </c>
      <c r="B17" s="206"/>
      <c r="C17" s="206"/>
      <c r="D17" s="206"/>
      <c r="E17" s="206"/>
      <c r="F17" s="206"/>
      <c r="G17" s="206"/>
      <c r="H17" s="206"/>
      <c r="I17" s="206"/>
      <c r="J17" s="206"/>
      <c r="K17" s="206"/>
    </row>
    <row r="18" customHeight="1" spans="1:11">
      <c r="A18" s="216" t="s">
        <v>198</v>
      </c>
      <c r="B18" s="209"/>
      <c r="C18" s="209"/>
      <c r="D18" s="209"/>
      <c r="E18" s="209"/>
      <c r="F18" s="209"/>
      <c r="G18" s="209"/>
      <c r="H18" s="209"/>
      <c r="I18" s="249"/>
      <c r="J18" s="249"/>
      <c r="K18" s="250"/>
    </row>
    <row r="19" customHeight="1" spans="1:11">
      <c r="A19" s="210"/>
      <c r="B19" s="211"/>
      <c r="C19" s="211"/>
      <c r="D19" s="212"/>
      <c r="E19" s="213"/>
      <c r="F19" s="211"/>
      <c r="G19" s="211"/>
      <c r="H19" s="212"/>
      <c r="I19" s="251"/>
      <c r="J19" s="252"/>
      <c r="K19" s="253"/>
    </row>
    <row r="20" customHeight="1" spans="1:11">
      <c r="A20" s="214"/>
      <c r="B20" s="215"/>
      <c r="C20" s="215"/>
      <c r="D20" s="215"/>
      <c r="E20" s="215"/>
      <c r="F20" s="215"/>
      <c r="G20" s="215"/>
      <c r="H20" s="215"/>
      <c r="I20" s="215"/>
      <c r="J20" s="215"/>
      <c r="K20" s="254"/>
    </row>
    <row r="21" customHeight="1" spans="1:11">
      <c r="A21" s="217" t="s">
        <v>107</v>
      </c>
      <c r="B21" s="217"/>
      <c r="C21" s="217"/>
      <c r="D21" s="217"/>
      <c r="E21" s="217"/>
      <c r="F21" s="217"/>
      <c r="G21" s="217"/>
      <c r="H21" s="217"/>
      <c r="I21" s="217"/>
      <c r="J21" s="217"/>
      <c r="K21" s="217"/>
    </row>
    <row r="22" customHeight="1" spans="1:11">
      <c r="A22" s="82" t="s">
        <v>108</v>
      </c>
      <c r="B22" s="122"/>
      <c r="C22" s="122"/>
      <c r="D22" s="122"/>
      <c r="E22" s="122"/>
      <c r="F22" s="122"/>
      <c r="G22" s="122"/>
      <c r="H22" s="122"/>
      <c r="I22" s="122"/>
      <c r="J22" s="122"/>
      <c r="K22" s="152"/>
    </row>
    <row r="23" customHeight="1" spans="1:11">
      <c r="A23" s="94" t="s">
        <v>109</v>
      </c>
      <c r="B23" s="96"/>
      <c r="C23" s="203" t="s">
        <v>51</v>
      </c>
      <c r="D23" s="203" t="s">
        <v>52</v>
      </c>
      <c r="E23" s="93"/>
      <c r="F23" s="93"/>
      <c r="G23" s="93"/>
      <c r="H23" s="93"/>
      <c r="I23" s="93"/>
      <c r="J23" s="93"/>
      <c r="K23" s="146"/>
    </row>
    <row r="24" customHeight="1" spans="1:11">
      <c r="A24" s="218" t="s">
        <v>205</v>
      </c>
      <c r="B24" s="178"/>
      <c r="C24" s="178"/>
      <c r="D24" s="178"/>
      <c r="E24" s="178"/>
      <c r="F24" s="178"/>
      <c r="G24" s="178"/>
      <c r="H24" s="178"/>
      <c r="I24" s="178"/>
      <c r="J24" s="178"/>
      <c r="K24" s="179"/>
    </row>
    <row r="25" customHeight="1" spans="1:11">
      <c r="A25" s="219"/>
      <c r="B25" s="220"/>
      <c r="C25" s="220"/>
      <c r="D25" s="220"/>
      <c r="E25" s="220"/>
      <c r="F25" s="220"/>
      <c r="G25" s="220"/>
      <c r="H25" s="220"/>
      <c r="I25" s="220"/>
      <c r="J25" s="220"/>
      <c r="K25" s="255"/>
    </row>
    <row r="26" customHeight="1" spans="1:11">
      <c r="A26" s="196" t="s">
        <v>119</v>
      </c>
      <c r="B26" s="196"/>
      <c r="C26" s="196"/>
      <c r="D26" s="196"/>
      <c r="E26" s="196"/>
      <c r="F26" s="196"/>
      <c r="G26" s="196"/>
      <c r="H26" s="196"/>
      <c r="I26" s="196"/>
      <c r="J26" s="196"/>
      <c r="K26" s="196"/>
    </row>
    <row r="27" customHeight="1" spans="1:11">
      <c r="A27" s="171" t="s">
        <v>120</v>
      </c>
      <c r="B27" s="199" t="s">
        <v>80</v>
      </c>
      <c r="C27" s="199" t="s">
        <v>81</v>
      </c>
      <c r="D27" s="199" t="s">
        <v>73</v>
      </c>
      <c r="E27" s="172" t="s">
        <v>121</v>
      </c>
      <c r="F27" s="199" t="s">
        <v>80</v>
      </c>
      <c r="G27" s="199" t="s">
        <v>81</v>
      </c>
      <c r="H27" s="199" t="s">
        <v>73</v>
      </c>
      <c r="I27" s="172" t="s">
        <v>122</v>
      </c>
      <c r="J27" s="199" t="s">
        <v>80</v>
      </c>
      <c r="K27" s="248" t="s">
        <v>81</v>
      </c>
    </row>
    <row r="28" customHeight="1" spans="1:11">
      <c r="A28" s="187" t="s">
        <v>72</v>
      </c>
      <c r="B28" s="203" t="s">
        <v>80</v>
      </c>
      <c r="C28" s="203" t="s">
        <v>81</v>
      </c>
      <c r="D28" s="203" t="s">
        <v>73</v>
      </c>
      <c r="E28" s="221" t="s">
        <v>79</v>
      </c>
      <c r="F28" s="203" t="s">
        <v>80</v>
      </c>
      <c r="G28" s="203" t="s">
        <v>81</v>
      </c>
      <c r="H28" s="203" t="s">
        <v>73</v>
      </c>
      <c r="I28" s="221" t="s">
        <v>90</v>
      </c>
      <c r="J28" s="203" t="s">
        <v>80</v>
      </c>
      <c r="K28" s="245" t="s">
        <v>81</v>
      </c>
    </row>
    <row r="29" customHeight="1" spans="1:11">
      <c r="A29" s="177" t="s">
        <v>83</v>
      </c>
      <c r="B29" s="222"/>
      <c r="C29" s="222"/>
      <c r="D29" s="222"/>
      <c r="E29" s="222"/>
      <c r="F29" s="222"/>
      <c r="G29" s="222"/>
      <c r="H29" s="222"/>
      <c r="I29" s="222"/>
      <c r="J29" s="222"/>
      <c r="K29" s="256"/>
    </row>
    <row r="30" customHeight="1" spans="1:11">
      <c r="A30" s="223"/>
      <c r="B30" s="224"/>
      <c r="C30" s="224"/>
      <c r="D30" s="224"/>
      <c r="E30" s="224"/>
      <c r="F30" s="224"/>
      <c r="G30" s="224"/>
      <c r="H30" s="224"/>
      <c r="I30" s="224"/>
      <c r="J30" s="224"/>
      <c r="K30" s="257"/>
    </row>
    <row r="31" customHeight="1" spans="1:11">
      <c r="A31" s="225" t="s">
        <v>206</v>
      </c>
      <c r="B31" s="225"/>
      <c r="C31" s="225"/>
      <c r="D31" s="225"/>
      <c r="E31" s="225"/>
      <c r="F31" s="225"/>
      <c r="G31" s="225"/>
      <c r="H31" s="225"/>
      <c r="I31" s="225"/>
      <c r="J31" s="225"/>
      <c r="K31" s="225"/>
    </row>
    <row r="32" ht="17.25" customHeight="1" spans="1:11">
      <c r="A32" s="226" t="s">
        <v>207</v>
      </c>
      <c r="B32" s="227"/>
      <c r="C32" s="227"/>
      <c r="D32" s="227"/>
      <c r="E32" s="227"/>
      <c r="F32" s="227"/>
      <c r="G32" s="227"/>
      <c r="H32" s="227"/>
      <c r="I32" s="227"/>
      <c r="J32" s="227"/>
      <c r="K32" s="90"/>
    </row>
    <row r="33" ht="17.25" customHeight="1" spans="1:11">
      <c r="A33" s="226" t="s">
        <v>208</v>
      </c>
      <c r="B33" s="227"/>
      <c r="C33" s="227"/>
      <c r="D33" s="227"/>
      <c r="E33" s="227"/>
      <c r="F33" s="227"/>
      <c r="G33" s="227"/>
      <c r="H33" s="227"/>
      <c r="I33" s="227"/>
      <c r="J33" s="227"/>
      <c r="K33" s="90"/>
    </row>
    <row r="34" ht="17.25" customHeight="1" spans="1:11">
      <c r="A34" s="226" t="s">
        <v>209</v>
      </c>
      <c r="B34" s="227"/>
      <c r="C34" s="227"/>
      <c r="D34" s="227"/>
      <c r="E34" s="227"/>
      <c r="F34" s="227"/>
      <c r="G34" s="227"/>
      <c r="H34" s="227"/>
      <c r="I34" s="227"/>
      <c r="J34" s="227"/>
      <c r="K34" s="90"/>
    </row>
    <row r="35" ht="17.25" customHeight="1" spans="1:11">
      <c r="A35" s="226"/>
      <c r="B35" s="227"/>
      <c r="C35" s="227"/>
      <c r="D35" s="227"/>
      <c r="E35" s="227"/>
      <c r="F35" s="227"/>
      <c r="G35" s="227"/>
      <c r="H35" s="227"/>
      <c r="I35" s="227"/>
      <c r="J35" s="227"/>
      <c r="K35" s="90"/>
    </row>
    <row r="36" ht="17.25" customHeight="1" spans="1:11">
      <c r="A36" s="226"/>
      <c r="B36" s="227"/>
      <c r="C36" s="227"/>
      <c r="D36" s="227"/>
      <c r="E36" s="227"/>
      <c r="F36" s="227"/>
      <c r="G36" s="227"/>
      <c r="H36" s="227"/>
      <c r="I36" s="227"/>
      <c r="J36" s="227"/>
      <c r="K36" s="90"/>
    </row>
    <row r="37" ht="17.25" customHeight="1" spans="1:11">
      <c r="A37" s="226"/>
      <c r="B37" s="227"/>
      <c r="C37" s="227"/>
      <c r="D37" s="227"/>
      <c r="E37" s="227"/>
      <c r="F37" s="227"/>
      <c r="G37" s="227"/>
      <c r="H37" s="227"/>
      <c r="I37" s="227"/>
      <c r="J37" s="227"/>
      <c r="K37" s="90"/>
    </row>
    <row r="38" ht="17.25" customHeight="1" spans="1:11">
      <c r="A38" s="226"/>
      <c r="B38" s="227"/>
      <c r="C38" s="227"/>
      <c r="D38" s="227"/>
      <c r="E38" s="227"/>
      <c r="F38" s="227"/>
      <c r="G38" s="227"/>
      <c r="H38" s="227"/>
      <c r="I38" s="227"/>
      <c r="J38" s="227"/>
      <c r="K38" s="90"/>
    </row>
    <row r="39" ht="17.25" customHeight="1" spans="1:11">
      <c r="A39" s="226"/>
      <c r="B39" s="227"/>
      <c r="C39" s="227"/>
      <c r="D39" s="227"/>
      <c r="E39" s="227"/>
      <c r="F39" s="227"/>
      <c r="G39" s="227"/>
      <c r="H39" s="227"/>
      <c r="I39" s="227"/>
      <c r="J39" s="227"/>
      <c r="K39" s="90"/>
    </row>
    <row r="40" ht="17.25" customHeight="1" spans="1:11">
      <c r="A40" s="226"/>
      <c r="B40" s="227"/>
      <c r="C40" s="227"/>
      <c r="D40" s="227"/>
      <c r="E40" s="227"/>
      <c r="F40" s="227"/>
      <c r="G40" s="227"/>
      <c r="H40" s="227"/>
      <c r="I40" s="227"/>
      <c r="J40" s="227"/>
      <c r="K40" s="90"/>
    </row>
    <row r="41" ht="17.25" customHeight="1" spans="1:11">
      <c r="A41" s="226"/>
      <c r="B41" s="227"/>
      <c r="C41" s="227"/>
      <c r="D41" s="227"/>
      <c r="E41" s="227"/>
      <c r="F41" s="227"/>
      <c r="G41" s="227"/>
      <c r="H41" s="227"/>
      <c r="I41" s="227"/>
      <c r="J41" s="227"/>
      <c r="K41" s="90"/>
    </row>
    <row r="42" ht="17.25" customHeight="1" spans="1:11">
      <c r="A42" s="226"/>
      <c r="B42" s="227"/>
      <c r="C42" s="227"/>
      <c r="D42" s="227"/>
      <c r="E42" s="227"/>
      <c r="F42" s="227"/>
      <c r="G42" s="227"/>
      <c r="H42" s="227"/>
      <c r="I42" s="227"/>
      <c r="J42" s="227"/>
      <c r="K42" s="90"/>
    </row>
    <row r="43" ht="17.25" customHeight="1" spans="1:11">
      <c r="A43" s="223" t="s">
        <v>118</v>
      </c>
      <c r="B43" s="224"/>
      <c r="C43" s="224"/>
      <c r="D43" s="224"/>
      <c r="E43" s="224"/>
      <c r="F43" s="224"/>
      <c r="G43" s="224"/>
      <c r="H43" s="224"/>
      <c r="I43" s="224"/>
      <c r="J43" s="224"/>
      <c r="K43" s="257"/>
    </row>
    <row r="44" customHeight="1" spans="1:11">
      <c r="A44" s="225" t="s">
        <v>210</v>
      </c>
      <c r="B44" s="225"/>
      <c r="C44" s="225"/>
      <c r="D44" s="225"/>
      <c r="E44" s="225"/>
      <c r="F44" s="225"/>
      <c r="G44" s="225"/>
      <c r="H44" s="225"/>
      <c r="I44" s="225"/>
      <c r="J44" s="225"/>
      <c r="K44" s="225"/>
    </row>
    <row r="45" ht="18" customHeight="1" spans="1:11">
      <c r="A45" s="228" t="s">
        <v>110</v>
      </c>
      <c r="B45" s="229"/>
      <c r="C45" s="229"/>
      <c r="D45" s="229"/>
      <c r="E45" s="229"/>
      <c r="F45" s="229"/>
      <c r="G45" s="229"/>
      <c r="H45" s="229"/>
      <c r="I45" s="229"/>
      <c r="J45" s="229"/>
      <c r="K45" s="258"/>
    </row>
    <row r="46" ht="18" customHeight="1" spans="1:11">
      <c r="A46" s="228"/>
      <c r="B46" s="229"/>
      <c r="C46" s="229"/>
      <c r="D46" s="229"/>
      <c r="E46" s="229"/>
      <c r="F46" s="229"/>
      <c r="G46" s="229"/>
      <c r="H46" s="229"/>
      <c r="I46" s="229"/>
      <c r="J46" s="229"/>
      <c r="K46" s="258"/>
    </row>
    <row r="47" ht="18" customHeight="1" spans="1:11">
      <c r="A47" s="219"/>
      <c r="B47" s="220"/>
      <c r="C47" s="220"/>
      <c r="D47" s="220"/>
      <c r="E47" s="220"/>
      <c r="F47" s="220"/>
      <c r="G47" s="220"/>
      <c r="H47" s="220"/>
      <c r="I47" s="220"/>
      <c r="J47" s="220"/>
      <c r="K47" s="255"/>
    </row>
    <row r="48" ht="21" customHeight="1" spans="1:11">
      <c r="A48" s="230" t="s">
        <v>124</v>
      </c>
      <c r="B48" s="231" t="s">
        <v>211</v>
      </c>
      <c r="C48" s="231"/>
      <c r="D48" s="232" t="s">
        <v>126</v>
      </c>
      <c r="E48" s="233"/>
      <c r="F48" s="232" t="s">
        <v>128</v>
      </c>
      <c r="G48" s="234"/>
      <c r="H48" s="235" t="s">
        <v>129</v>
      </c>
      <c r="I48" s="235"/>
      <c r="J48" s="231"/>
      <c r="K48" s="259"/>
    </row>
    <row r="49" customHeight="1" spans="1:11">
      <c r="A49" s="236" t="s">
        <v>131</v>
      </c>
      <c r="B49" s="237"/>
      <c r="C49" s="237"/>
      <c r="D49" s="237"/>
      <c r="E49" s="237"/>
      <c r="F49" s="237"/>
      <c r="G49" s="237"/>
      <c r="H49" s="237"/>
      <c r="I49" s="237"/>
      <c r="J49" s="237"/>
      <c r="K49" s="260"/>
    </row>
    <row r="50" customHeight="1" spans="1:11">
      <c r="A50" s="238"/>
      <c r="B50" s="239"/>
      <c r="C50" s="239"/>
      <c r="D50" s="239"/>
      <c r="E50" s="239"/>
      <c r="F50" s="239"/>
      <c r="G50" s="239"/>
      <c r="H50" s="239"/>
      <c r="I50" s="239"/>
      <c r="J50" s="239"/>
      <c r="K50" s="261"/>
    </row>
    <row r="51" customHeight="1" spans="1:11">
      <c r="A51" s="240"/>
      <c r="B51" s="241"/>
      <c r="C51" s="241"/>
      <c r="D51" s="241"/>
      <c r="E51" s="241"/>
      <c r="F51" s="241"/>
      <c r="G51" s="241"/>
      <c r="H51" s="241"/>
      <c r="I51" s="241"/>
      <c r="J51" s="241"/>
      <c r="K51" s="262"/>
    </row>
    <row r="52" ht="21" customHeight="1" spans="1:11">
      <c r="A52" s="230" t="s">
        <v>124</v>
      </c>
      <c r="B52" s="231" t="s">
        <v>211</v>
      </c>
      <c r="C52" s="231"/>
      <c r="D52" s="232" t="s">
        <v>126</v>
      </c>
      <c r="E52" s="232" t="s">
        <v>127</v>
      </c>
      <c r="F52" s="232" t="s">
        <v>128</v>
      </c>
      <c r="G52" s="242">
        <v>45769</v>
      </c>
      <c r="H52" s="235" t="s">
        <v>129</v>
      </c>
      <c r="I52" s="235"/>
      <c r="J52" s="263" t="s">
        <v>130</v>
      </c>
      <c r="K52" s="264"/>
    </row>
  </sheetData>
  <mergeCells count="83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D6:E6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pageSetup paperSize="9" scale="73" orientation="portrait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263525</xdr:colOff>
                    <xdr:row>9</xdr:row>
                    <xdr:rowOff>169545</xdr:rowOff>
                  </from>
                  <to>
                    <xdr:col>6</xdr:col>
                    <xdr:colOff>657225</xdr:colOff>
                    <xdr:row>11</xdr:row>
                    <xdr:rowOff>67945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313055</xdr:colOff>
                    <xdr:row>9</xdr:row>
                    <xdr:rowOff>3175</xdr:rowOff>
                  </from>
                  <to>
                    <xdr:col>2</xdr:col>
                    <xdr:colOff>724535</xdr:colOff>
                    <xdr:row>10</xdr:row>
                    <xdr:rowOff>1905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393700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306070</xdr:colOff>
                    <xdr:row>10</xdr:row>
                    <xdr:rowOff>30480</xdr:rowOff>
                  </from>
                  <to>
                    <xdr:col>2</xdr:col>
                    <xdr:colOff>735330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361315</xdr:colOff>
                    <xdr:row>8</xdr:row>
                    <xdr:rowOff>201295</xdr:rowOff>
                  </from>
                  <to>
                    <xdr:col>6</xdr:col>
                    <xdr:colOff>10795</xdr:colOff>
                    <xdr:row>10</xdr:row>
                    <xdr:rowOff>43180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269240</xdr:colOff>
                    <xdr:row>8</xdr:row>
                    <xdr:rowOff>163195</xdr:rowOff>
                  </from>
                  <to>
                    <xdr:col>6</xdr:col>
                    <xdr:colOff>662940</xdr:colOff>
                    <xdr:row>10</xdr:row>
                    <xdr:rowOff>48895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355600</xdr:colOff>
                    <xdr:row>10</xdr:row>
                    <xdr:rowOff>26035</xdr:rowOff>
                  </from>
                  <to>
                    <xdr:col>6</xdr:col>
                    <xdr:colOff>5080</xdr:colOff>
                    <xdr:row>11</xdr:row>
                    <xdr:rowOff>24130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348615</xdr:colOff>
                    <xdr:row>9</xdr:row>
                    <xdr:rowOff>2540</xdr:rowOff>
                  </from>
                  <to>
                    <xdr:col>1</xdr:col>
                    <xdr:colOff>760095</xdr:colOff>
                    <xdr:row>10</xdr:row>
                    <xdr:rowOff>2540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354330</xdr:colOff>
                    <xdr:row>10</xdr:row>
                    <xdr:rowOff>33020</xdr:rowOff>
                  </from>
                  <to>
                    <xdr:col>2</xdr:col>
                    <xdr:colOff>15240</xdr:colOff>
                    <xdr:row>11</xdr:row>
                    <xdr:rowOff>35560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353695</xdr:colOff>
                    <xdr:row>8</xdr:row>
                    <xdr:rowOff>208915</xdr:rowOff>
                  </from>
                  <to>
                    <xdr:col>10</xdr:col>
                    <xdr:colOff>3175</xdr:colOff>
                    <xdr:row>10</xdr:row>
                    <xdr:rowOff>37465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311150</xdr:colOff>
                    <xdr:row>8</xdr:row>
                    <xdr:rowOff>180340</xdr:rowOff>
                  </from>
                  <to>
                    <xdr:col>10</xdr:col>
                    <xdr:colOff>722630</xdr:colOff>
                    <xdr:row>10</xdr:row>
                    <xdr:rowOff>63500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353695</xdr:colOff>
                    <xdr:row>10</xdr:row>
                    <xdr:rowOff>20955</xdr:rowOff>
                  </from>
                  <to>
                    <xdr:col>10</xdr:col>
                    <xdr:colOff>3175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316865</xdr:colOff>
                    <xdr:row>9</xdr:row>
                    <xdr:rowOff>174625</xdr:rowOff>
                  </from>
                  <to>
                    <xdr:col>10</xdr:col>
                    <xdr:colOff>728345</xdr:colOff>
                    <xdr:row>11</xdr:row>
                    <xdr:rowOff>36830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305435</xdr:colOff>
                    <xdr:row>2</xdr:row>
                    <xdr:rowOff>176530</xdr:rowOff>
                  </from>
                  <to>
                    <xdr:col>9</xdr:col>
                    <xdr:colOff>716915</xdr:colOff>
                    <xdr:row>3</xdr:row>
                    <xdr:rowOff>247015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336550</xdr:colOff>
                    <xdr:row>3</xdr:row>
                    <xdr:rowOff>17145</xdr:rowOff>
                  </from>
                  <to>
                    <xdr:col>10</xdr:col>
                    <xdr:colOff>748030</xdr:colOff>
                    <xdr:row>3</xdr:row>
                    <xdr:rowOff>233680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312420</xdr:colOff>
                    <xdr:row>3</xdr:row>
                    <xdr:rowOff>170815</xdr:rowOff>
                  </from>
                  <to>
                    <xdr:col>9</xdr:col>
                    <xdr:colOff>723900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323850</xdr:colOff>
                    <xdr:row>3</xdr:row>
                    <xdr:rowOff>165100</xdr:rowOff>
                  </from>
                  <to>
                    <xdr:col>11</xdr:col>
                    <xdr:colOff>3810</xdr:colOff>
                    <xdr:row>3</xdr:row>
                    <xdr:rowOff>457200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177800</xdr:rowOff>
                  </from>
                  <to>
                    <xdr:col>2</xdr:col>
                    <xdr:colOff>584200</xdr:colOff>
                    <xdr:row>23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177800</xdr:rowOff>
                  </from>
                  <to>
                    <xdr:col>3</xdr:col>
                    <xdr:colOff>584200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203200</xdr:colOff>
                    <xdr:row>26</xdr:row>
                    <xdr:rowOff>12700</xdr:rowOff>
                  </from>
                  <to>
                    <xdr:col>1</xdr:col>
                    <xdr:colOff>596900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584200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177800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177800</xdr:colOff>
                    <xdr:row>26</xdr:row>
                    <xdr:rowOff>12700</xdr:rowOff>
                  </from>
                  <to>
                    <xdr:col>2</xdr:col>
                    <xdr:colOff>571500</xdr:colOff>
                    <xdr:row>27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190500</xdr:rowOff>
                  </from>
                  <to>
                    <xdr:col>5</xdr:col>
                    <xdr:colOff>596900</xdr:colOff>
                    <xdr:row>27</xdr:row>
                    <xdr:rowOff>177800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203200</xdr:colOff>
                    <xdr:row>26</xdr:row>
                    <xdr:rowOff>0</xdr:rowOff>
                  </from>
                  <to>
                    <xdr:col>5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203200</xdr:colOff>
                    <xdr:row>27</xdr:row>
                    <xdr:rowOff>0</xdr:rowOff>
                  </from>
                  <to>
                    <xdr:col>6</xdr:col>
                    <xdr:colOff>596900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584200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215900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203200</xdr:colOff>
                    <xdr:row>27</xdr:row>
                    <xdr:rowOff>12700</xdr:rowOff>
                  </from>
                  <to>
                    <xdr:col>10</xdr:col>
                    <xdr:colOff>596900</xdr:colOff>
                    <xdr:row>28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203200</xdr:colOff>
                    <xdr:row>26</xdr:row>
                    <xdr:rowOff>0</xdr:rowOff>
                  </from>
                  <to>
                    <xdr:col>9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203200</xdr:colOff>
                    <xdr:row>26</xdr:row>
                    <xdr:rowOff>0</xdr:rowOff>
                  </from>
                  <to>
                    <xdr:col>10</xdr:col>
                    <xdr:colOff>596900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596900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596900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596900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596900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view="pageBreakPreview" zoomScale="80" zoomScaleNormal="90" workbookViewId="0">
      <selection activeCell="E2" sqref="E2:H2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8" width="9.33333333333333" style="56" customWidth="1"/>
    <col min="9" max="9" width="1.33333333333333" style="56" customWidth="1"/>
    <col min="10" max="15" width="12.55" style="56" customWidth="1"/>
    <col min="16" max="16" width="11" style="56" customWidth="1"/>
    <col min="17" max="16384" width="9" style="56"/>
  </cols>
  <sheetData>
    <row r="1" s="56" customFormat="1" ht="30" customHeight="1" spans="1:16">
      <c r="A1" s="58" t="s">
        <v>133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="57" customFormat="1" ht="25" customHeight="1" spans="1:16">
      <c r="A2" s="60" t="s">
        <v>46</v>
      </c>
      <c r="B2" s="61" t="s">
        <v>47</v>
      </c>
      <c r="C2" s="62"/>
      <c r="D2" s="63" t="s">
        <v>134</v>
      </c>
      <c r="E2" s="64" t="s">
        <v>54</v>
      </c>
      <c r="F2" s="64"/>
      <c r="G2" s="64"/>
      <c r="H2" s="64"/>
      <c r="I2" s="70"/>
      <c r="J2" s="71" t="s">
        <v>41</v>
      </c>
      <c r="K2" s="72" t="s">
        <v>42</v>
      </c>
      <c r="L2" s="73"/>
      <c r="M2" s="73"/>
      <c r="N2" s="73"/>
      <c r="O2" s="73"/>
      <c r="P2" s="74"/>
    </row>
    <row r="3" s="57" customFormat="1" ht="23" customHeight="1" spans="1:16">
      <c r="A3" s="65" t="s">
        <v>135</v>
      </c>
      <c r="B3" s="66" t="s">
        <v>136</v>
      </c>
      <c r="C3" s="65"/>
      <c r="D3" s="65"/>
      <c r="E3" s="65"/>
      <c r="F3" s="65"/>
      <c r="G3" s="65"/>
      <c r="H3" s="65"/>
      <c r="I3" s="60"/>
      <c r="J3" s="66" t="s">
        <v>137</v>
      </c>
      <c r="K3" s="65"/>
      <c r="L3" s="65"/>
      <c r="M3" s="65"/>
      <c r="N3" s="65"/>
      <c r="O3" s="65"/>
      <c r="P3" s="65"/>
    </row>
    <row r="4" s="57" customFormat="1" ht="23" customHeight="1" spans="1:16">
      <c r="A4" s="65"/>
      <c r="B4" s="67" t="s">
        <v>95</v>
      </c>
      <c r="C4" s="67" t="s">
        <v>96</v>
      </c>
      <c r="D4" s="67" t="s">
        <v>97</v>
      </c>
      <c r="E4" s="67" t="s">
        <v>98</v>
      </c>
      <c r="F4" s="67" t="s">
        <v>99</v>
      </c>
      <c r="G4" s="67" t="s">
        <v>100</v>
      </c>
      <c r="H4" s="67" t="s">
        <v>138</v>
      </c>
      <c r="I4" s="60"/>
      <c r="J4" s="67" t="s">
        <v>95</v>
      </c>
      <c r="K4" s="67" t="s">
        <v>96</v>
      </c>
      <c r="L4" s="67" t="s">
        <v>97</v>
      </c>
      <c r="M4" s="67" t="s">
        <v>98</v>
      </c>
      <c r="N4" s="67" t="s">
        <v>99</v>
      </c>
      <c r="O4" s="67" t="s">
        <v>100</v>
      </c>
      <c r="P4" s="67" t="s">
        <v>138</v>
      </c>
    </row>
    <row r="5" s="57" customFormat="1" ht="23" customHeight="1" spans="1:16">
      <c r="A5" s="65"/>
      <c r="B5" s="67" t="s">
        <v>139</v>
      </c>
      <c r="C5" s="67" t="s">
        <v>140</v>
      </c>
      <c r="D5" s="67" t="s">
        <v>141</v>
      </c>
      <c r="E5" s="67" t="s">
        <v>142</v>
      </c>
      <c r="F5" s="67" t="s">
        <v>143</v>
      </c>
      <c r="G5" s="67" t="s">
        <v>144</v>
      </c>
      <c r="H5" s="67" t="s">
        <v>145</v>
      </c>
      <c r="I5" s="60"/>
      <c r="J5" s="163" t="s">
        <v>146</v>
      </c>
      <c r="K5" s="163" t="s">
        <v>146</v>
      </c>
      <c r="L5" s="163" t="s">
        <v>146</v>
      </c>
      <c r="M5" s="163" t="s">
        <v>146</v>
      </c>
      <c r="N5" s="163" t="s">
        <v>146</v>
      </c>
      <c r="O5" s="163" t="s">
        <v>146</v>
      </c>
      <c r="P5" s="67" t="s">
        <v>145</v>
      </c>
    </row>
    <row r="6" s="57" customFormat="1" ht="21" customHeight="1" spans="1:16">
      <c r="A6" s="67" t="s">
        <v>147</v>
      </c>
      <c r="B6" s="67">
        <f t="shared" ref="B6:B8" si="0">C6-1</f>
        <v>73</v>
      </c>
      <c r="C6" s="67">
        <f t="shared" ref="C6:C8" si="1">D6-2</f>
        <v>74</v>
      </c>
      <c r="D6" s="67">
        <v>76</v>
      </c>
      <c r="E6" s="67">
        <f t="shared" ref="E6:E8" si="2">D6+2</f>
        <v>78</v>
      </c>
      <c r="F6" s="67">
        <f t="shared" ref="F6:F8" si="3">E6+2</f>
        <v>80</v>
      </c>
      <c r="G6" s="67">
        <f t="shared" ref="G6:G8" si="4">F6+1</f>
        <v>81</v>
      </c>
      <c r="H6" s="67">
        <f t="shared" ref="H6:H8" si="5">G6+1</f>
        <v>82</v>
      </c>
      <c r="I6" s="60"/>
      <c r="J6" s="75" t="s">
        <v>148</v>
      </c>
      <c r="K6" s="75" t="s">
        <v>212</v>
      </c>
      <c r="L6" s="75" t="s">
        <v>150</v>
      </c>
      <c r="M6" s="75" t="s">
        <v>149</v>
      </c>
      <c r="N6" s="75" t="s">
        <v>148</v>
      </c>
      <c r="O6" s="75" t="s">
        <v>151</v>
      </c>
      <c r="P6" s="60"/>
    </row>
    <row r="7" s="57" customFormat="1" ht="21" customHeight="1" spans="1:16">
      <c r="A7" s="67" t="s">
        <v>152</v>
      </c>
      <c r="B7" s="67">
        <f t="shared" si="0"/>
        <v>71</v>
      </c>
      <c r="C7" s="67">
        <f t="shared" si="1"/>
        <v>72</v>
      </c>
      <c r="D7" s="67">
        <v>74</v>
      </c>
      <c r="E7" s="67">
        <f t="shared" si="2"/>
        <v>76</v>
      </c>
      <c r="F7" s="67">
        <f t="shared" si="3"/>
        <v>78</v>
      </c>
      <c r="G7" s="67">
        <f t="shared" si="4"/>
        <v>79</v>
      </c>
      <c r="H7" s="67">
        <f t="shared" si="5"/>
        <v>80</v>
      </c>
      <c r="I7" s="60"/>
      <c r="J7" s="75" t="s">
        <v>153</v>
      </c>
      <c r="K7" s="75" t="s">
        <v>213</v>
      </c>
      <c r="L7" s="75" t="s">
        <v>214</v>
      </c>
      <c r="M7" s="75" t="s">
        <v>150</v>
      </c>
      <c r="N7" s="75" t="s">
        <v>154</v>
      </c>
      <c r="O7" s="75" t="s">
        <v>150</v>
      </c>
      <c r="P7" s="60"/>
    </row>
    <row r="8" s="57" customFormat="1" ht="21" customHeight="1" spans="1:16">
      <c r="A8" s="67" t="s">
        <v>156</v>
      </c>
      <c r="B8" s="67">
        <f t="shared" si="0"/>
        <v>66</v>
      </c>
      <c r="C8" s="67">
        <f t="shared" si="1"/>
        <v>67</v>
      </c>
      <c r="D8" s="67">
        <v>69</v>
      </c>
      <c r="E8" s="67">
        <f t="shared" si="2"/>
        <v>71</v>
      </c>
      <c r="F8" s="67">
        <f t="shared" si="3"/>
        <v>73</v>
      </c>
      <c r="G8" s="67">
        <f t="shared" si="4"/>
        <v>74</v>
      </c>
      <c r="H8" s="67">
        <f t="shared" si="5"/>
        <v>75</v>
      </c>
      <c r="I8" s="60"/>
      <c r="J8" s="75" t="s">
        <v>157</v>
      </c>
      <c r="K8" s="75" t="s">
        <v>149</v>
      </c>
      <c r="L8" s="75" t="s">
        <v>149</v>
      </c>
      <c r="M8" s="75" t="s">
        <v>149</v>
      </c>
      <c r="N8" s="75" t="s">
        <v>149</v>
      </c>
      <c r="O8" s="75" t="s">
        <v>149</v>
      </c>
      <c r="P8" s="60"/>
    </row>
    <row r="9" s="57" customFormat="1" ht="21" customHeight="1" spans="1:16">
      <c r="A9" s="67" t="s">
        <v>158</v>
      </c>
      <c r="B9" s="67">
        <f t="shared" ref="B9:B11" si="6">C9-4</f>
        <v>116</v>
      </c>
      <c r="C9" s="67">
        <f t="shared" ref="C9:C11" si="7">D9-4</f>
        <v>120</v>
      </c>
      <c r="D9" s="67">
        <v>124</v>
      </c>
      <c r="E9" s="67">
        <f t="shared" ref="E9:E11" si="8">D9+4</f>
        <v>128</v>
      </c>
      <c r="F9" s="67">
        <f>E9+4</f>
        <v>132</v>
      </c>
      <c r="G9" s="67">
        <f t="shared" ref="G9:G11" si="9">F9+6</f>
        <v>138</v>
      </c>
      <c r="H9" s="67">
        <f>G9+6</f>
        <v>144</v>
      </c>
      <c r="I9" s="60"/>
      <c r="J9" s="75" t="s">
        <v>149</v>
      </c>
      <c r="K9" s="75" t="s">
        <v>149</v>
      </c>
      <c r="L9" s="75" t="s">
        <v>149</v>
      </c>
      <c r="M9" s="75" t="s">
        <v>159</v>
      </c>
      <c r="N9" s="75" t="s">
        <v>149</v>
      </c>
      <c r="O9" s="75" t="s">
        <v>149</v>
      </c>
      <c r="P9" s="60"/>
    </row>
    <row r="10" s="57" customFormat="1" ht="21" customHeight="1" spans="1:16">
      <c r="A10" s="67" t="s">
        <v>160</v>
      </c>
      <c r="B10" s="67">
        <f t="shared" si="6"/>
        <v>113</v>
      </c>
      <c r="C10" s="67">
        <f t="shared" si="7"/>
        <v>117</v>
      </c>
      <c r="D10" s="67">
        <v>121</v>
      </c>
      <c r="E10" s="67">
        <f t="shared" si="8"/>
        <v>125</v>
      </c>
      <c r="F10" s="67">
        <f>E10+5</f>
        <v>130</v>
      </c>
      <c r="G10" s="67">
        <f t="shared" si="9"/>
        <v>136</v>
      </c>
      <c r="H10" s="67">
        <f>G10+7</f>
        <v>143</v>
      </c>
      <c r="I10" s="60"/>
      <c r="J10" s="75" t="s">
        <v>149</v>
      </c>
      <c r="K10" s="75" t="s">
        <v>149</v>
      </c>
      <c r="L10" s="75" t="s">
        <v>149</v>
      </c>
      <c r="M10" s="75" t="s">
        <v>149</v>
      </c>
      <c r="N10" s="75" t="s">
        <v>149</v>
      </c>
      <c r="O10" s="75" t="s">
        <v>149</v>
      </c>
      <c r="P10" s="60"/>
    </row>
    <row r="11" s="57" customFormat="1" ht="21" customHeight="1" spans="1:16">
      <c r="A11" s="67" t="s">
        <v>161</v>
      </c>
      <c r="B11" s="67">
        <f t="shared" si="6"/>
        <v>112</v>
      </c>
      <c r="C11" s="67">
        <f t="shared" si="7"/>
        <v>116</v>
      </c>
      <c r="D11" s="67">
        <v>120</v>
      </c>
      <c r="E11" s="67">
        <f t="shared" si="8"/>
        <v>124</v>
      </c>
      <c r="F11" s="67">
        <f>E11+5</f>
        <v>129</v>
      </c>
      <c r="G11" s="67">
        <f t="shared" si="9"/>
        <v>135</v>
      </c>
      <c r="H11" s="67">
        <f>G11+7</f>
        <v>142</v>
      </c>
      <c r="I11" s="60"/>
      <c r="J11" s="75" t="s">
        <v>162</v>
      </c>
      <c r="K11" s="75" t="s">
        <v>215</v>
      </c>
      <c r="L11" s="75" t="s">
        <v>216</v>
      </c>
      <c r="M11" s="75" t="s">
        <v>217</v>
      </c>
      <c r="N11" s="75" t="s">
        <v>163</v>
      </c>
      <c r="O11" s="75" t="s">
        <v>166</v>
      </c>
      <c r="P11" s="60"/>
    </row>
    <row r="12" s="57" customFormat="1" ht="21" customHeight="1" spans="1:16">
      <c r="A12" s="67" t="s">
        <v>167</v>
      </c>
      <c r="B12" s="67">
        <f>C12-1.2</f>
        <v>46.6</v>
      </c>
      <c r="C12" s="67">
        <f>D12-1.2</f>
        <v>47.8</v>
      </c>
      <c r="D12" s="67">
        <v>49</v>
      </c>
      <c r="E12" s="67">
        <f>D12+1.2</f>
        <v>50.2</v>
      </c>
      <c r="F12" s="67">
        <f>E12+1.2</f>
        <v>51.4</v>
      </c>
      <c r="G12" s="67">
        <f>F12+1.4</f>
        <v>52.8</v>
      </c>
      <c r="H12" s="67">
        <f>G12+1.4</f>
        <v>54.2</v>
      </c>
      <c r="I12" s="60"/>
      <c r="J12" s="75" t="s">
        <v>168</v>
      </c>
      <c r="K12" s="75" t="s">
        <v>169</v>
      </c>
      <c r="L12" s="75" t="s">
        <v>149</v>
      </c>
      <c r="M12" s="75" t="s">
        <v>159</v>
      </c>
      <c r="N12" s="75" t="s">
        <v>149</v>
      </c>
      <c r="O12" s="75" t="s">
        <v>170</v>
      </c>
      <c r="P12" s="60"/>
    </row>
    <row r="13" s="57" customFormat="1" ht="21" customHeight="1" spans="1:16">
      <c r="A13" s="67" t="s">
        <v>171</v>
      </c>
      <c r="B13" s="67">
        <f>C13-0.6</f>
        <v>62.7</v>
      </c>
      <c r="C13" s="67">
        <f>D13-1.2</f>
        <v>63.3</v>
      </c>
      <c r="D13" s="67">
        <v>64.5</v>
      </c>
      <c r="E13" s="67">
        <f>D13+1.2</f>
        <v>65.7</v>
      </c>
      <c r="F13" s="67">
        <f>E13+1.2</f>
        <v>66.9</v>
      </c>
      <c r="G13" s="67">
        <f>F13+0.6</f>
        <v>67.5</v>
      </c>
      <c r="H13" s="67">
        <f>G13+0.6</f>
        <v>68.1</v>
      </c>
      <c r="I13" s="60"/>
      <c r="J13" s="75" t="s">
        <v>172</v>
      </c>
      <c r="K13" s="75" t="s">
        <v>173</v>
      </c>
      <c r="L13" s="75" t="s">
        <v>174</v>
      </c>
      <c r="M13" s="75" t="s">
        <v>174</v>
      </c>
      <c r="N13" s="75" t="s">
        <v>174</v>
      </c>
      <c r="O13" s="75" t="s">
        <v>174</v>
      </c>
      <c r="P13" s="60"/>
    </row>
    <row r="14" s="57" customFormat="1" ht="21" customHeight="1" spans="1:16">
      <c r="A14" s="68" t="s">
        <v>175</v>
      </c>
      <c r="B14" s="67">
        <f>C14-0.8</f>
        <v>23.9</v>
      </c>
      <c r="C14" s="67">
        <f>D14-0.8</f>
        <v>24.7</v>
      </c>
      <c r="D14" s="67">
        <v>25.5</v>
      </c>
      <c r="E14" s="67">
        <f>D14+0.8</f>
        <v>26.3</v>
      </c>
      <c r="F14" s="67">
        <f>E14+0.8</f>
        <v>27.1</v>
      </c>
      <c r="G14" s="67">
        <f>F14+1.3</f>
        <v>28.4</v>
      </c>
      <c r="H14" s="67">
        <f>G14+1.3</f>
        <v>29.7</v>
      </c>
      <c r="I14" s="60"/>
      <c r="J14" s="75" t="s">
        <v>150</v>
      </c>
      <c r="K14" s="75" t="s">
        <v>149</v>
      </c>
      <c r="L14" s="75" t="s">
        <v>172</v>
      </c>
      <c r="M14" s="75" t="s">
        <v>172</v>
      </c>
      <c r="N14" s="75" t="s">
        <v>174</v>
      </c>
      <c r="O14" s="75" t="s">
        <v>174</v>
      </c>
      <c r="P14" s="60"/>
    </row>
    <row r="15" s="57" customFormat="1" ht="21" customHeight="1" spans="1:16">
      <c r="A15" s="67" t="s">
        <v>176</v>
      </c>
      <c r="B15" s="67">
        <f>C15-0.7</f>
        <v>19.6</v>
      </c>
      <c r="C15" s="67">
        <f>D15-0.7</f>
        <v>20.3</v>
      </c>
      <c r="D15" s="67">
        <v>21</v>
      </c>
      <c r="E15" s="67">
        <f>D15+0.7</f>
        <v>21.7</v>
      </c>
      <c r="F15" s="67">
        <f>E15+0.7</f>
        <v>22.4</v>
      </c>
      <c r="G15" s="67">
        <f>F15+1</f>
        <v>23.4</v>
      </c>
      <c r="H15" s="67">
        <f>G15+1</f>
        <v>24.4</v>
      </c>
      <c r="I15" s="60"/>
      <c r="J15" s="75" t="s">
        <v>149</v>
      </c>
      <c r="K15" s="75" t="s">
        <v>149</v>
      </c>
      <c r="L15" s="75" t="s">
        <v>149</v>
      </c>
      <c r="M15" s="75" t="s">
        <v>149</v>
      </c>
      <c r="N15" s="75" t="s">
        <v>149</v>
      </c>
      <c r="O15" s="75" t="s">
        <v>149</v>
      </c>
      <c r="P15" s="60"/>
    </row>
    <row r="16" s="57" customFormat="1" ht="21" customHeight="1" spans="1:16">
      <c r="A16" s="67" t="s">
        <v>177</v>
      </c>
      <c r="B16" s="67">
        <f t="shared" ref="B16:B20" si="10">C16-0.5</f>
        <v>14</v>
      </c>
      <c r="C16" s="67">
        <f t="shared" ref="C16:C20" si="11">D16-0.5</f>
        <v>14.5</v>
      </c>
      <c r="D16" s="67">
        <v>15</v>
      </c>
      <c r="E16" s="67">
        <f>D16+0.5</f>
        <v>15.5</v>
      </c>
      <c r="F16" s="67">
        <f>E16+0.5</f>
        <v>16</v>
      </c>
      <c r="G16" s="67">
        <f>F16+0.7</f>
        <v>16.7</v>
      </c>
      <c r="H16" s="67">
        <f>G16+0.7</f>
        <v>17.4</v>
      </c>
      <c r="I16" s="60"/>
      <c r="J16" s="75" t="s">
        <v>149</v>
      </c>
      <c r="K16" s="75" t="s">
        <v>149</v>
      </c>
      <c r="L16" s="75" t="s">
        <v>149</v>
      </c>
      <c r="M16" s="75" t="s">
        <v>149</v>
      </c>
      <c r="N16" s="75" t="s">
        <v>149</v>
      </c>
      <c r="O16" s="75" t="s">
        <v>149</v>
      </c>
      <c r="P16" s="60"/>
    </row>
    <row r="17" s="57" customFormat="1" ht="21" customHeight="1" spans="1:16">
      <c r="A17" s="67" t="s">
        <v>178</v>
      </c>
      <c r="B17" s="67">
        <f t="shared" ref="B17:B23" si="12">C17</f>
        <v>10.5</v>
      </c>
      <c r="C17" s="67">
        <f>D17</f>
        <v>10.5</v>
      </c>
      <c r="D17" s="67">
        <v>10.5</v>
      </c>
      <c r="E17" s="67">
        <f t="shared" ref="E17:H17" si="13">D17</f>
        <v>10.5</v>
      </c>
      <c r="F17" s="67">
        <f t="shared" si="13"/>
        <v>10.5</v>
      </c>
      <c r="G17" s="67">
        <f t="shared" si="13"/>
        <v>10.5</v>
      </c>
      <c r="H17" s="67">
        <f t="shared" si="13"/>
        <v>10.5</v>
      </c>
      <c r="I17" s="60"/>
      <c r="J17" s="75"/>
      <c r="K17" s="75" t="s">
        <v>149</v>
      </c>
      <c r="L17" s="75" t="s">
        <v>149</v>
      </c>
      <c r="M17" s="75" t="s">
        <v>149</v>
      </c>
      <c r="N17" s="75" t="s">
        <v>149</v>
      </c>
      <c r="O17" s="75" t="s">
        <v>149</v>
      </c>
      <c r="P17" s="60"/>
    </row>
    <row r="18" s="57" customFormat="1" ht="21" customHeight="1" spans="1:16">
      <c r="A18" s="67" t="s">
        <v>179</v>
      </c>
      <c r="B18" s="67">
        <f>C18-1</f>
        <v>53</v>
      </c>
      <c r="C18" s="67">
        <f>D18-1</f>
        <v>54</v>
      </c>
      <c r="D18" s="67">
        <v>55</v>
      </c>
      <c r="E18" s="67">
        <f>D18+1</f>
        <v>56</v>
      </c>
      <c r="F18" s="67">
        <f>E18+1</f>
        <v>57</v>
      </c>
      <c r="G18" s="67">
        <f>F18+1.5</f>
        <v>58.5</v>
      </c>
      <c r="H18" s="67">
        <f>G18+1.5</f>
        <v>60</v>
      </c>
      <c r="I18" s="60"/>
      <c r="J18" s="75" t="s">
        <v>180</v>
      </c>
      <c r="K18" s="75" t="s">
        <v>173</v>
      </c>
      <c r="L18" s="75" t="s">
        <v>173</v>
      </c>
      <c r="M18" s="75" t="s">
        <v>174</v>
      </c>
      <c r="N18" s="75" t="s">
        <v>174</v>
      </c>
      <c r="O18" s="75" t="s">
        <v>148</v>
      </c>
      <c r="P18" s="60"/>
    </row>
    <row r="19" s="57" customFormat="1" ht="21" customHeight="1" spans="1:16">
      <c r="A19" s="67" t="s">
        <v>182</v>
      </c>
      <c r="B19" s="67">
        <f t="shared" si="10"/>
        <v>35.5</v>
      </c>
      <c r="C19" s="67">
        <f t="shared" si="11"/>
        <v>36</v>
      </c>
      <c r="D19" s="67">
        <v>36.5</v>
      </c>
      <c r="E19" s="67">
        <f t="shared" ref="E19:G19" si="14">D19+0.5</f>
        <v>37</v>
      </c>
      <c r="F19" s="67">
        <f t="shared" si="14"/>
        <v>37.5</v>
      </c>
      <c r="G19" s="67">
        <f t="shared" si="14"/>
        <v>38</v>
      </c>
      <c r="H19" s="67">
        <f t="shared" ref="H19:H23" si="15">G19</f>
        <v>38</v>
      </c>
      <c r="I19" s="60"/>
      <c r="J19" s="75" t="s">
        <v>150</v>
      </c>
      <c r="K19" s="75" t="s">
        <v>183</v>
      </c>
      <c r="L19" s="75" t="s">
        <v>173</v>
      </c>
      <c r="M19" s="75" t="s">
        <v>172</v>
      </c>
      <c r="N19" s="75" t="s">
        <v>181</v>
      </c>
      <c r="O19" s="75" t="s">
        <v>181</v>
      </c>
      <c r="P19" s="60"/>
    </row>
    <row r="20" s="57" customFormat="1" ht="21" customHeight="1" spans="1:16">
      <c r="A20" s="67" t="s">
        <v>184</v>
      </c>
      <c r="B20" s="67">
        <f t="shared" si="10"/>
        <v>26.5</v>
      </c>
      <c r="C20" s="67">
        <f t="shared" si="11"/>
        <v>27</v>
      </c>
      <c r="D20" s="67">
        <v>27.5</v>
      </c>
      <c r="E20" s="67">
        <f>D20+0.5</f>
        <v>28</v>
      </c>
      <c r="F20" s="67">
        <f>E20+0.5</f>
        <v>28.5</v>
      </c>
      <c r="G20" s="67">
        <f>F20+0.75</f>
        <v>29.25</v>
      </c>
      <c r="H20" s="67">
        <f t="shared" si="15"/>
        <v>29.25</v>
      </c>
      <c r="I20" s="60"/>
      <c r="J20" s="75" t="s">
        <v>168</v>
      </c>
      <c r="K20" s="75" t="s">
        <v>169</v>
      </c>
      <c r="L20" s="75" t="s">
        <v>149</v>
      </c>
      <c r="M20" s="75" t="s">
        <v>159</v>
      </c>
      <c r="N20" s="75" t="s">
        <v>149</v>
      </c>
      <c r="O20" s="75" t="s">
        <v>170</v>
      </c>
      <c r="P20" s="60"/>
    </row>
    <row r="21" s="57" customFormat="1" ht="21" customHeight="1" spans="1:16">
      <c r="A21" s="68" t="s">
        <v>185</v>
      </c>
      <c r="B21" s="67">
        <f t="shared" si="12"/>
        <v>18</v>
      </c>
      <c r="C21" s="67">
        <f>D21-1</f>
        <v>18</v>
      </c>
      <c r="D21" s="67">
        <v>19</v>
      </c>
      <c r="E21" s="67">
        <f>D21</f>
        <v>19</v>
      </c>
      <c r="F21" s="67">
        <f>E21+1.5</f>
        <v>20.5</v>
      </c>
      <c r="G21" s="67">
        <f>F21</f>
        <v>20.5</v>
      </c>
      <c r="H21" s="67">
        <f t="shared" si="15"/>
        <v>20.5</v>
      </c>
      <c r="I21" s="60"/>
      <c r="J21" s="75" t="s">
        <v>172</v>
      </c>
      <c r="K21" s="75" t="s">
        <v>174</v>
      </c>
      <c r="L21" s="75" t="s">
        <v>180</v>
      </c>
      <c r="M21" s="75" t="s">
        <v>174</v>
      </c>
      <c r="N21" s="75" t="s">
        <v>173</v>
      </c>
      <c r="O21" s="75" t="s">
        <v>174</v>
      </c>
      <c r="P21" s="60"/>
    </row>
    <row r="22" s="57" customFormat="1" ht="21" customHeight="1" spans="1:16">
      <c r="A22" s="67" t="s">
        <v>186</v>
      </c>
      <c r="B22" s="67">
        <f t="shared" si="12"/>
        <v>6</v>
      </c>
      <c r="C22" s="67">
        <f>D22</f>
        <v>6</v>
      </c>
      <c r="D22" s="67">
        <v>6</v>
      </c>
      <c r="E22" s="67">
        <f t="shared" ref="E22:G22" si="16">D22</f>
        <v>6</v>
      </c>
      <c r="F22" s="67">
        <f t="shared" si="16"/>
        <v>6</v>
      </c>
      <c r="G22" s="67">
        <f t="shared" si="16"/>
        <v>6</v>
      </c>
      <c r="H22" s="67">
        <f t="shared" si="15"/>
        <v>6</v>
      </c>
      <c r="I22" s="60"/>
      <c r="J22" s="75" t="s">
        <v>168</v>
      </c>
      <c r="K22" s="75" t="s">
        <v>169</v>
      </c>
      <c r="L22" s="75" t="s">
        <v>149</v>
      </c>
      <c r="M22" s="75" t="s">
        <v>159</v>
      </c>
      <c r="N22" s="75" t="s">
        <v>149</v>
      </c>
      <c r="O22" s="75" t="s">
        <v>170</v>
      </c>
      <c r="P22" s="60"/>
    </row>
    <row r="23" s="57" customFormat="1" ht="21" customHeight="1" spans="1:16">
      <c r="A23" s="67" t="s">
        <v>187</v>
      </c>
      <c r="B23" s="67">
        <f t="shared" si="12"/>
        <v>2.5</v>
      </c>
      <c r="C23" s="67">
        <f>D23</f>
        <v>2.5</v>
      </c>
      <c r="D23" s="67">
        <v>2.5</v>
      </c>
      <c r="E23" s="67">
        <f t="shared" ref="E23:G23" si="17">D23</f>
        <v>2.5</v>
      </c>
      <c r="F23" s="67">
        <f t="shared" si="17"/>
        <v>2.5</v>
      </c>
      <c r="G23" s="67">
        <f t="shared" si="17"/>
        <v>2.5</v>
      </c>
      <c r="H23" s="67">
        <f t="shared" si="15"/>
        <v>2.5</v>
      </c>
      <c r="I23" s="60"/>
      <c r="J23" s="75" t="s">
        <v>172</v>
      </c>
      <c r="K23" s="75" t="s">
        <v>173</v>
      </c>
      <c r="L23" s="75" t="s">
        <v>174</v>
      </c>
      <c r="M23" s="75" t="s">
        <v>174</v>
      </c>
      <c r="N23" s="75" t="s">
        <v>174</v>
      </c>
      <c r="O23" s="75" t="s">
        <v>174</v>
      </c>
      <c r="P23" s="60"/>
    </row>
    <row r="24" s="56" customFormat="1" ht="47" customHeight="1" spans="1:15">
      <c r="A24" s="162"/>
      <c r="B24" s="162"/>
      <c r="C24" s="162"/>
      <c r="D24" s="162"/>
      <c r="E24" s="162"/>
      <c r="F24" s="162"/>
      <c r="G24" s="162"/>
      <c r="H24" s="162"/>
      <c r="I24" s="162"/>
      <c r="J24" s="56" t="s">
        <v>188</v>
      </c>
      <c r="K24" s="164">
        <v>45770</v>
      </c>
      <c r="L24" s="56" t="s">
        <v>189</v>
      </c>
      <c r="M24" s="56" t="s">
        <v>127</v>
      </c>
      <c r="N24" s="56" t="s">
        <v>190</v>
      </c>
      <c r="O24" s="56" t="s">
        <v>130</v>
      </c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3"/>
  </mergeCells>
  <pageMargins left="0.751388888888889" right="0.751388888888889" top="1" bottom="1" header="0.5" footer="0.5"/>
  <pageSetup paperSize="9" scale="72" fitToHeight="0" orientation="landscape" horizontalDpi="600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45"/>
  <sheetViews>
    <sheetView tabSelected="1" zoomScale="110" zoomScaleNormal="110" workbookViewId="0">
      <selection activeCell="H45" sqref="H45"/>
    </sheetView>
  </sheetViews>
  <sheetFormatPr defaultColWidth="10.1666666666667" defaultRowHeight="15.6"/>
  <cols>
    <col min="1" max="1" width="9.66666666666667" style="80" customWidth="1"/>
    <col min="2" max="2" width="11.1666666666667" style="80" customWidth="1"/>
    <col min="3" max="3" width="9.16666666666667" style="80" customWidth="1"/>
    <col min="4" max="4" width="9.5" style="80" customWidth="1"/>
    <col min="5" max="5" width="10.6833333333333" style="80" customWidth="1"/>
    <col min="6" max="6" width="18.6" style="80" customWidth="1"/>
    <col min="7" max="7" width="16.5416666666667" style="80" customWidth="1"/>
    <col min="8" max="8" width="9.16666666666667" style="80" customWidth="1"/>
    <col min="9" max="9" width="8.16666666666667" style="80" customWidth="1"/>
    <col min="10" max="10" width="10.5" style="80" customWidth="1"/>
    <col min="11" max="11" width="12.1666666666667" style="80" customWidth="1"/>
    <col min="12" max="16384" width="10.1666666666667" style="80"/>
  </cols>
  <sheetData>
    <row r="1" ht="26.55" spans="1:11">
      <c r="A1" s="81" t="s">
        <v>218</v>
      </c>
      <c r="B1" s="81"/>
      <c r="C1" s="81"/>
      <c r="D1" s="81"/>
      <c r="E1" s="81"/>
      <c r="F1" s="81"/>
      <c r="G1" s="81"/>
      <c r="H1" s="81"/>
      <c r="I1" s="81"/>
      <c r="J1" s="81"/>
      <c r="K1" s="81"/>
    </row>
    <row r="2" spans="1:11">
      <c r="A2" s="82" t="s">
        <v>37</v>
      </c>
      <c r="B2" s="83" t="s">
        <v>38</v>
      </c>
      <c r="C2" s="83"/>
      <c r="D2" s="84" t="s">
        <v>46</v>
      </c>
      <c r="E2" s="85" t="s">
        <v>47</v>
      </c>
      <c r="F2" s="86" t="s">
        <v>219</v>
      </c>
      <c r="G2" s="87" t="s">
        <v>54</v>
      </c>
      <c r="H2" s="87"/>
      <c r="I2" s="122" t="s">
        <v>41</v>
      </c>
      <c r="J2" s="87" t="s">
        <v>42</v>
      </c>
      <c r="K2" s="145"/>
    </row>
    <row r="3" spans="1:11">
      <c r="A3" s="88" t="s">
        <v>60</v>
      </c>
      <c r="B3" s="89">
        <v>17487</v>
      </c>
      <c r="C3" s="90"/>
      <c r="D3" s="91" t="s">
        <v>220</v>
      </c>
      <c r="E3" s="92" t="s">
        <v>49</v>
      </c>
      <c r="F3" s="92"/>
      <c r="G3" s="92"/>
      <c r="H3" s="93" t="s">
        <v>221</v>
      </c>
      <c r="I3" s="93"/>
      <c r="J3" s="93"/>
      <c r="K3" s="146"/>
    </row>
    <row r="4" spans="1:11">
      <c r="A4" s="94" t="s">
        <v>57</v>
      </c>
      <c r="B4" s="95">
        <v>3</v>
      </c>
      <c r="C4" s="95">
        <v>6</v>
      </c>
      <c r="D4" s="96" t="s">
        <v>222</v>
      </c>
      <c r="E4" s="97" t="s">
        <v>223</v>
      </c>
      <c r="F4" s="97"/>
      <c r="G4" s="97"/>
      <c r="H4" s="96" t="s">
        <v>224</v>
      </c>
      <c r="I4" s="96"/>
      <c r="J4" s="112" t="s">
        <v>51</v>
      </c>
      <c r="K4" s="147" t="s">
        <v>52</v>
      </c>
    </row>
    <row r="5" spans="1:11">
      <c r="A5" s="94" t="s">
        <v>225</v>
      </c>
      <c r="B5" s="98">
        <v>11</v>
      </c>
      <c r="C5" s="98"/>
      <c r="D5" s="99" t="s">
        <v>223</v>
      </c>
      <c r="E5" s="99" t="s">
        <v>226</v>
      </c>
      <c r="F5" s="99" t="s">
        <v>227</v>
      </c>
      <c r="G5" s="99" t="s">
        <v>228</v>
      </c>
      <c r="H5" s="96" t="s">
        <v>229</v>
      </c>
      <c r="I5" s="96"/>
      <c r="J5" s="112" t="s">
        <v>51</v>
      </c>
      <c r="K5" s="147" t="s">
        <v>52</v>
      </c>
    </row>
    <row r="6" spans="1:11">
      <c r="A6" s="100" t="s">
        <v>230</v>
      </c>
      <c r="B6" s="101">
        <v>1280</v>
      </c>
      <c r="C6" s="101"/>
      <c r="D6" s="102" t="s">
        <v>231</v>
      </c>
      <c r="E6" s="103"/>
      <c r="F6" s="104">
        <v>12951</v>
      </c>
      <c r="G6" s="102"/>
      <c r="H6" s="105" t="s">
        <v>232</v>
      </c>
      <c r="I6" s="105"/>
      <c r="J6" s="118" t="s">
        <v>51</v>
      </c>
      <c r="K6" s="148" t="s">
        <v>52</v>
      </c>
    </row>
    <row r="7" ht="16.35" spans="1:11">
      <c r="A7" s="106"/>
      <c r="B7" s="107"/>
      <c r="C7" s="107"/>
      <c r="D7" s="106"/>
      <c r="E7" s="107"/>
      <c r="F7" s="108"/>
      <c r="G7" s="106"/>
      <c r="H7" s="108"/>
      <c r="I7" s="107"/>
      <c r="J7" s="107"/>
      <c r="K7" s="107"/>
    </row>
    <row r="8" ht="52" customHeight="1" spans="1:11">
      <c r="A8" s="109" t="s">
        <v>233</v>
      </c>
      <c r="B8" s="86" t="s">
        <v>234</v>
      </c>
      <c r="C8" s="86" t="s">
        <v>235</v>
      </c>
      <c r="D8" s="86" t="s">
        <v>236</v>
      </c>
      <c r="E8" s="86" t="s">
        <v>237</v>
      </c>
      <c r="F8" s="86" t="s">
        <v>238</v>
      </c>
      <c r="G8" s="110" t="s">
        <v>239</v>
      </c>
      <c r="H8" s="111"/>
      <c r="I8" s="111"/>
      <c r="J8" s="111"/>
      <c r="K8" s="149"/>
    </row>
    <row r="9" spans="1:11">
      <c r="A9" s="94" t="s">
        <v>240</v>
      </c>
      <c r="B9" s="96"/>
      <c r="C9" s="112" t="s">
        <v>51</v>
      </c>
      <c r="D9" s="112" t="s">
        <v>52</v>
      </c>
      <c r="E9" s="91" t="s">
        <v>241</v>
      </c>
      <c r="F9" s="113" t="s">
        <v>242</v>
      </c>
      <c r="G9" s="114"/>
      <c r="H9" s="115"/>
      <c r="I9" s="115"/>
      <c r="J9" s="115"/>
      <c r="K9" s="150"/>
    </row>
    <row r="10" spans="1:11">
      <c r="A10" s="94" t="s">
        <v>243</v>
      </c>
      <c r="B10" s="96"/>
      <c r="C10" s="112" t="s">
        <v>51</v>
      </c>
      <c r="D10" s="112" t="s">
        <v>52</v>
      </c>
      <c r="E10" s="91" t="s">
        <v>244</v>
      </c>
      <c r="F10" s="113" t="s">
        <v>198</v>
      </c>
      <c r="G10" s="114" t="s">
        <v>245</v>
      </c>
      <c r="H10" s="115"/>
      <c r="I10" s="115"/>
      <c r="J10" s="115"/>
      <c r="K10" s="150"/>
    </row>
    <row r="11" spans="1:11">
      <c r="A11" s="116" t="s">
        <v>199</v>
      </c>
      <c r="B11" s="117"/>
      <c r="C11" s="117"/>
      <c r="D11" s="117"/>
      <c r="E11" s="117"/>
      <c r="F11" s="117"/>
      <c r="G11" s="117"/>
      <c r="H11" s="117"/>
      <c r="I11" s="117"/>
      <c r="J11" s="117"/>
      <c r="K11" s="151"/>
    </row>
    <row r="12" spans="1:11">
      <c r="A12" s="88" t="s">
        <v>74</v>
      </c>
      <c r="B12" s="112" t="s">
        <v>70</v>
      </c>
      <c r="C12" s="112" t="s">
        <v>71</v>
      </c>
      <c r="D12" s="113"/>
      <c r="E12" s="91" t="s">
        <v>72</v>
      </c>
      <c r="F12" s="112" t="s">
        <v>70</v>
      </c>
      <c r="G12" s="112" t="s">
        <v>71</v>
      </c>
      <c r="H12" s="112"/>
      <c r="I12" s="91" t="s">
        <v>246</v>
      </c>
      <c r="J12" s="112" t="s">
        <v>70</v>
      </c>
      <c r="K12" s="147" t="s">
        <v>71</v>
      </c>
    </row>
    <row r="13" spans="1:11">
      <c r="A13" s="88" t="s">
        <v>77</v>
      </c>
      <c r="B13" s="112" t="s">
        <v>70</v>
      </c>
      <c r="C13" s="112" t="s">
        <v>71</v>
      </c>
      <c r="D13" s="113"/>
      <c r="E13" s="91" t="s">
        <v>82</v>
      </c>
      <c r="F13" s="112" t="s">
        <v>70</v>
      </c>
      <c r="G13" s="112" t="s">
        <v>71</v>
      </c>
      <c r="H13" s="112"/>
      <c r="I13" s="91" t="s">
        <v>247</v>
      </c>
      <c r="J13" s="112" t="s">
        <v>70</v>
      </c>
      <c r="K13" s="147" t="s">
        <v>71</v>
      </c>
    </row>
    <row r="14" ht="16.35" spans="1:11">
      <c r="A14" s="100" t="s">
        <v>248</v>
      </c>
      <c r="B14" s="118" t="s">
        <v>70</v>
      </c>
      <c r="C14" s="118" t="s">
        <v>71</v>
      </c>
      <c r="D14" s="119"/>
      <c r="E14" s="120" t="s">
        <v>249</v>
      </c>
      <c r="F14" s="118" t="s">
        <v>70</v>
      </c>
      <c r="G14" s="118" t="s">
        <v>71</v>
      </c>
      <c r="H14" s="118"/>
      <c r="I14" s="120" t="s">
        <v>250</v>
      </c>
      <c r="J14" s="118" t="s">
        <v>70</v>
      </c>
      <c r="K14" s="148" t="s">
        <v>71</v>
      </c>
    </row>
    <row r="15" ht="16.35" spans="1:11">
      <c r="A15" s="106"/>
      <c r="B15" s="121"/>
      <c r="C15" s="121"/>
      <c r="D15" s="107"/>
      <c r="E15" s="106"/>
      <c r="F15" s="121"/>
      <c r="G15" s="121"/>
      <c r="H15" s="121"/>
      <c r="I15" s="106"/>
      <c r="J15" s="121"/>
      <c r="K15" s="121"/>
    </row>
    <row r="16" s="78" customFormat="1" spans="1:11">
      <c r="A16" s="82" t="s">
        <v>251</v>
      </c>
      <c r="B16" s="122"/>
      <c r="C16" s="122"/>
      <c r="D16" s="122"/>
      <c r="E16" s="122"/>
      <c r="F16" s="122"/>
      <c r="G16" s="122"/>
      <c r="H16" s="122"/>
      <c r="I16" s="122"/>
      <c r="J16" s="122"/>
      <c r="K16" s="152"/>
    </row>
    <row r="17" spans="1:11">
      <c r="A17" s="94" t="s">
        <v>252</v>
      </c>
      <c r="B17" s="96"/>
      <c r="C17" s="96"/>
      <c r="D17" s="96"/>
      <c r="E17" s="96"/>
      <c r="F17" s="96"/>
      <c r="G17" s="96"/>
      <c r="H17" s="96"/>
      <c r="I17" s="96"/>
      <c r="J17" s="96"/>
      <c r="K17" s="153"/>
    </row>
    <row r="18" spans="1:11">
      <c r="A18" s="94" t="s">
        <v>253</v>
      </c>
      <c r="B18" s="96"/>
      <c r="C18" s="96"/>
      <c r="D18" s="96"/>
      <c r="E18" s="96"/>
      <c r="F18" s="96"/>
      <c r="G18" s="96"/>
      <c r="H18" s="96"/>
      <c r="I18" s="96"/>
      <c r="J18" s="96"/>
      <c r="K18" s="153"/>
    </row>
    <row r="19" spans="1:11">
      <c r="A19" s="123" t="s">
        <v>254</v>
      </c>
      <c r="B19" s="112"/>
      <c r="C19" s="112"/>
      <c r="D19" s="112"/>
      <c r="E19" s="112"/>
      <c r="F19" s="112"/>
      <c r="G19" s="112"/>
      <c r="H19" s="112"/>
      <c r="I19" s="112"/>
      <c r="J19" s="112"/>
      <c r="K19" s="147"/>
    </row>
    <row r="20" spans="1:11">
      <c r="A20" s="124" t="s">
        <v>255</v>
      </c>
      <c r="B20" s="125"/>
      <c r="C20" s="125"/>
      <c r="D20" s="125"/>
      <c r="E20" s="125"/>
      <c r="F20" s="125"/>
      <c r="G20" s="125"/>
      <c r="H20" s="125"/>
      <c r="I20" s="125"/>
      <c r="J20" s="125"/>
      <c r="K20" s="154"/>
    </row>
    <row r="21" spans="1:11">
      <c r="A21" s="124" t="s">
        <v>256</v>
      </c>
      <c r="B21" s="125"/>
      <c r="C21" s="125"/>
      <c r="D21" s="125"/>
      <c r="E21" s="125"/>
      <c r="F21" s="125"/>
      <c r="G21" s="125"/>
      <c r="H21" s="125"/>
      <c r="I21" s="125"/>
      <c r="J21" s="125"/>
      <c r="K21" s="154"/>
    </row>
    <row r="22" spans="1:11">
      <c r="A22" s="124"/>
      <c r="B22" s="125"/>
      <c r="C22" s="125"/>
      <c r="D22" s="125"/>
      <c r="E22" s="125"/>
      <c r="F22" s="125"/>
      <c r="G22" s="125"/>
      <c r="H22" s="125"/>
      <c r="I22" s="125"/>
      <c r="J22" s="125"/>
      <c r="K22" s="154"/>
    </row>
    <row r="23" spans="1:11">
      <c r="A23" s="126"/>
      <c r="B23" s="127"/>
      <c r="C23" s="127"/>
      <c r="D23" s="127"/>
      <c r="E23" s="127"/>
      <c r="F23" s="127"/>
      <c r="G23" s="127"/>
      <c r="H23" s="127"/>
      <c r="I23" s="127"/>
      <c r="J23" s="127"/>
      <c r="K23" s="155"/>
    </row>
    <row r="24" spans="1:11">
      <c r="A24" s="94" t="s">
        <v>109</v>
      </c>
      <c r="B24" s="96"/>
      <c r="C24" s="112" t="s">
        <v>51</v>
      </c>
      <c r="D24" s="112" t="s">
        <v>52</v>
      </c>
      <c r="E24" s="93"/>
      <c r="F24" s="93"/>
      <c r="G24" s="93"/>
      <c r="H24" s="93"/>
      <c r="I24" s="93"/>
      <c r="J24" s="93"/>
      <c r="K24" s="146"/>
    </row>
    <row r="25" ht="16.35" spans="1:11">
      <c r="A25" s="128" t="s">
        <v>257</v>
      </c>
      <c r="B25" s="129"/>
      <c r="C25" s="129"/>
      <c r="D25" s="129"/>
      <c r="E25" s="129"/>
      <c r="F25" s="129"/>
      <c r="G25" s="129"/>
      <c r="H25" s="129"/>
      <c r="I25" s="129"/>
      <c r="J25" s="129"/>
      <c r="K25" s="156"/>
    </row>
    <row r="26" ht="16.35" spans="1:11">
      <c r="A26" s="130"/>
      <c r="B26" s="130"/>
      <c r="C26" s="130"/>
      <c r="D26" s="130"/>
      <c r="E26" s="130"/>
      <c r="F26" s="130"/>
      <c r="G26" s="130"/>
      <c r="H26" s="130"/>
      <c r="I26" s="130"/>
      <c r="J26" s="130"/>
      <c r="K26" s="130"/>
    </row>
    <row r="27" spans="1:11">
      <c r="A27" s="131" t="s">
        <v>258</v>
      </c>
      <c r="B27" s="132"/>
      <c r="C27" s="132"/>
      <c r="D27" s="132"/>
      <c r="E27" s="132"/>
      <c r="F27" s="132"/>
      <c r="G27" s="132"/>
      <c r="H27" s="132"/>
      <c r="I27" s="132"/>
      <c r="J27" s="132"/>
      <c r="K27" s="157"/>
    </row>
    <row r="28" spans="1:11">
      <c r="A28" s="123" t="s">
        <v>259</v>
      </c>
      <c r="B28" s="112"/>
      <c r="C28" s="112"/>
      <c r="D28" s="112"/>
      <c r="E28" s="112"/>
      <c r="F28" s="112"/>
      <c r="G28" s="112"/>
      <c r="H28" s="112"/>
      <c r="I28" s="112"/>
      <c r="J28" s="112"/>
      <c r="K28" s="147"/>
    </row>
    <row r="29" spans="1:11">
      <c r="A29" s="124" t="s">
        <v>260</v>
      </c>
      <c r="B29" s="125"/>
      <c r="C29" s="125"/>
      <c r="D29" s="125"/>
      <c r="E29" s="125"/>
      <c r="F29" s="125"/>
      <c r="G29" s="125"/>
      <c r="H29" s="125"/>
      <c r="I29" s="125"/>
      <c r="J29" s="125"/>
      <c r="K29" s="154"/>
    </row>
    <row r="30" spans="1:11">
      <c r="A30" s="133"/>
      <c r="B30" s="134"/>
      <c r="C30" s="134"/>
      <c r="D30" s="134"/>
      <c r="E30" s="134"/>
      <c r="F30" s="134"/>
      <c r="G30" s="134"/>
      <c r="H30" s="134"/>
      <c r="I30" s="134"/>
      <c r="J30" s="134"/>
      <c r="K30" s="158"/>
    </row>
    <row r="31" spans="1:11">
      <c r="A31" s="133"/>
      <c r="B31" s="134"/>
      <c r="C31" s="134"/>
      <c r="D31" s="134"/>
      <c r="E31" s="134"/>
      <c r="F31" s="134"/>
      <c r="G31" s="134"/>
      <c r="H31" s="134"/>
      <c r="I31" s="134"/>
      <c r="J31" s="134"/>
      <c r="K31" s="158"/>
    </row>
    <row r="32" spans="1:11">
      <c r="A32" s="133"/>
      <c r="B32" s="134"/>
      <c r="C32" s="134"/>
      <c r="D32" s="134"/>
      <c r="E32" s="134"/>
      <c r="F32" s="134"/>
      <c r="G32" s="134"/>
      <c r="H32" s="134"/>
      <c r="I32" s="134"/>
      <c r="J32" s="134"/>
      <c r="K32" s="158"/>
    </row>
    <row r="33" ht="23" customHeight="1" spans="1:11">
      <c r="A33" s="133"/>
      <c r="B33" s="134"/>
      <c r="C33" s="134"/>
      <c r="D33" s="134"/>
      <c r="E33" s="134"/>
      <c r="F33" s="134"/>
      <c r="G33" s="134"/>
      <c r="H33" s="134"/>
      <c r="I33" s="134"/>
      <c r="J33" s="134"/>
      <c r="K33" s="158"/>
    </row>
    <row r="34" ht="23" customHeight="1" spans="1:11">
      <c r="A34" s="124"/>
      <c r="B34" s="125"/>
      <c r="C34" s="125"/>
      <c r="D34" s="125"/>
      <c r="E34" s="125"/>
      <c r="F34" s="125"/>
      <c r="G34" s="125"/>
      <c r="H34" s="125"/>
      <c r="I34" s="125"/>
      <c r="J34" s="125"/>
      <c r="K34" s="154"/>
    </row>
    <row r="35" ht="23" customHeight="1" spans="1:11">
      <c r="A35" s="135"/>
      <c r="B35" s="125"/>
      <c r="C35" s="125"/>
      <c r="D35" s="125"/>
      <c r="E35" s="125"/>
      <c r="F35" s="125"/>
      <c r="G35" s="125"/>
      <c r="H35" s="125"/>
      <c r="I35" s="125"/>
      <c r="J35" s="125"/>
      <c r="K35" s="154"/>
    </row>
    <row r="36" ht="23" customHeight="1" spans="1:11">
      <c r="A36" s="136"/>
      <c r="B36" s="137"/>
      <c r="C36" s="137"/>
      <c r="D36" s="137"/>
      <c r="E36" s="137"/>
      <c r="F36" s="137"/>
      <c r="G36" s="137"/>
      <c r="H36" s="137"/>
      <c r="I36" s="137"/>
      <c r="J36" s="137"/>
      <c r="K36" s="159"/>
    </row>
    <row r="37" ht="18.75" customHeight="1" spans="1:11">
      <c r="A37" s="138" t="s">
        <v>261</v>
      </c>
      <c r="B37" s="139"/>
      <c r="C37" s="139"/>
      <c r="D37" s="139"/>
      <c r="E37" s="139"/>
      <c r="F37" s="139"/>
      <c r="G37" s="139"/>
      <c r="H37" s="139"/>
      <c r="I37" s="139"/>
      <c r="J37" s="139"/>
      <c r="K37" s="160"/>
    </row>
    <row r="38" s="79" customFormat="1" ht="18.75" customHeight="1" spans="1:11">
      <c r="A38" s="94" t="s">
        <v>262</v>
      </c>
      <c r="B38" s="96"/>
      <c r="C38" s="96"/>
      <c r="D38" s="93" t="s">
        <v>263</v>
      </c>
      <c r="E38" s="93"/>
      <c r="F38" s="140" t="s">
        <v>264</v>
      </c>
      <c r="G38" s="141"/>
      <c r="H38" s="96" t="s">
        <v>265</v>
      </c>
      <c r="I38" s="96"/>
      <c r="J38" s="96" t="s">
        <v>266</v>
      </c>
      <c r="K38" s="153"/>
    </row>
    <row r="39" ht="18.75" customHeight="1" spans="1:13">
      <c r="A39" s="94" t="s">
        <v>110</v>
      </c>
      <c r="B39" s="96" t="s">
        <v>267</v>
      </c>
      <c r="C39" s="96"/>
      <c r="D39" s="96"/>
      <c r="E39" s="96"/>
      <c r="F39" s="96"/>
      <c r="G39" s="96"/>
      <c r="H39" s="96"/>
      <c r="I39" s="96"/>
      <c r="J39" s="96"/>
      <c r="K39" s="153"/>
      <c r="M39" s="79"/>
    </row>
    <row r="40" ht="31" customHeight="1" spans="1:11">
      <c r="A40" s="94" t="s">
        <v>268</v>
      </c>
      <c r="B40" s="96"/>
      <c r="C40" s="96"/>
      <c r="D40" s="96"/>
      <c r="E40" s="96"/>
      <c r="F40" s="96"/>
      <c r="G40" s="96"/>
      <c r="H40" s="96"/>
      <c r="I40" s="96"/>
      <c r="J40" s="96"/>
      <c r="K40" s="153"/>
    </row>
    <row r="41" ht="18.75" customHeight="1" spans="1:11">
      <c r="A41" s="94"/>
      <c r="B41" s="96"/>
      <c r="C41" s="96"/>
      <c r="D41" s="96"/>
      <c r="E41" s="96"/>
      <c r="F41" s="96"/>
      <c r="G41" s="96"/>
      <c r="H41" s="96"/>
      <c r="I41" s="96"/>
      <c r="J41" s="96"/>
      <c r="K41" s="153"/>
    </row>
    <row r="42" ht="32" customHeight="1" spans="1:11">
      <c r="A42" s="100" t="s">
        <v>124</v>
      </c>
      <c r="B42" s="142" t="s">
        <v>211</v>
      </c>
      <c r="C42" s="142"/>
      <c r="D42" s="120" t="s">
        <v>269</v>
      </c>
      <c r="E42" s="119" t="s">
        <v>127</v>
      </c>
      <c r="F42" s="120" t="s">
        <v>128</v>
      </c>
      <c r="G42" s="143">
        <v>45812</v>
      </c>
      <c r="H42" s="144" t="s">
        <v>129</v>
      </c>
      <c r="I42" s="144"/>
      <c r="J42" s="142" t="s">
        <v>130</v>
      </c>
      <c r="K42" s="161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pageSetup paperSize="9" orientation="landscape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368300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463550</xdr:colOff>
                    <xdr:row>6</xdr:row>
                    <xdr:rowOff>165735</xdr:rowOff>
                  </from>
                  <to>
                    <xdr:col>2</xdr:col>
                    <xdr:colOff>24130</xdr:colOff>
                    <xdr:row>7</xdr:row>
                    <xdr:rowOff>283845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50800</xdr:colOff>
                    <xdr:row>37</xdr:row>
                    <xdr:rowOff>0</xdr:rowOff>
                  </from>
                  <to>
                    <xdr:col>6</xdr:col>
                    <xdr:colOff>444500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88900</xdr:colOff>
                    <xdr:row>37</xdr:row>
                    <xdr:rowOff>0</xdr:rowOff>
                  </from>
                  <to>
                    <xdr:col>8</xdr:col>
                    <xdr:colOff>482600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63500</xdr:colOff>
                    <xdr:row>37</xdr:row>
                    <xdr:rowOff>12700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469900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368300</xdr:colOff>
                    <xdr:row>10</xdr:row>
                    <xdr:rowOff>190500</xdr:rowOff>
                  </from>
                  <to>
                    <xdr:col>5</xdr:col>
                    <xdr:colOff>774700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63500</xdr:rowOff>
                  </from>
                  <to>
                    <xdr:col>6</xdr:col>
                    <xdr:colOff>1054100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63500</xdr:rowOff>
                  </from>
                  <to>
                    <xdr:col>6</xdr:col>
                    <xdr:colOff>1054100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368300</xdr:colOff>
                    <xdr:row>12</xdr:row>
                    <xdr:rowOff>190500</xdr:rowOff>
                  </from>
                  <to>
                    <xdr:col>5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88900</xdr:rowOff>
                  </from>
                  <to>
                    <xdr:col>6</xdr:col>
                    <xdr:colOff>1054100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50800</xdr:rowOff>
                  </from>
                  <to>
                    <xdr:col>10</xdr:col>
                    <xdr:colOff>774700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63500</xdr:rowOff>
                  </from>
                  <to>
                    <xdr:col>10</xdr:col>
                    <xdr:colOff>774700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190500</xdr:rowOff>
                  </from>
                  <to>
                    <xdr:col>9</xdr:col>
                    <xdr:colOff>774700</xdr:colOff>
                    <xdr:row>13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25400</xdr:rowOff>
                  </from>
                  <to>
                    <xdr:col>10</xdr:col>
                    <xdr:colOff>774700</xdr:colOff>
                    <xdr:row>14</xdr:row>
                    <xdr:rowOff>139700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12700</xdr:rowOff>
                  </from>
                  <to>
                    <xdr:col>9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12700</xdr:rowOff>
                  </from>
                  <to>
                    <xdr:col>10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12700</xdr:rowOff>
                  </from>
                  <to>
                    <xdr:col>10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368300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330200</xdr:colOff>
                    <xdr:row>8</xdr:row>
                    <xdr:rowOff>12700</xdr:rowOff>
                  </from>
                  <to>
                    <xdr:col>4</xdr:col>
                    <xdr:colOff>203200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330200</xdr:colOff>
                    <xdr:row>9</xdr:row>
                    <xdr:rowOff>12700</xdr:rowOff>
                  </from>
                  <to>
                    <xdr:col>4</xdr:col>
                    <xdr:colOff>203200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393700</xdr:colOff>
                    <xdr:row>7</xdr:row>
                    <xdr:rowOff>0</xdr:rowOff>
                  </from>
                  <to>
                    <xdr:col>5</xdr:col>
                    <xdr:colOff>354330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431800</xdr:colOff>
                    <xdr:row>7</xdr:row>
                    <xdr:rowOff>0</xdr:rowOff>
                  </from>
                  <to>
                    <xdr:col>4</xdr:col>
                    <xdr:colOff>368300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482600</xdr:colOff>
                    <xdr:row>7</xdr:row>
                    <xdr:rowOff>0</xdr:rowOff>
                  </from>
                  <to>
                    <xdr:col>5</xdr:col>
                    <xdr:colOff>825500</xdr:colOff>
                    <xdr:row>7</xdr:row>
                    <xdr:rowOff>198120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241300</xdr:colOff>
                    <xdr:row>22</xdr:row>
                    <xdr:rowOff>165100</xdr:rowOff>
                  </from>
                  <to>
                    <xdr:col>3</xdr:col>
                    <xdr:colOff>635000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368300</xdr:colOff>
                    <xdr:row>11</xdr:row>
                    <xdr:rowOff>0</xdr:rowOff>
                  </from>
                  <to>
                    <xdr:col>9</xdr:col>
                    <xdr:colOff>774700</xdr:colOff>
                    <xdr:row>11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368300</xdr:colOff>
                    <xdr:row>12</xdr:row>
                    <xdr:rowOff>0</xdr:rowOff>
                  </from>
                  <to>
                    <xdr:col>9</xdr:col>
                    <xdr:colOff>774700</xdr:colOff>
                    <xdr:row>12</xdr:row>
                    <xdr:rowOff>165100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12700</xdr:rowOff>
                  </from>
                  <to>
                    <xdr:col>10</xdr:col>
                    <xdr:colOff>622300</xdr:colOff>
                    <xdr:row>6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12700</xdr:rowOff>
                  </from>
                  <to>
                    <xdr:col>9</xdr:col>
                    <xdr:colOff>622300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12700</xdr:rowOff>
                  </from>
                  <to>
                    <xdr:col>9</xdr:col>
                    <xdr:colOff>622300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407670</xdr:colOff>
                    <xdr:row>11</xdr:row>
                    <xdr:rowOff>159385</xdr:rowOff>
                  </from>
                  <to>
                    <xdr:col>2</xdr:col>
                    <xdr:colOff>76200</xdr:colOff>
                    <xdr:row>13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177800</xdr:colOff>
                    <xdr:row>21</xdr:row>
                    <xdr:rowOff>165100</xdr:rowOff>
                  </from>
                  <to>
                    <xdr:col>3</xdr:col>
                    <xdr:colOff>508000</xdr:colOff>
                    <xdr:row>25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368300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398145</xdr:colOff>
                    <xdr:row>12</xdr:row>
                    <xdr:rowOff>188595</xdr:rowOff>
                  </from>
                  <to>
                    <xdr:col>2</xdr:col>
                    <xdr:colOff>182245</xdr:colOff>
                    <xdr:row>14</xdr:row>
                    <xdr:rowOff>10795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393700</xdr:colOff>
                    <xdr:row>10</xdr:row>
                    <xdr:rowOff>177800</xdr:rowOff>
                  </from>
                  <to>
                    <xdr:col>2</xdr:col>
                    <xdr:colOff>177800</xdr:colOff>
                    <xdr:row>12</xdr:row>
                    <xdr:rowOff>25400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165100</xdr:rowOff>
                  </from>
                  <to>
                    <xdr:col>5</xdr:col>
                    <xdr:colOff>1041400</xdr:colOff>
                    <xdr:row>13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name="Check Box 38" r:id="rId40">
              <controlPr defaultSize="0">
                <anchor moveWithCells="1">
                  <from>
                    <xdr:col>2</xdr:col>
                    <xdr:colOff>412115</xdr:colOff>
                    <xdr:row>6</xdr:row>
                    <xdr:rowOff>152400</xdr:rowOff>
                  </from>
                  <to>
                    <xdr:col>3</xdr:col>
                    <xdr:colOff>122555</xdr:colOff>
                    <xdr:row>7</xdr:row>
                    <xdr:rowOff>274955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name="Check Box 39" r:id="rId41">
              <controlPr defaultSize="0">
                <anchor moveWithCells="1">
                  <from>
                    <xdr:col>2</xdr:col>
                    <xdr:colOff>375285</xdr:colOff>
                    <xdr:row>8</xdr:row>
                    <xdr:rowOff>191770</xdr:rowOff>
                  </from>
                  <to>
                    <xdr:col>3</xdr:col>
                    <xdr:colOff>85725</xdr:colOff>
                    <xdr:row>10</xdr:row>
                    <xdr:rowOff>23495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24"/>
  <sheetViews>
    <sheetView zoomScale="80" zoomScaleNormal="80" topLeftCell="A15" workbookViewId="0">
      <selection activeCell="L28" sqref="L28"/>
    </sheetView>
  </sheetViews>
  <sheetFormatPr defaultColWidth="9" defaultRowHeight="26" customHeight="1"/>
  <cols>
    <col min="1" max="1" width="17.1666666666667" style="56" customWidth="1"/>
    <col min="2" max="2" width="7.8" style="56" customWidth="1"/>
    <col min="3" max="8" width="9.33333333333333" style="56" customWidth="1"/>
    <col min="9" max="9" width="1.33333333333333" style="56" customWidth="1"/>
    <col min="10" max="15" width="12.55" style="56" customWidth="1"/>
    <col min="16" max="16" width="11" style="56" customWidth="1"/>
    <col min="17" max="16384" width="9" style="56"/>
  </cols>
  <sheetData>
    <row r="1" s="56" customFormat="1" ht="30" customHeight="1" spans="1:16">
      <c r="A1" s="58" t="s">
        <v>133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59"/>
      <c r="M1" s="59"/>
      <c r="N1" s="59"/>
      <c r="O1" s="59"/>
      <c r="P1" s="59"/>
    </row>
    <row r="2" s="57" customFormat="1" ht="25" customHeight="1" spans="1:16">
      <c r="A2" s="60" t="s">
        <v>46</v>
      </c>
      <c r="B2" s="61" t="s">
        <v>47</v>
      </c>
      <c r="C2" s="62"/>
      <c r="D2" s="63" t="s">
        <v>134</v>
      </c>
      <c r="E2" s="64" t="s">
        <v>54</v>
      </c>
      <c r="F2" s="64"/>
      <c r="G2" s="64"/>
      <c r="H2" s="64"/>
      <c r="I2" s="70"/>
      <c r="J2" s="71" t="s">
        <v>41</v>
      </c>
      <c r="K2" s="72" t="s">
        <v>42</v>
      </c>
      <c r="L2" s="73"/>
      <c r="M2" s="73"/>
      <c r="N2" s="73"/>
      <c r="O2" s="73"/>
      <c r="P2" s="74"/>
    </row>
    <row r="3" s="57" customFormat="1" ht="23" customHeight="1" spans="1:16">
      <c r="A3" s="65" t="s">
        <v>135</v>
      </c>
      <c r="B3" s="66" t="s">
        <v>136</v>
      </c>
      <c r="C3" s="65"/>
      <c r="D3" s="65"/>
      <c r="E3" s="65"/>
      <c r="F3" s="65"/>
      <c r="G3" s="65"/>
      <c r="H3" s="65"/>
      <c r="I3" s="60"/>
      <c r="J3" s="66" t="s">
        <v>137</v>
      </c>
      <c r="K3" s="65"/>
      <c r="L3" s="65"/>
      <c r="M3" s="65"/>
      <c r="N3" s="65"/>
      <c r="O3" s="65"/>
      <c r="P3" s="65"/>
    </row>
    <row r="4" s="57" customFormat="1" ht="23" customHeight="1" spans="1:16">
      <c r="A4" s="65"/>
      <c r="B4" s="67" t="s">
        <v>95</v>
      </c>
      <c r="C4" s="67" t="s">
        <v>96</v>
      </c>
      <c r="D4" s="67" t="s">
        <v>97</v>
      </c>
      <c r="E4" s="67" t="s">
        <v>98</v>
      </c>
      <c r="F4" s="67" t="s">
        <v>99</v>
      </c>
      <c r="G4" s="67" t="s">
        <v>100</v>
      </c>
      <c r="H4" s="67" t="s">
        <v>138</v>
      </c>
      <c r="I4" s="60"/>
      <c r="J4" s="67" t="s">
        <v>95</v>
      </c>
      <c r="K4" s="67" t="s">
        <v>96</v>
      </c>
      <c r="L4" s="67" t="s">
        <v>97</v>
      </c>
      <c r="M4" s="67" t="s">
        <v>98</v>
      </c>
      <c r="N4" s="67" t="s">
        <v>99</v>
      </c>
      <c r="O4" s="67" t="s">
        <v>100</v>
      </c>
      <c r="P4" s="67" t="s">
        <v>138</v>
      </c>
    </row>
    <row r="5" s="57" customFormat="1" ht="23" customHeight="1" spans="1:16">
      <c r="A5" s="65"/>
      <c r="B5" s="67" t="s">
        <v>139</v>
      </c>
      <c r="C5" s="67" t="s">
        <v>140</v>
      </c>
      <c r="D5" s="67" t="s">
        <v>141</v>
      </c>
      <c r="E5" s="67" t="s">
        <v>142</v>
      </c>
      <c r="F5" s="67" t="s">
        <v>143</v>
      </c>
      <c r="G5" s="67" t="s">
        <v>144</v>
      </c>
      <c r="H5" s="67" t="s">
        <v>145</v>
      </c>
      <c r="I5" s="60"/>
      <c r="J5" s="67" t="s">
        <v>139</v>
      </c>
      <c r="K5" s="67" t="s">
        <v>140</v>
      </c>
      <c r="L5" s="67" t="s">
        <v>141</v>
      </c>
      <c r="M5" s="67" t="s">
        <v>142</v>
      </c>
      <c r="N5" s="67" t="s">
        <v>143</v>
      </c>
      <c r="O5" s="67" t="s">
        <v>144</v>
      </c>
      <c r="P5" s="67" t="s">
        <v>145</v>
      </c>
    </row>
    <row r="6" s="57" customFormat="1" ht="21" customHeight="1" spans="1:16">
      <c r="A6" s="67" t="s">
        <v>147</v>
      </c>
      <c r="B6" s="67">
        <f t="shared" ref="B6:B8" si="0">C6-1</f>
        <v>73</v>
      </c>
      <c r="C6" s="67">
        <f t="shared" ref="C6:C8" si="1">D6-2</f>
        <v>74</v>
      </c>
      <c r="D6" s="67">
        <v>76</v>
      </c>
      <c r="E6" s="67">
        <f t="shared" ref="E6:E8" si="2">D6+2</f>
        <v>78</v>
      </c>
      <c r="F6" s="67">
        <f t="shared" ref="F6:F8" si="3">E6+2</f>
        <v>80</v>
      </c>
      <c r="G6" s="67">
        <f t="shared" ref="G6:G8" si="4">F6+1</f>
        <v>81</v>
      </c>
      <c r="H6" s="67">
        <f t="shared" ref="H6:H8" si="5">G6+1</f>
        <v>82</v>
      </c>
      <c r="I6" s="60"/>
      <c r="J6" s="75" t="s">
        <v>148</v>
      </c>
      <c r="K6" s="75" t="s">
        <v>149</v>
      </c>
      <c r="L6" s="75" t="s">
        <v>270</v>
      </c>
      <c r="M6" s="75" t="s">
        <v>149</v>
      </c>
      <c r="N6" s="75" t="s">
        <v>148</v>
      </c>
      <c r="O6" s="75" t="s">
        <v>151</v>
      </c>
      <c r="P6" s="60"/>
    </row>
    <row r="7" s="57" customFormat="1" ht="21" customHeight="1" spans="1:16">
      <c r="A7" s="67" t="s">
        <v>152</v>
      </c>
      <c r="B7" s="67">
        <f t="shared" si="0"/>
        <v>71</v>
      </c>
      <c r="C7" s="67">
        <f t="shared" si="1"/>
        <v>72</v>
      </c>
      <c r="D7" s="67">
        <v>74</v>
      </c>
      <c r="E7" s="67">
        <f t="shared" si="2"/>
        <v>76</v>
      </c>
      <c r="F7" s="67">
        <f t="shared" si="3"/>
        <v>78</v>
      </c>
      <c r="G7" s="67">
        <f t="shared" si="4"/>
        <v>79</v>
      </c>
      <c r="H7" s="67">
        <f t="shared" si="5"/>
        <v>80</v>
      </c>
      <c r="I7" s="60"/>
      <c r="J7" s="75" t="s">
        <v>153</v>
      </c>
      <c r="K7" s="75" t="s">
        <v>149</v>
      </c>
      <c r="L7" s="75" t="s">
        <v>149</v>
      </c>
      <c r="M7" s="75" t="s">
        <v>150</v>
      </c>
      <c r="N7" s="75" t="s">
        <v>154</v>
      </c>
      <c r="O7" s="75" t="s">
        <v>155</v>
      </c>
      <c r="P7" s="60"/>
    </row>
    <row r="8" s="57" customFormat="1" ht="21" customHeight="1" spans="1:16">
      <c r="A8" s="67" t="s">
        <v>156</v>
      </c>
      <c r="B8" s="67">
        <f t="shared" si="0"/>
        <v>66</v>
      </c>
      <c r="C8" s="67">
        <f t="shared" si="1"/>
        <v>67</v>
      </c>
      <c r="D8" s="67">
        <v>69</v>
      </c>
      <c r="E8" s="67">
        <f t="shared" si="2"/>
        <v>71</v>
      </c>
      <c r="F8" s="67">
        <f t="shared" si="3"/>
        <v>73</v>
      </c>
      <c r="G8" s="67">
        <f t="shared" si="4"/>
        <v>74</v>
      </c>
      <c r="H8" s="67">
        <f t="shared" si="5"/>
        <v>75</v>
      </c>
      <c r="I8" s="60"/>
      <c r="J8" s="75" t="s">
        <v>157</v>
      </c>
      <c r="K8" s="75" t="s">
        <v>149</v>
      </c>
      <c r="L8" s="75" t="s">
        <v>149</v>
      </c>
      <c r="M8" s="75" t="s">
        <v>149</v>
      </c>
      <c r="N8" s="75" t="s">
        <v>149</v>
      </c>
      <c r="O8" s="75" t="s">
        <v>149</v>
      </c>
      <c r="P8" s="60"/>
    </row>
    <row r="9" s="57" customFormat="1" ht="21" customHeight="1" spans="1:16">
      <c r="A9" s="67" t="s">
        <v>158</v>
      </c>
      <c r="B9" s="67">
        <f t="shared" ref="B9:B11" si="6">C9-4</f>
        <v>116</v>
      </c>
      <c r="C9" s="67">
        <f t="shared" ref="C9:C11" si="7">D9-4</f>
        <v>120</v>
      </c>
      <c r="D9" s="67">
        <v>124</v>
      </c>
      <c r="E9" s="67">
        <f t="shared" ref="E9:E11" si="8">D9+4</f>
        <v>128</v>
      </c>
      <c r="F9" s="67">
        <f>E9+4</f>
        <v>132</v>
      </c>
      <c r="G9" s="67">
        <f t="shared" ref="G9:G11" si="9">F9+6</f>
        <v>138</v>
      </c>
      <c r="H9" s="67">
        <f>G9+6</f>
        <v>144</v>
      </c>
      <c r="I9" s="60"/>
      <c r="J9" s="75" t="s">
        <v>149</v>
      </c>
      <c r="K9" s="75" t="s">
        <v>149</v>
      </c>
      <c r="L9" s="75" t="s">
        <v>149</v>
      </c>
      <c r="M9" s="75" t="s">
        <v>159</v>
      </c>
      <c r="N9" s="75" t="s">
        <v>149</v>
      </c>
      <c r="O9" s="75" t="s">
        <v>149</v>
      </c>
      <c r="P9" s="60"/>
    </row>
    <row r="10" s="57" customFormat="1" ht="21" customHeight="1" spans="1:16">
      <c r="A10" s="67" t="s">
        <v>160</v>
      </c>
      <c r="B10" s="67">
        <f t="shared" si="6"/>
        <v>113</v>
      </c>
      <c r="C10" s="67">
        <f t="shared" si="7"/>
        <v>117</v>
      </c>
      <c r="D10" s="67">
        <v>121</v>
      </c>
      <c r="E10" s="67">
        <f t="shared" si="8"/>
        <v>125</v>
      </c>
      <c r="F10" s="67">
        <f>E10+5</f>
        <v>130</v>
      </c>
      <c r="G10" s="67">
        <f t="shared" si="9"/>
        <v>136</v>
      </c>
      <c r="H10" s="67">
        <f>G10+7</f>
        <v>143</v>
      </c>
      <c r="I10" s="60"/>
      <c r="J10" s="75" t="s">
        <v>149</v>
      </c>
      <c r="K10" s="75" t="s">
        <v>149</v>
      </c>
      <c r="L10" s="75" t="s">
        <v>149</v>
      </c>
      <c r="M10" s="75" t="s">
        <v>149</v>
      </c>
      <c r="N10" s="75" t="s">
        <v>149</v>
      </c>
      <c r="O10" s="75" t="s">
        <v>149</v>
      </c>
      <c r="P10" s="60"/>
    </row>
    <row r="11" s="57" customFormat="1" ht="21" customHeight="1" spans="1:16">
      <c r="A11" s="67" t="s">
        <v>161</v>
      </c>
      <c r="B11" s="67">
        <f t="shared" si="6"/>
        <v>112</v>
      </c>
      <c r="C11" s="67">
        <f t="shared" si="7"/>
        <v>116</v>
      </c>
      <c r="D11" s="67">
        <v>120</v>
      </c>
      <c r="E11" s="67">
        <f t="shared" si="8"/>
        <v>124</v>
      </c>
      <c r="F11" s="67">
        <f>E11+5</f>
        <v>129</v>
      </c>
      <c r="G11" s="67">
        <f t="shared" si="9"/>
        <v>135</v>
      </c>
      <c r="H11" s="67">
        <f>G11+7</f>
        <v>142</v>
      </c>
      <c r="I11" s="60"/>
      <c r="J11" s="75" t="s">
        <v>162</v>
      </c>
      <c r="K11" s="75" t="s">
        <v>217</v>
      </c>
      <c r="L11" s="75" t="s">
        <v>164</v>
      </c>
      <c r="M11" s="75" t="s">
        <v>163</v>
      </c>
      <c r="N11" s="75" t="s">
        <v>163</v>
      </c>
      <c r="O11" s="75" t="s">
        <v>166</v>
      </c>
      <c r="P11" s="60"/>
    </row>
    <row r="12" s="57" customFormat="1" ht="21" customHeight="1" spans="1:16">
      <c r="A12" s="67" t="s">
        <v>167</v>
      </c>
      <c r="B12" s="67">
        <f>C12-1.2</f>
        <v>46.6</v>
      </c>
      <c r="C12" s="67">
        <f>D12-1.2</f>
        <v>47.8</v>
      </c>
      <c r="D12" s="67">
        <v>49</v>
      </c>
      <c r="E12" s="67">
        <f>D12+1.2</f>
        <v>50.2</v>
      </c>
      <c r="F12" s="67">
        <f>E12+1.2</f>
        <v>51.4</v>
      </c>
      <c r="G12" s="67">
        <f>F12+1.4</f>
        <v>52.8</v>
      </c>
      <c r="H12" s="67">
        <f>G12+1.4</f>
        <v>54.2</v>
      </c>
      <c r="I12" s="60"/>
      <c r="J12" s="75" t="s">
        <v>168</v>
      </c>
      <c r="K12" s="75" t="s">
        <v>169</v>
      </c>
      <c r="L12" s="75" t="s">
        <v>149</v>
      </c>
      <c r="M12" s="75" t="s">
        <v>159</v>
      </c>
      <c r="N12" s="75" t="s">
        <v>149</v>
      </c>
      <c r="O12" s="75" t="s">
        <v>170</v>
      </c>
      <c r="P12" s="60"/>
    </row>
    <row r="13" s="57" customFormat="1" ht="21" customHeight="1" spans="1:16">
      <c r="A13" s="67" t="s">
        <v>171</v>
      </c>
      <c r="B13" s="67">
        <f>C13-0.6</f>
        <v>62.7</v>
      </c>
      <c r="C13" s="67">
        <f>D13-1.2</f>
        <v>63.3</v>
      </c>
      <c r="D13" s="67">
        <v>64.5</v>
      </c>
      <c r="E13" s="67">
        <f>D13+1.2</f>
        <v>65.7</v>
      </c>
      <c r="F13" s="67">
        <f>E13+1.2</f>
        <v>66.9</v>
      </c>
      <c r="G13" s="67">
        <f>F13+0.6</f>
        <v>67.5</v>
      </c>
      <c r="H13" s="67">
        <f>G13+0.6</f>
        <v>68.1</v>
      </c>
      <c r="I13" s="60"/>
      <c r="J13" s="75" t="s">
        <v>172</v>
      </c>
      <c r="K13" s="75" t="s">
        <v>173</v>
      </c>
      <c r="L13" s="75" t="s">
        <v>174</v>
      </c>
      <c r="M13" s="75" t="s">
        <v>174</v>
      </c>
      <c r="N13" s="75" t="s">
        <v>174</v>
      </c>
      <c r="O13" s="75" t="s">
        <v>174</v>
      </c>
      <c r="P13" s="60"/>
    </row>
    <row r="14" s="57" customFormat="1" ht="21" customHeight="1" spans="1:16">
      <c r="A14" s="68" t="s">
        <v>175</v>
      </c>
      <c r="B14" s="67">
        <f>C14-0.8</f>
        <v>23.9</v>
      </c>
      <c r="C14" s="67">
        <f>D14-0.8</f>
        <v>24.7</v>
      </c>
      <c r="D14" s="67">
        <v>25.5</v>
      </c>
      <c r="E14" s="67">
        <f>D14+0.8</f>
        <v>26.3</v>
      </c>
      <c r="F14" s="67">
        <f>E14+0.8</f>
        <v>27.1</v>
      </c>
      <c r="G14" s="67">
        <f>F14+1.3</f>
        <v>28.4</v>
      </c>
      <c r="H14" s="67">
        <f>G14+1.3</f>
        <v>29.7</v>
      </c>
      <c r="I14" s="60"/>
      <c r="J14" s="75" t="s">
        <v>150</v>
      </c>
      <c r="K14" s="75" t="s">
        <v>149</v>
      </c>
      <c r="L14" s="75" t="s">
        <v>172</v>
      </c>
      <c r="M14" s="75" t="s">
        <v>172</v>
      </c>
      <c r="N14" s="75" t="s">
        <v>174</v>
      </c>
      <c r="O14" s="75" t="s">
        <v>174</v>
      </c>
      <c r="P14" s="60"/>
    </row>
    <row r="15" s="57" customFormat="1" ht="21" customHeight="1" spans="1:16">
      <c r="A15" s="67" t="s">
        <v>176</v>
      </c>
      <c r="B15" s="67">
        <f>C15-0.7</f>
        <v>19.6</v>
      </c>
      <c r="C15" s="67">
        <f>D15-0.7</f>
        <v>20.3</v>
      </c>
      <c r="D15" s="67">
        <v>21</v>
      </c>
      <c r="E15" s="67">
        <f>D15+0.7</f>
        <v>21.7</v>
      </c>
      <c r="F15" s="67">
        <f>E15+0.7</f>
        <v>22.4</v>
      </c>
      <c r="G15" s="67">
        <f>F15+1</f>
        <v>23.4</v>
      </c>
      <c r="H15" s="67">
        <f>G15+1</f>
        <v>24.4</v>
      </c>
      <c r="I15" s="60"/>
      <c r="J15" s="75" t="s">
        <v>149</v>
      </c>
      <c r="K15" s="75" t="s">
        <v>149</v>
      </c>
      <c r="L15" s="75" t="s">
        <v>149</v>
      </c>
      <c r="M15" s="75" t="s">
        <v>149</v>
      </c>
      <c r="N15" s="75" t="s">
        <v>149</v>
      </c>
      <c r="O15" s="75" t="s">
        <v>149</v>
      </c>
      <c r="P15" s="60"/>
    </row>
    <row r="16" s="57" customFormat="1" ht="21" customHeight="1" spans="1:16">
      <c r="A16" s="67" t="s">
        <v>177</v>
      </c>
      <c r="B16" s="67">
        <f t="shared" ref="B16:B20" si="10">C16-0.5</f>
        <v>14</v>
      </c>
      <c r="C16" s="67">
        <f t="shared" ref="C16:C20" si="11">D16-0.5</f>
        <v>14.5</v>
      </c>
      <c r="D16" s="67">
        <v>15</v>
      </c>
      <c r="E16" s="67">
        <f>D16+0.5</f>
        <v>15.5</v>
      </c>
      <c r="F16" s="67">
        <f>E16+0.5</f>
        <v>16</v>
      </c>
      <c r="G16" s="67">
        <f>F16+0.7</f>
        <v>16.7</v>
      </c>
      <c r="H16" s="67">
        <f>G16+0.7</f>
        <v>17.4</v>
      </c>
      <c r="I16" s="60"/>
      <c r="J16" s="75" t="s">
        <v>149</v>
      </c>
      <c r="K16" s="75" t="s">
        <v>149</v>
      </c>
      <c r="L16" s="75" t="s">
        <v>149</v>
      </c>
      <c r="M16" s="75" t="s">
        <v>149</v>
      </c>
      <c r="N16" s="75" t="s">
        <v>149</v>
      </c>
      <c r="O16" s="75" t="s">
        <v>149</v>
      </c>
      <c r="P16" s="60"/>
    </row>
    <row r="17" s="57" customFormat="1" ht="21" customHeight="1" spans="1:16">
      <c r="A17" s="67" t="s">
        <v>178</v>
      </c>
      <c r="B17" s="67">
        <f t="shared" ref="B17:B23" si="12">C17</f>
        <v>10.5</v>
      </c>
      <c r="C17" s="67">
        <f>D17</f>
        <v>10.5</v>
      </c>
      <c r="D17" s="67">
        <v>10.5</v>
      </c>
      <c r="E17" s="67">
        <f t="shared" ref="E17:H17" si="13">D17</f>
        <v>10.5</v>
      </c>
      <c r="F17" s="67">
        <f t="shared" si="13"/>
        <v>10.5</v>
      </c>
      <c r="G17" s="67">
        <f t="shared" si="13"/>
        <v>10.5</v>
      </c>
      <c r="H17" s="67">
        <f t="shared" si="13"/>
        <v>10.5</v>
      </c>
      <c r="I17" s="60"/>
      <c r="J17" s="75" t="s">
        <v>149</v>
      </c>
      <c r="K17" s="75" t="s">
        <v>149</v>
      </c>
      <c r="L17" s="75" t="s">
        <v>149</v>
      </c>
      <c r="M17" s="75" t="s">
        <v>149</v>
      </c>
      <c r="N17" s="75" t="s">
        <v>149</v>
      </c>
      <c r="O17" s="75" t="s">
        <v>149</v>
      </c>
      <c r="P17" s="60"/>
    </row>
    <row r="18" s="57" customFormat="1" ht="21" customHeight="1" spans="1:16">
      <c r="A18" s="67" t="s">
        <v>179</v>
      </c>
      <c r="B18" s="67">
        <f>C18-1</f>
        <v>53</v>
      </c>
      <c r="C18" s="67">
        <f>D18-1</f>
        <v>54</v>
      </c>
      <c r="D18" s="67">
        <v>55</v>
      </c>
      <c r="E18" s="67">
        <f>D18+1</f>
        <v>56</v>
      </c>
      <c r="F18" s="67">
        <f>E18+1</f>
        <v>57</v>
      </c>
      <c r="G18" s="67">
        <f>F18+1.5</f>
        <v>58.5</v>
      </c>
      <c r="H18" s="67">
        <f>G18+1.5</f>
        <v>60</v>
      </c>
      <c r="I18" s="60"/>
      <c r="J18" s="75" t="s">
        <v>180</v>
      </c>
      <c r="K18" s="75" t="s">
        <v>174</v>
      </c>
      <c r="L18" s="75" t="s">
        <v>173</v>
      </c>
      <c r="M18" s="75" t="s">
        <v>172</v>
      </c>
      <c r="N18" s="75" t="s">
        <v>173</v>
      </c>
      <c r="O18" s="75" t="s">
        <v>148</v>
      </c>
      <c r="P18" s="60"/>
    </row>
    <row r="19" s="57" customFormat="1" ht="21" customHeight="1" spans="1:16">
      <c r="A19" s="67" t="s">
        <v>182</v>
      </c>
      <c r="B19" s="67">
        <f t="shared" si="10"/>
        <v>35.5</v>
      </c>
      <c r="C19" s="67">
        <f t="shared" si="11"/>
        <v>36</v>
      </c>
      <c r="D19" s="67">
        <v>36.5</v>
      </c>
      <c r="E19" s="67">
        <f t="shared" ref="E19:G19" si="14">D19+0.5</f>
        <v>37</v>
      </c>
      <c r="F19" s="67">
        <f t="shared" si="14"/>
        <v>37.5</v>
      </c>
      <c r="G19" s="67">
        <f t="shared" si="14"/>
        <v>38</v>
      </c>
      <c r="H19" s="67">
        <f t="shared" ref="H19:H23" si="15">G19</f>
        <v>38</v>
      </c>
      <c r="I19" s="60"/>
      <c r="J19" s="75" t="s">
        <v>150</v>
      </c>
      <c r="K19" s="75" t="s">
        <v>183</v>
      </c>
      <c r="L19" s="75" t="s">
        <v>173</v>
      </c>
      <c r="M19" s="75" t="s">
        <v>172</v>
      </c>
      <c r="N19" s="75" t="s">
        <v>181</v>
      </c>
      <c r="O19" s="75" t="s">
        <v>181</v>
      </c>
      <c r="P19" s="60"/>
    </row>
    <row r="20" s="57" customFormat="1" ht="21" customHeight="1" spans="1:16">
      <c r="A20" s="67" t="s">
        <v>184</v>
      </c>
      <c r="B20" s="67">
        <f t="shared" si="10"/>
        <v>26.5</v>
      </c>
      <c r="C20" s="67">
        <f t="shared" si="11"/>
        <v>27</v>
      </c>
      <c r="D20" s="67">
        <v>27.5</v>
      </c>
      <c r="E20" s="67">
        <f>D20+0.5</f>
        <v>28</v>
      </c>
      <c r="F20" s="67">
        <f>E20+0.5</f>
        <v>28.5</v>
      </c>
      <c r="G20" s="67">
        <f>F20+0.75</f>
        <v>29.25</v>
      </c>
      <c r="H20" s="67">
        <f t="shared" si="15"/>
        <v>29.25</v>
      </c>
      <c r="I20" s="60"/>
      <c r="J20" s="75" t="s">
        <v>168</v>
      </c>
      <c r="K20" s="75" t="s">
        <v>169</v>
      </c>
      <c r="L20" s="75" t="s">
        <v>149</v>
      </c>
      <c r="M20" s="75" t="s">
        <v>271</v>
      </c>
      <c r="N20" s="75" t="s">
        <v>149</v>
      </c>
      <c r="O20" s="75" t="s">
        <v>170</v>
      </c>
      <c r="P20" s="60"/>
    </row>
    <row r="21" s="57" customFormat="1" ht="21" customHeight="1" spans="1:16">
      <c r="A21" s="68" t="s">
        <v>185</v>
      </c>
      <c r="B21" s="67">
        <f t="shared" si="12"/>
        <v>18</v>
      </c>
      <c r="C21" s="67">
        <f>D21-1</f>
        <v>18</v>
      </c>
      <c r="D21" s="67">
        <v>19</v>
      </c>
      <c r="E21" s="67">
        <f>D21</f>
        <v>19</v>
      </c>
      <c r="F21" s="67">
        <f>E21+1.5</f>
        <v>20.5</v>
      </c>
      <c r="G21" s="67">
        <f>F21</f>
        <v>20.5</v>
      </c>
      <c r="H21" s="67">
        <f t="shared" si="15"/>
        <v>20.5</v>
      </c>
      <c r="I21" s="60"/>
      <c r="J21" s="75" t="s">
        <v>172</v>
      </c>
      <c r="K21" s="75" t="s">
        <v>174</v>
      </c>
      <c r="L21" s="75" t="s">
        <v>180</v>
      </c>
      <c r="M21" s="75" t="s">
        <v>174</v>
      </c>
      <c r="N21" s="75" t="s">
        <v>173</v>
      </c>
      <c r="O21" s="75" t="s">
        <v>174</v>
      </c>
      <c r="P21" s="60"/>
    </row>
    <row r="22" s="57" customFormat="1" ht="21" customHeight="1" spans="1:16">
      <c r="A22" s="67" t="s">
        <v>186</v>
      </c>
      <c r="B22" s="67">
        <f t="shared" si="12"/>
        <v>6</v>
      </c>
      <c r="C22" s="67">
        <f>D22</f>
        <v>6</v>
      </c>
      <c r="D22" s="67">
        <v>6</v>
      </c>
      <c r="E22" s="67">
        <f t="shared" ref="E22:G22" si="16">D22</f>
        <v>6</v>
      </c>
      <c r="F22" s="67">
        <f t="shared" si="16"/>
        <v>6</v>
      </c>
      <c r="G22" s="67">
        <f t="shared" si="16"/>
        <v>6</v>
      </c>
      <c r="H22" s="67">
        <f t="shared" si="15"/>
        <v>6</v>
      </c>
      <c r="I22" s="60"/>
      <c r="J22" s="75" t="s">
        <v>168</v>
      </c>
      <c r="K22" s="75" t="s">
        <v>169</v>
      </c>
      <c r="L22" s="75" t="s">
        <v>149</v>
      </c>
      <c r="M22" s="75" t="s">
        <v>159</v>
      </c>
      <c r="N22" s="75" t="s">
        <v>149</v>
      </c>
      <c r="O22" s="75" t="s">
        <v>170</v>
      </c>
      <c r="P22" s="60"/>
    </row>
    <row r="23" s="57" customFormat="1" ht="21" customHeight="1" spans="1:16">
      <c r="A23" s="67" t="s">
        <v>187</v>
      </c>
      <c r="B23" s="67">
        <f t="shared" si="12"/>
        <v>2.5</v>
      </c>
      <c r="C23" s="67">
        <f>D23</f>
        <v>2.5</v>
      </c>
      <c r="D23" s="67">
        <v>2.5</v>
      </c>
      <c r="E23" s="67">
        <f t="shared" ref="E23:G23" si="17">D23</f>
        <v>2.5</v>
      </c>
      <c r="F23" s="67">
        <f t="shared" si="17"/>
        <v>2.5</v>
      </c>
      <c r="G23" s="67">
        <f t="shared" si="17"/>
        <v>2.5</v>
      </c>
      <c r="H23" s="67">
        <f t="shared" si="15"/>
        <v>2.5</v>
      </c>
      <c r="I23" s="60"/>
      <c r="J23" s="75" t="s">
        <v>172</v>
      </c>
      <c r="K23" s="75" t="s">
        <v>173</v>
      </c>
      <c r="L23" s="75" t="s">
        <v>174</v>
      </c>
      <c r="M23" s="75" t="s">
        <v>174</v>
      </c>
      <c r="N23" s="75" t="s">
        <v>174</v>
      </c>
      <c r="O23" s="75" t="s">
        <v>174</v>
      </c>
      <c r="P23" s="60"/>
    </row>
    <row r="24" s="56" customFormat="1" ht="47" customHeight="1" spans="1:16">
      <c r="A24" s="69"/>
      <c r="B24" s="69"/>
      <c r="C24" s="69"/>
      <c r="D24" s="69"/>
      <c r="E24" s="69"/>
      <c r="F24" s="69"/>
      <c r="G24" s="69"/>
      <c r="H24" s="69"/>
      <c r="I24" s="69"/>
      <c r="J24" s="76" t="s">
        <v>188</v>
      </c>
      <c r="K24" s="77">
        <v>45812</v>
      </c>
      <c r="L24" s="76" t="s">
        <v>189</v>
      </c>
      <c r="M24" s="76" t="s">
        <v>127</v>
      </c>
      <c r="N24" s="76" t="s">
        <v>190</v>
      </c>
      <c r="O24" s="76" t="s">
        <v>130</v>
      </c>
      <c r="P24" s="76"/>
    </row>
  </sheetData>
  <mergeCells count="8">
    <mergeCell ref="A1:P1"/>
    <mergeCell ref="B2:C2"/>
    <mergeCell ref="E2:H2"/>
    <mergeCell ref="K2:P2"/>
    <mergeCell ref="B3:H3"/>
    <mergeCell ref="J3:P3"/>
    <mergeCell ref="A3:A5"/>
    <mergeCell ref="I2:I23"/>
  </mergeCells>
  <pageMargins left="0.751388888888889" right="0.751388888888889" top="1" bottom="1" header="0.5" footer="0.5"/>
  <pageSetup paperSize="9" scale="70" fitToHeight="0" orientation="landscape" horizontalDpi="600"/>
  <headerFooter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0"/>
  <sheetViews>
    <sheetView workbookViewId="0">
      <selection activeCell="A9" sqref="A9:D9"/>
    </sheetView>
  </sheetViews>
  <sheetFormatPr defaultColWidth="8.1" defaultRowHeight="14.4"/>
  <cols>
    <col min="1" max="1" width="6.3" style="1" customWidth="1"/>
    <col min="2" max="2" width="11.025" style="1" customWidth="1"/>
    <col min="3" max="3" width="12.15" style="1" customWidth="1"/>
    <col min="4" max="4" width="11.475" style="1" customWidth="1"/>
    <col min="5" max="5" width="17.8916666666667" style="1" customWidth="1"/>
    <col min="6" max="6" width="10.2416666666667" style="1" customWidth="1"/>
    <col min="7" max="7" width="7.2" style="1" customWidth="1"/>
    <col min="8" max="8" width="10.575" style="1" customWidth="1"/>
    <col min="9" max="12" width="9" style="1" customWidth="1"/>
    <col min="13" max="14" width="8.325" style="1" customWidth="1"/>
    <col min="15" max="15" width="9.675" style="1" customWidth="1"/>
    <col min="16" max="16384" width="8.1" style="1"/>
  </cols>
  <sheetData>
    <row r="1" s="1" customFormat="1" ht="28.5" customHeight="1" spans="1:15">
      <c r="A1" s="5" t="s">
        <v>272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</row>
    <row r="2" s="2" customFormat="1" ht="18" customHeight="1" spans="1:15">
      <c r="A2" s="6" t="s">
        <v>273</v>
      </c>
      <c r="B2" s="7" t="s">
        <v>274</v>
      </c>
      <c r="C2" s="7" t="s">
        <v>275</v>
      </c>
      <c r="D2" s="7" t="s">
        <v>276</v>
      </c>
      <c r="E2" s="7" t="s">
        <v>277</v>
      </c>
      <c r="F2" s="7" t="s">
        <v>278</v>
      </c>
      <c r="G2" s="7" t="s">
        <v>279</v>
      </c>
      <c r="H2" s="7" t="s">
        <v>280</v>
      </c>
      <c r="I2" s="6" t="s">
        <v>281</v>
      </c>
      <c r="J2" s="6" t="s">
        <v>282</v>
      </c>
      <c r="K2" s="6" t="s">
        <v>283</v>
      </c>
      <c r="L2" s="6" t="s">
        <v>284</v>
      </c>
      <c r="M2" s="6" t="s">
        <v>285</v>
      </c>
      <c r="N2" s="7" t="s">
        <v>286</v>
      </c>
      <c r="O2" s="7" t="s">
        <v>287</v>
      </c>
    </row>
    <row r="3" s="2" customFormat="1" ht="18" customHeight="1" spans="1:15">
      <c r="A3" s="6"/>
      <c r="B3" s="9"/>
      <c r="C3" s="9"/>
      <c r="D3" s="9"/>
      <c r="E3" s="9"/>
      <c r="F3" s="9"/>
      <c r="G3" s="9"/>
      <c r="H3" s="9"/>
      <c r="I3" s="6" t="s">
        <v>288</v>
      </c>
      <c r="J3" s="6" t="s">
        <v>288</v>
      </c>
      <c r="K3" s="6" t="s">
        <v>288</v>
      </c>
      <c r="L3" s="6" t="s">
        <v>288</v>
      </c>
      <c r="M3" s="6" t="s">
        <v>288</v>
      </c>
      <c r="N3" s="9"/>
      <c r="O3" s="9"/>
    </row>
    <row r="4" s="2" customFormat="1" ht="18" customHeight="1" spans="1:15">
      <c r="A4" s="35">
        <v>1</v>
      </c>
      <c r="B4" s="30" t="s">
        <v>289</v>
      </c>
      <c r="C4" s="31" t="s">
        <v>290</v>
      </c>
      <c r="D4" s="12" t="s">
        <v>103</v>
      </c>
      <c r="E4" s="13" t="s">
        <v>47</v>
      </c>
      <c r="F4" s="11" t="s">
        <v>291</v>
      </c>
      <c r="G4" s="54" t="s">
        <v>80</v>
      </c>
      <c r="H4" s="55"/>
      <c r="I4" s="35">
        <v>1</v>
      </c>
      <c r="J4" s="35"/>
      <c r="K4" s="35">
        <v>1</v>
      </c>
      <c r="L4" s="35"/>
      <c r="M4" s="35">
        <v>1</v>
      </c>
      <c r="N4" s="55">
        <f>SUM(I4:M4)</f>
        <v>3</v>
      </c>
      <c r="O4" s="55"/>
    </row>
    <row r="5" s="2" customFormat="1" ht="18" customHeight="1" spans="1:15">
      <c r="A5" s="35">
        <v>2</v>
      </c>
      <c r="B5" s="30" t="s">
        <v>292</v>
      </c>
      <c r="C5" s="31" t="s">
        <v>290</v>
      </c>
      <c r="D5" s="12" t="s">
        <v>104</v>
      </c>
      <c r="E5" s="13" t="s">
        <v>47</v>
      </c>
      <c r="F5" s="11" t="s">
        <v>291</v>
      </c>
      <c r="G5" s="54" t="s">
        <v>80</v>
      </c>
      <c r="H5" s="55"/>
      <c r="I5" s="35"/>
      <c r="J5" s="35">
        <v>2</v>
      </c>
      <c r="K5" s="35"/>
      <c r="L5" s="35">
        <v>1</v>
      </c>
      <c r="M5" s="35">
        <v>1</v>
      </c>
      <c r="N5" s="55">
        <f>SUM(I5:M5)</f>
        <v>4</v>
      </c>
      <c r="O5" s="55"/>
    </row>
    <row r="6" s="2" customFormat="1" ht="18" customHeight="1" spans="1:15">
      <c r="A6" s="35">
        <v>3</v>
      </c>
      <c r="B6" s="30" t="s">
        <v>293</v>
      </c>
      <c r="C6" s="31" t="s">
        <v>290</v>
      </c>
      <c r="D6" s="12" t="s">
        <v>102</v>
      </c>
      <c r="E6" s="13" t="s">
        <v>47</v>
      </c>
      <c r="F6" s="11" t="s">
        <v>291</v>
      </c>
      <c r="G6" s="54" t="s">
        <v>80</v>
      </c>
      <c r="H6" s="55"/>
      <c r="I6" s="35">
        <v>1</v>
      </c>
      <c r="J6" s="35">
        <v>1</v>
      </c>
      <c r="K6" s="35"/>
      <c r="L6" s="35">
        <v>1</v>
      </c>
      <c r="M6" s="35"/>
      <c r="N6" s="55">
        <f>SUM(I6:M6)</f>
        <v>3</v>
      </c>
      <c r="O6" s="55"/>
    </row>
    <row r="7" s="2" customFormat="1" ht="18" customHeight="1" spans="1:15">
      <c r="A7" s="35"/>
      <c r="B7" s="13"/>
      <c r="C7" s="31"/>
      <c r="D7" s="12"/>
      <c r="E7" s="13"/>
      <c r="F7" s="11"/>
      <c r="G7" s="54"/>
      <c r="H7" s="55"/>
      <c r="I7" s="35"/>
      <c r="J7" s="35"/>
      <c r="K7" s="35"/>
      <c r="L7" s="35"/>
      <c r="M7" s="35"/>
      <c r="N7" s="55"/>
      <c r="O7" s="55"/>
    </row>
    <row r="8" s="1" customFormat="1" ht="14.25" customHeight="1" spans="1:15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</row>
    <row r="9" s="4" customFormat="1" ht="29.25" customHeight="1" spans="1:15">
      <c r="A9" s="19" t="s">
        <v>294</v>
      </c>
      <c r="B9" s="20"/>
      <c r="C9" s="20"/>
      <c r="D9" s="21"/>
      <c r="E9" s="22"/>
      <c r="F9" s="40"/>
      <c r="G9" s="40"/>
      <c r="H9" s="40"/>
      <c r="I9" s="33"/>
      <c r="J9" s="19" t="s">
        <v>295</v>
      </c>
      <c r="K9" s="20"/>
      <c r="L9" s="20"/>
      <c r="M9" s="21"/>
      <c r="N9" s="20"/>
      <c r="O9" s="28"/>
    </row>
    <row r="10" s="1" customFormat="1" ht="72.95" customHeight="1" spans="1:15">
      <c r="A10" s="23" t="s">
        <v>296</v>
      </c>
      <c r="B10" s="24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</row>
  </sheetData>
  <mergeCells count="15">
    <mergeCell ref="A1:O1"/>
    <mergeCell ref="A9:D9"/>
    <mergeCell ref="E9:I9"/>
    <mergeCell ref="J9:M9"/>
    <mergeCell ref="A10:O10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1388888888889" right="0.751388888888889" top="1" bottom="1" header="0.5" footer="0.5"/>
  <pageSetup paperSize="9" scale="78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15</vt:i4>
      </vt:variant>
    </vt:vector>
  </HeadingPairs>
  <TitlesOfParts>
    <vt:vector size="15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尾期1</vt:lpstr>
      <vt:lpstr>验货尺寸表1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WPS_1690256009</cp:lastModifiedBy>
  <dcterms:created xsi:type="dcterms:W3CDTF">2020-03-11T01:34:00Z</dcterms:created>
  <dcterms:modified xsi:type="dcterms:W3CDTF">2025-05-30T06:33:43Z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2052-12.1.0.21171</vt:lpwstr>
  </property>
  <property fmtid="{D5CDD505-2E9C-101B-9397-08002B2CF9AE}" pid="3" name="ICV">
    <vt:lpwstr>9A76448B09AA4BF58667FC667EC195F4</vt:lpwstr>
  </property>
</Properties>
</file>