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工作表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17" i="1" l="1"/>
  <c r="F17" i="1" s="1"/>
  <c r="G17" i="1" s="1"/>
  <c r="H17" i="1" s="1"/>
  <c r="C17" i="1"/>
  <c r="B17" i="1"/>
  <c r="F16" i="1"/>
  <c r="G16" i="1" s="1"/>
  <c r="H16" i="1" s="1"/>
  <c r="E16" i="1"/>
  <c r="B16" i="1"/>
  <c r="C16" i="1" s="1"/>
  <c r="F15" i="1"/>
  <c r="G15" i="1" s="1"/>
  <c r="H15" i="1" s="1"/>
  <c r="E15" i="1"/>
  <c r="B15" i="1"/>
  <c r="C15" i="1" s="1"/>
  <c r="E14" i="1"/>
  <c r="F14" i="1" s="1"/>
  <c r="G14" i="1" s="1"/>
  <c r="H14" i="1" s="1"/>
  <c r="C14" i="1"/>
  <c r="B14" i="1"/>
  <c r="E13" i="1"/>
  <c r="F13" i="1" s="1"/>
  <c r="G13" i="1" s="1"/>
  <c r="H13" i="1" s="1"/>
  <c r="C13" i="1"/>
  <c r="B13" i="1"/>
  <c r="E12" i="1"/>
  <c r="F12" i="1" s="1"/>
  <c r="G12" i="1" s="1"/>
  <c r="H12" i="1" s="1"/>
  <c r="C12" i="1"/>
  <c r="B12" i="1"/>
  <c r="E11" i="1"/>
  <c r="F11" i="1" s="1"/>
  <c r="G11" i="1" s="1"/>
  <c r="H11" i="1" s="1"/>
  <c r="C11" i="1"/>
  <c r="B11" i="1"/>
  <c r="E10" i="1"/>
  <c r="F10" i="1" s="1"/>
  <c r="G10" i="1" s="1"/>
  <c r="H10" i="1" s="1"/>
  <c r="C10" i="1"/>
  <c r="B10" i="1"/>
  <c r="E9" i="1"/>
  <c r="F9" i="1" s="1"/>
  <c r="G9" i="1" s="1"/>
  <c r="H9" i="1" s="1"/>
  <c r="C9" i="1"/>
  <c r="B9" i="1"/>
  <c r="E8" i="1"/>
  <c r="F8" i="1" s="1"/>
  <c r="G8" i="1" s="1"/>
  <c r="H8" i="1" s="1"/>
  <c r="C8" i="1"/>
  <c r="B8" i="1"/>
  <c r="E7" i="1"/>
  <c r="F7" i="1" s="1"/>
  <c r="G7" i="1" s="1"/>
  <c r="H7" i="1" s="1"/>
  <c r="C7" i="1"/>
  <c r="B7" i="1"/>
  <c r="E6" i="1"/>
  <c r="F6" i="1" s="1"/>
  <c r="G6" i="1" s="1"/>
  <c r="H6" i="1" s="1"/>
  <c r="C6" i="1"/>
  <c r="B6" i="1"/>
  <c r="G3" i="1"/>
  <c r="B3" i="1"/>
</calcChain>
</file>

<file path=xl/sharedStrings.xml><?xml version="1.0" encoding="utf-8"?>
<sst xmlns="http://schemas.openxmlformats.org/spreadsheetml/2006/main" count="42" uniqueCount="35">
  <si>
    <t>TOREAD服装跳档规范</t>
  </si>
  <si>
    <t>单位：cm</t>
  </si>
  <si>
    <t>日期</t>
    <phoneticPr fontId="5" type="noConversion"/>
  </si>
  <si>
    <t>产品代码：</t>
  </si>
  <si>
    <t>款号：</t>
  </si>
  <si>
    <t xml:space="preserve">                码号</t>
  </si>
  <si>
    <t>S</t>
  </si>
  <si>
    <t>M</t>
  </si>
  <si>
    <t>L</t>
  </si>
  <si>
    <t>XL</t>
  </si>
  <si>
    <t>XXL</t>
  </si>
  <si>
    <t>XXXL</t>
  </si>
  <si>
    <t>XXXXL</t>
  </si>
  <si>
    <t xml:space="preserve">    号型</t>
  </si>
  <si>
    <t>165/80B</t>
  </si>
  <si>
    <t>170/84B</t>
  </si>
  <si>
    <t>175/88B</t>
  </si>
  <si>
    <t>180/92B</t>
  </si>
  <si>
    <t>185/96B</t>
  </si>
  <si>
    <t>190/100B</t>
  </si>
  <si>
    <t>195/104B</t>
  </si>
  <si>
    <t>裤外侧长</t>
  </si>
  <si>
    <t>腰围 平量</t>
  </si>
  <si>
    <t>腰围 拉量</t>
  </si>
  <si>
    <t>臀围</t>
  </si>
  <si>
    <t>腿围/2</t>
  </si>
  <si>
    <t>膝围/2</t>
  </si>
  <si>
    <t>脚口/2（平量）</t>
  </si>
  <si>
    <t>前裆长 含腰</t>
  </si>
  <si>
    <t>后裆长 含腰</t>
  </si>
  <si>
    <t>前门襟长 不含腰</t>
  </si>
  <si>
    <t>前插袋</t>
  </si>
  <si>
    <t>腰宽</t>
    <phoneticPr fontId="9" type="noConversion"/>
  </si>
  <si>
    <t>腿袋高</t>
  </si>
  <si>
    <t>腿袋宽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</si>
</sst>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2">
    <font>
      <sz val="12"/>
      <color theme="1"/>
      <name val="新細明體"/>
      <family val="2"/>
      <scheme val="minor"/>
    </font>
    <font>
      <sz val="12"/>
      <name val="宋体"/>
      <family val="3"/>
      <charset val="134"/>
    </font>
    <font>
      <b/>
      <sz val="18"/>
      <name val="微软雅黑"/>
      <family val="2"/>
      <charset val="134"/>
    </font>
    <font>
      <sz val="9"/>
      <name val="新細明體"/>
      <family val="3"/>
      <charset val="136"/>
      <scheme val="minor"/>
    </font>
    <font>
      <b/>
      <sz val="10"/>
      <name val="微软雅黑"/>
      <family val="2"/>
      <charset val="134"/>
    </font>
    <font>
      <sz val="9"/>
      <name val="新細明體"/>
      <family val="2"/>
      <charset val="134"/>
      <scheme val="minor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新細明體"/>
      <family val="1"/>
      <charset val="136"/>
      <scheme val="minor"/>
    </font>
    <font>
      <b/>
      <sz val="10"/>
      <name val="微软雅黑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29">
    <xf numFmtId="0" fontId="0" fillId="0" borderId="0" xfId="0"/>
    <xf numFmtId="0" fontId="4" fillId="0" borderId="0" xfId="1" applyFont="1" applyAlignment="1">
      <alignment horizontal="center"/>
    </xf>
    <xf numFmtId="0" fontId="4" fillId="2" borderId="0" xfId="1" applyFont="1" applyFill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4" xfId="1" applyFont="1" applyBorder="1" applyAlignment="1">
      <alignment horizontal="left"/>
    </xf>
    <xf numFmtId="176" fontId="7" fillId="0" borderId="2" xfId="1" applyNumberFormat="1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0" fontId="4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3" applyFont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1" applyFont="1" applyAlignment="1">
      <alignment horizontal="center"/>
    </xf>
    <xf numFmtId="14" fontId="4" fillId="2" borderId="0" xfId="1" applyNumberFormat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4">
    <cellStyle name="一般" xfId="0" builtinId="0"/>
    <cellStyle name="常规 11 17" xfId="3"/>
    <cellStyle name="常规 23" xfId="1"/>
    <cellStyle name="常规 38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 macro="" textlink="">
      <xdr:nvSpPr>
        <xdr:cNvPr id="2" name="直接连接符 1">
          <a:extLst>
            <a:ext uri="{FF2B5EF4-FFF2-40B4-BE49-F238E27FC236}">
              <a16:creationId xmlns:a16="http://schemas.microsoft.com/office/drawing/2014/main" xmlns="" id="{E94900A3-7C4C-4FD2-860B-B13DC762FC78}"/>
            </a:ext>
          </a:extLst>
        </xdr:cNvPr>
        <xdr:cNvSpPr>
          <a:spLocks noChangeShapeType="1"/>
        </xdr:cNvSpPr>
      </xdr:nvSpPr>
      <xdr:spPr>
        <a:xfrm>
          <a:off x="0" y="742950"/>
          <a:ext cx="1228725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R\&#29983;&#31649;&#36164;&#26009;&#65288;&#27719;&#24635;&#23458;&#20154;&#65289;\&#33258;&#25509;&#21333;\2025\&#25506;&#36335;&#32773;FW25\TAMMBN91752&#30007;&#24335;&#21151;&#33021;&#38271;&#35044;\TAMMBN91752&#30007;&#24335;&#21151;&#33021;&#38271;&#35044;20250325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工艺说明"/>
      <sheetName val="开发规格批版报告"/>
      <sheetName val="全码规格"/>
      <sheetName val="跳码样"/>
      <sheetName val="产前样"/>
    </sheetNames>
    <sheetDataSet>
      <sheetData sheetId="0">
        <row r="5">
          <cell r="E5" t="str">
            <v>男式功能长裤</v>
          </cell>
        </row>
        <row r="6">
          <cell r="E6" t="str">
            <v>TAMMBN91752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workbookViewId="0">
      <selection activeCell="AD12" sqref="AD12"/>
    </sheetView>
  </sheetViews>
  <sheetFormatPr defaultRowHeight="16.5"/>
  <cols>
    <col min="9" max="29" width="4.625" customWidth="1"/>
  </cols>
  <sheetData>
    <row r="1" spans="1:29" ht="24.75">
      <c r="A1" s="21" t="s">
        <v>0</v>
      </c>
      <c r="B1" s="21"/>
      <c r="C1" s="21"/>
      <c r="D1" s="21"/>
      <c r="E1" s="21"/>
      <c r="F1" s="21"/>
      <c r="G1" s="21"/>
      <c r="H1" s="1"/>
    </row>
    <row r="2" spans="1:29" ht="18">
      <c r="A2" s="1" t="s">
        <v>1</v>
      </c>
      <c r="B2" s="1"/>
      <c r="C2" s="1"/>
      <c r="D2" s="1"/>
      <c r="E2" s="1"/>
      <c r="F2" s="2" t="s">
        <v>2</v>
      </c>
      <c r="G2" s="22">
        <v>45665</v>
      </c>
      <c r="H2" s="23"/>
    </row>
    <row r="3" spans="1:29" ht="18">
      <c r="A3" s="3" t="s">
        <v>3</v>
      </c>
      <c r="B3" s="24" t="str">
        <f>[1]封面!E5</f>
        <v>男式功能长裤</v>
      </c>
      <c r="C3" s="24"/>
      <c r="D3" s="24"/>
      <c r="E3" s="24"/>
      <c r="F3" s="4" t="s">
        <v>4</v>
      </c>
      <c r="G3" s="24" t="str">
        <f>[1]封面!E6</f>
        <v>TAMMBN91752</v>
      </c>
      <c r="H3" s="25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2"/>
      <c r="Y3" s="12"/>
    </row>
    <row r="4" spans="1:29" ht="18">
      <c r="A4" s="3" t="s">
        <v>5</v>
      </c>
      <c r="B4" s="5" t="s">
        <v>6</v>
      </c>
      <c r="C4" s="6" t="s">
        <v>7</v>
      </c>
      <c r="D4" s="14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26" t="s">
        <v>14</v>
      </c>
      <c r="J4" s="27"/>
      <c r="K4" s="28"/>
      <c r="L4" s="18" t="s">
        <v>15</v>
      </c>
      <c r="M4" s="19"/>
      <c r="N4" s="20"/>
      <c r="O4" s="18" t="s">
        <v>16</v>
      </c>
      <c r="P4" s="19"/>
      <c r="Q4" s="20"/>
      <c r="R4" s="18" t="s">
        <v>17</v>
      </c>
      <c r="S4" s="19"/>
      <c r="T4" s="20"/>
      <c r="U4" s="18" t="s">
        <v>18</v>
      </c>
      <c r="V4" s="19"/>
      <c r="W4" s="20"/>
      <c r="X4" s="18" t="s">
        <v>19</v>
      </c>
      <c r="Y4" s="19"/>
      <c r="Z4" s="20"/>
      <c r="AA4" s="18" t="s">
        <v>20</v>
      </c>
      <c r="AB4" s="19"/>
      <c r="AC4" s="20"/>
    </row>
    <row r="5" spans="1:29" ht="18">
      <c r="A5" s="7" t="s">
        <v>13</v>
      </c>
      <c r="B5" s="5" t="s">
        <v>14</v>
      </c>
      <c r="C5" s="6" t="s">
        <v>15</v>
      </c>
      <c r="D5" s="15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8">
      <c r="A6" s="6" t="s">
        <v>21</v>
      </c>
      <c r="B6" s="8">
        <f>C6-2.1</f>
        <v>98.800000000000011</v>
      </c>
      <c r="C6" s="8">
        <f>D6-2.1</f>
        <v>100.9</v>
      </c>
      <c r="D6" s="17">
        <v>103</v>
      </c>
      <c r="E6" s="8">
        <f>D6+2.1</f>
        <v>105.1</v>
      </c>
      <c r="F6" s="8">
        <f>E6+2.1</f>
        <v>107.19999999999999</v>
      </c>
      <c r="G6" s="8">
        <f>F6+2.1</f>
        <v>109.29999999999998</v>
      </c>
      <c r="H6" s="8">
        <f>G6+2.1</f>
        <v>111.39999999999998</v>
      </c>
      <c r="I6" s="11">
        <v>0.5</v>
      </c>
      <c r="J6" s="11">
        <v>0</v>
      </c>
      <c r="K6" s="11">
        <v>0</v>
      </c>
      <c r="L6" s="11">
        <v>0.5</v>
      </c>
      <c r="M6" s="11">
        <v>0.5</v>
      </c>
      <c r="N6" s="11">
        <v>0.5</v>
      </c>
      <c r="O6" s="11">
        <v>0.5</v>
      </c>
      <c r="P6" s="11">
        <v>-0.5</v>
      </c>
      <c r="Q6" s="11">
        <v>0.5</v>
      </c>
      <c r="R6" s="11">
        <v>0.5</v>
      </c>
      <c r="S6" s="11">
        <v>0.3</v>
      </c>
      <c r="T6" s="11">
        <v>0.5</v>
      </c>
      <c r="U6" s="11">
        <v>0</v>
      </c>
      <c r="V6" s="11">
        <v>0.5</v>
      </c>
      <c r="W6" s="11">
        <v>0.5</v>
      </c>
      <c r="X6" s="11">
        <v>-0.5</v>
      </c>
      <c r="Y6" s="11">
        <v>0.5</v>
      </c>
      <c r="Z6" s="11">
        <v>0.2</v>
      </c>
      <c r="AA6" s="11">
        <v>0.5</v>
      </c>
      <c r="AB6" s="11">
        <v>0.4</v>
      </c>
      <c r="AC6" s="11">
        <v>0.5</v>
      </c>
    </row>
    <row r="7" spans="1:29" ht="18">
      <c r="A7" s="6" t="s">
        <v>22</v>
      </c>
      <c r="B7" s="8">
        <f>C7-4</f>
        <v>73</v>
      </c>
      <c r="C7" s="8">
        <f>D7-4</f>
        <v>77</v>
      </c>
      <c r="D7" s="16">
        <v>81</v>
      </c>
      <c r="E7" s="8">
        <f>D7+4</f>
        <v>85</v>
      </c>
      <c r="F7" s="8">
        <f>E7+5</f>
        <v>90</v>
      </c>
      <c r="G7" s="8">
        <f>F7+6</f>
        <v>96</v>
      </c>
      <c r="H7" s="8">
        <f>G7+6</f>
        <v>102</v>
      </c>
      <c r="I7" s="11">
        <v>0.5</v>
      </c>
      <c r="J7" s="11">
        <v>0.5</v>
      </c>
      <c r="K7" s="11">
        <v>0.5</v>
      </c>
      <c r="L7" s="11">
        <v>0.5</v>
      </c>
      <c r="M7" s="11">
        <v>0.5</v>
      </c>
      <c r="N7" s="11">
        <v>0.4</v>
      </c>
      <c r="O7" s="11">
        <v>0.5</v>
      </c>
      <c r="P7" s="11">
        <v>0.5</v>
      </c>
      <c r="Q7" s="11">
        <v>0.2</v>
      </c>
      <c r="R7" s="11">
        <v>0.5</v>
      </c>
      <c r="S7" s="11">
        <v>0.5</v>
      </c>
      <c r="T7" s="11">
        <v>0.5</v>
      </c>
      <c r="U7" s="11">
        <v>0.5</v>
      </c>
      <c r="V7" s="11">
        <v>0.5</v>
      </c>
      <c r="W7" s="11">
        <v>0.5</v>
      </c>
      <c r="X7" s="11">
        <v>-0.4</v>
      </c>
      <c r="Y7" s="11">
        <v>0.5</v>
      </c>
      <c r="Z7" s="11">
        <v>0.5</v>
      </c>
      <c r="AA7" s="11">
        <v>0.5</v>
      </c>
      <c r="AB7" s="11">
        <v>-0.5</v>
      </c>
      <c r="AC7" s="11">
        <v>0.5</v>
      </c>
    </row>
    <row r="8" spans="1:29" ht="18">
      <c r="A8" s="6" t="s">
        <v>23</v>
      </c>
      <c r="B8" s="8">
        <f>C8-4</f>
        <v>86</v>
      </c>
      <c r="C8" s="8">
        <f>D8-4</f>
        <v>90</v>
      </c>
      <c r="D8" s="16">
        <v>94</v>
      </c>
      <c r="E8" s="8">
        <f>D8+4</f>
        <v>98</v>
      </c>
      <c r="F8" s="8">
        <f>E8+5</f>
        <v>103</v>
      </c>
      <c r="G8" s="8">
        <f>F8+6</f>
        <v>109</v>
      </c>
      <c r="H8" s="8">
        <f>G8+6</f>
        <v>115</v>
      </c>
      <c r="I8" s="11">
        <v>0.5</v>
      </c>
      <c r="J8" s="11">
        <v>0</v>
      </c>
      <c r="K8" s="11">
        <v>0.5</v>
      </c>
      <c r="L8" s="11">
        <v>0.5</v>
      </c>
      <c r="M8" s="11">
        <v>-0.5</v>
      </c>
      <c r="N8" s="11">
        <v>0.5</v>
      </c>
      <c r="O8" s="11">
        <v>0.3</v>
      </c>
      <c r="P8" s="11">
        <v>0.5</v>
      </c>
      <c r="Q8" s="11">
        <v>-0.5</v>
      </c>
      <c r="R8" s="11">
        <v>0.5</v>
      </c>
      <c r="S8" s="11">
        <v>0.5</v>
      </c>
      <c r="T8" s="11">
        <v>-0.5</v>
      </c>
      <c r="U8" s="11">
        <v>0</v>
      </c>
      <c r="V8" s="11">
        <v>0.5</v>
      </c>
      <c r="W8" s="11">
        <v>0.4</v>
      </c>
      <c r="X8" s="11">
        <v>0.5</v>
      </c>
      <c r="Y8" s="11">
        <v>0.2</v>
      </c>
      <c r="Z8" s="11">
        <v>0.5</v>
      </c>
      <c r="AA8" s="11">
        <v>-0.5</v>
      </c>
      <c r="AB8" s="11">
        <v>0.3</v>
      </c>
      <c r="AC8" s="11">
        <v>0.5</v>
      </c>
    </row>
    <row r="9" spans="1:29" ht="18">
      <c r="A9" s="6" t="s">
        <v>24</v>
      </c>
      <c r="B9" s="8">
        <f>C9-3.6</f>
        <v>104.80000000000001</v>
      </c>
      <c r="C9" s="8">
        <f>D9-3.6</f>
        <v>108.4</v>
      </c>
      <c r="D9" s="16">
        <v>112</v>
      </c>
      <c r="E9" s="8">
        <f>D9+4</f>
        <v>116</v>
      </c>
      <c r="F9" s="8">
        <f>E9+4</f>
        <v>120</v>
      </c>
      <c r="G9" s="8">
        <f>F9+4</f>
        <v>124</v>
      </c>
      <c r="H9" s="8">
        <f>G9+4</f>
        <v>128</v>
      </c>
      <c r="I9" s="11">
        <v>0.5</v>
      </c>
      <c r="J9" s="11">
        <v>0.5</v>
      </c>
      <c r="K9" s="11">
        <v>0.5</v>
      </c>
      <c r="L9" s="11">
        <v>0.3</v>
      </c>
      <c r="M9" s="11">
        <v>0.5</v>
      </c>
      <c r="N9" s="11">
        <v>0.5</v>
      </c>
      <c r="O9" s="11">
        <v>0.5</v>
      </c>
      <c r="P9" s="11">
        <v>0.5</v>
      </c>
      <c r="Q9" s="11">
        <v>0.5</v>
      </c>
      <c r="R9" s="11">
        <v>0.5</v>
      </c>
      <c r="S9" s="11">
        <v>0.5</v>
      </c>
      <c r="T9" s="11">
        <v>0.5</v>
      </c>
      <c r="U9" s="11">
        <v>0.3</v>
      </c>
      <c r="V9" s="11">
        <v>0.5</v>
      </c>
      <c r="W9" s="11">
        <v>0.5</v>
      </c>
      <c r="X9" s="11">
        <v>0.5</v>
      </c>
      <c r="Y9" s="11">
        <v>0.5</v>
      </c>
      <c r="Z9" s="11">
        <v>0.5</v>
      </c>
      <c r="AA9" s="11">
        <v>0.5</v>
      </c>
      <c r="AB9" s="11">
        <v>0.5</v>
      </c>
      <c r="AC9" s="11">
        <v>0.5</v>
      </c>
    </row>
    <row r="10" spans="1:29" ht="18">
      <c r="A10" s="9" t="s">
        <v>25</v>
      </c>
      <c r="B10" s="8">
        <f>C10-2.3/2</f>
        <v>33.700000000000003</v>
      </c>
      <c r="C10" s="8">
        <f>D10-2.3/2</f>
        <v>34.85</v>
      </c>
      <c r="D10" s="16">
        <v>36</v>
      </c>
      <c r="E10" s="8">
        <f>D10+2.6/2</f>
        <v>37.299999999999997</v>
      </c>
      <c r="F10" s="8">
        <f>E10+2.6/2</f>
        <v>38.599999999999994</v>
      </c>
      <c r="G10" s="8">
        <f>F10+2.6/2</f>
        <v>39.899999999999991</v>
      </c>
      <c r="H10" s="8">
        <f>G10+2.6/2</f>
        <v>41.199999999999989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</row>
    <row r="11" spans="1:29" ht="18">
      <c r="A11" s="9" t="s">
        <v>26</v>
      </c>
      <c r="B11" s="8">
        <f>C11-0.7</f>
        <v>28.6</v>
      </c>
      <c r="C11" s="8">
        <f>D11-0.7</f>
        <v>29.3</v>
      </c>
      <c r="D11" s="16">
        <v>30</v>
      </c>
      <c r="E11" s="8">
        <f>D11+0.7</f>
        <v>30.7</v>
      </c>
      <c r="F11" s="8">
        <f>E11+0.7</f>
        <v>31.4</v>
      </c>
      <c r="G11" s="8">
        <f>F11+0.9</f>
        <v>32.299999999999997</v>
      </c>
      <c r="H11" s="8">
        <f>G11+0.9</f>
        <v>33.199999999999996</v>
      </c>
      <c r="I11" s="11">
        <v>0.2</v>
      </c>
      <c r="J11" s="11">
        <v>0</v>
      </c>
      <c r="K11" s="11">
        <v>0</v>
      </c>
      <c r="L11" s="11">
        <v>0</v>
      </c>
      <c r="M11" s="11">
        <v>0</v>
      </c>
      <c r="N11" s="11">
        <v>0.3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0.2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</row>
    <row r="12" spans="1:29" ht="18">
      <c r="A12" s="6" t="s">
        <v>27</v>
      </c>
      <c r="B12" s="8">
        <f>C12-0.5</f>
        <v>25</v>
      </c>
      <c r="C12" s="8">
        <f>D12-0.5</f>
        <v>25.5</v>
      </c>
      <c r="D12" s="17">
        <v>26</v>
      </c>
      <c r="E12" s="8">
        <f>D12+0.5</f>
        <v>26.5</v>
      </c>
      <c r="F12" s="8">
        <f>E12+0.5</f>
        <v>27</v>
      </c>
      <c r="G12" s="8">
        <f>F12+0.7</f>
        <v>27.7</v>
      </c>
      <c r="H12" s="8">
        <f>G12+0.7</f>
        <v>28.4</v>
      </c>
      <c r="I12" s="11">
        <v>0</v>
      </c>
      <c r="J12" s="11">
        <v>0.1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</row>
    <row r="13" spans="1:29" ht="18">
      <c r="A13" s="6" t="s">
        <v>28</v>
      </c>
      <c r="B13" s="8">
        <f>C13-0.7</f>
        <v>30.2</v>
      </c>
      <c r="C13" s="8">
        <f>D13-0.6</f>
        <v>30.9</v>
      </c>
      <c r="D13" s="16">
        <v>31.5</v>
      </c>
      <c r="E13" s="8">
        <f>D13+0.6</f>
        <v>32.1</v>
      </c>
      <c r="F13" s="8">
        <f>E13+0.7</f>
        <v>32.800000000000004</v>
      </c>
      <c r="G13" s="8">
        <f>F13+0.6</f>
        <v>33.400000000000006</v>
      </c>
      <c r="H13" s="8">
        <f>G13+0.7</f>
        <v>34.100000000000009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</row>
    <row r="14" spans="1:29" ht="18">
      <c r="A14" s="6" t="s">
        <v>29</v>
      </c>
      <c r="B14" s="8">
        <f>C14-0.9</f>
        <v>42.2</v>
      </c>
      <c r="C14" s="8">
        <f>D14-0.9</f>
        <v>43.1</v>
      </c>
      <c r="D14" s="16">
        <v>44</v>
      </c>
      <c r="E14" s="8">
        <f>D14+1.1</f>
        <v>45.1</v>
      </c>
      <c r="F14" s="8">
        <f>E14+1.1</f>
        <v>46.2</v>
      </c>
      <c r="G14" s="8">
        <f>F14+1.1</f>
        <v>47.300000000000004</v>
      </c>
      <c r="H14" s="8">
        <f>G14+1.1</f>
        <v>48.400000000000006</v>
      </c>
      <c r="I14" s="11">
        <v>0.1</v>
      </c>
      <c r="J14" s="11">
        <v>0</v>
      </c>
      <c r="K14" s="11">
        <v>0</v>
      </c>
      <c r="L14" s="11">
        <v>0</v>
      </c>
      <c r="M14" s="11">
        <v>0.1</v>
      </c>
      <c r="N14" s="11">
        <v>0</v>
      </c>
      <c r="O14" s="11">
        <v>0</v>
      </c>
      <c r="P14" s="11">
        <v>0.2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0.1</v>
      </c>
      <c r="AA14" s="11">
        <v>0</v>
      </c>
      <c r="AB14" s="11">
        <v>0</v>
      </c>
      <c r="AC14" s="11">
        <v>0</v>
      </c>
    </row>
    <row r="15" spans="1:29" ht="18">
      <c r="A15" s="6" t="s">
        <v>30</v>
      </c>
      <c r="B15" s="8">
        <f>D15-0.5</f>
        <v>15.5</v>
      </c>
      <c r="C15" s="8">
        <f>B15</f>
        <v>15.5</v>
      </c>
      <c r="D15" s="16">
        <v>16</v>
      </c>
      <c r="E15" s="8">
        <f>D15</f>
        <v>16</v>
      </c>
      <c r="F15" s="8">
        <f>D15+1.5</f>
        <v>17.5</v>
      </c>
      <c r="G15" s="8">
        <f t="shared" ref="G15:H17" si="0">F15</f>
        <v>17.5</v>
      </c>
      <c r="H15" s="8">
        <f t="shared" si="0"/>
        <v>17.5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</row>
    <row r="16" spans="1:29" ht="18">
      <c r="A16" s="6" t="s">
        <v>31</v>
      </c>
      <c r="B16" s="8">
        <f>D16-0.5</f>
        <v>16.5</v>
      </c>
      <c r="C16" s="8">
        <f>B16</f>
        <v>16.5</v>
      </c>
      <c r="D16" s="16">
        <v>17</v>
      </c>
      <c r="E16" s="8">
        <f>D16</f>
        <v>17</v>
      </c>
      <c r="F16" s="8">
        <f>D16+1.5</f>
        <v>18.5</v>
      </c>
      <c r="G16" s="8">
        <f t="shared" si="0"/>
        <v>18.5</v>
      </c>
      <c r="H16" s="8">
        <f t="shared" si="0"/>
        <v>18.5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</row>
    <row r="17" spans="1:29" ht="18">
      <c r="A17" s="6" t="s">
        <v>32</v>
      </c>
      <c r="B17" s="8">
        <f>C17</f>
        <v>4.5</v>
      </c>
      <c r="C17" s="8">
        <f>D17</f>
        <v>4.5</v>
      </c>
      <c r="D17" s="16">
        <v>4.5</v>
      </c>
      <c r="E17" s="8">
        <f>D17</f>
        <v>4.5</v>
      </c>
      <c r="F17" s="8">
        <f t="shared" ref="F17" si="1">E17</f>
        <v>4.5</v>
      </c>
      <c r="G17" s="8">
        <f t="shared" si="0"/>
        <v>4.5</v>
      </c>
      <c r="H17" s="8">
        <f t="shared" si="0"/>
        <v>4.5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</row>
    <row r="18" spans="1:29" ht="18">
      <c r="A18" s="6" t="s">
        <v>33</v>
      </c>
      <c r="B18" s="8"/>
      <c r="C18" s="8"/>
      <c r="D18" s="10"/>
      <c r="E18" s="8"/>
      <c r="F18" s="8"/>
      <c r="G18" s="8"/>
      <c r="H18" s="8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ht="18">
      <c r="A19" s="6" t="s">
        <v>34</v>
      </c>
      <c r="B19" s="8"/>
      <c r="C19" s="8"/>
      <c r="D19" s="10"/>
      <c r="E19" s="8"/>
      <c r="F19" s="8"/>
      <c r="G19" s="8"/>
      <c r="H19" s="8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</sheetData>
  <mergeCells count="11">
    <mergeCell ref="O4:Q4"/>
    <mergeCell ref="R4:T4"/>
    <mergeCell ref="U4:W4"/>
    <mergeCell ref="X4:Z4"/>
    <mergeCell ref="AA4:AC4"/>
    <mergeCell ref="L4:N4"/>
    <mergeCell ref="A1:G1"/>
    <mergeCell ref="G2:H2"/>
    <mergeCell ref="B3:E3"/>
    <mergeCell ref="G3:H3"/>
    <mergeCell ref="I4:K4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2025-05-28T01:56:56Z</dcterms:modified>
</cp:coreProperties>
</file>