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<sst xmlns="http://schemas.openxmlformats.org/spreadsheetml/2006/main" count="1472" uniqueCount="470">
  <si>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</si>
  <si>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</si>
  <si>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</si>
  <si>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</si>
  <si>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</si>
  <si>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</si>
  <si>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</si>
  <si>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</si>
  <si>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</si>
  <si>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</si>
  <si>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</si>
  <si>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</si>
  <si>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</si>
  <si>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</si>
  <si>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</si>
  <si>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</si>
  <si>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</si>
  <si>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</si>
  <si>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</si>
  <si>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</si>
  <si>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</si>
  <si>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</si>
  <si>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</si>
  <si>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</si>
  <si>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</si>
  <si>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</si>
  <si>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</si>
  <si>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</si>
  <si>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</si>
  <si>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</si>
  <si>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</si>
  <si>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</si>
  <si>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</si>
  <si>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</si>
  <si>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</si>
  <si>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</si>
  <si>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</si>
  <si>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</si>
  <si>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</si>
  <si>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</si>
  <si>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</si>
  <si>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</si>
  <si>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</si>
  <si>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</si>
  <si>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</si>
  <si>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</si>
  <si>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</si>
  <si>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</si>
  <si>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</si>
  <si>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</si>
  <si>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</si>
  <si>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</si>
  <si>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</si>
  <si>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</si>
  <si>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</si>
  <si>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</si>
  <si>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</si>
  <si>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</si>
  <si>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</si>
  <si>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</si>
  <si>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</si>
  <si>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</si>
  <si>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TADDAN92552</t>
  </si>
  <si>
    <t>合同交期</t>
  </si>
  <si>
    <t>2025/9/8-1597件（1000-TR01）2025/9/18-1000件（1000-TR01）2025/10/3-3903件（1000-TR01）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</si>
  <si>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</si>
  <si>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</si>
  <si>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</si>
  <si>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</si>
  <si>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</si>
  <si>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</si>
  <si>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</si>
  <si>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</si>
  <si>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</si>
  <si>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</si>
  <si>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</si>
  <si>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</si>
  <si>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</si>
  <si>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</si>
  <si>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SRM系统还没有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</si>
  <si>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</si>
  <si>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</si>
  <si>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</si>
  <si>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</si>
  <si>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</si>
  <si>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</si>
  <si>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</si>
  <si>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</si>
  <si>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</si>
  <si>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</si>
  <si>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</si>
  <si>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</si>
  <si>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</si>
  <si>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</si>
  <si>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</si>
  <si>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</si>
  <si>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</si>
  <si>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</si>
  <si>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</si>
  <si>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</si>
  <si>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</si>
  <si>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</si>
  <si>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</si>
  <si>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</si>
  <si>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</si>
  <si>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</si>
  <si>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</si>
  <si>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</si>
  <si>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</si>
  <si>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</si>
  <si>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XS-150/80B</t>
  </si>
  <si>
    <t>S-155/84B</t>
  </si>
  <si>
    <t>M-160/88B</t>
  </si>
  <si>
    <t>L-165/92B</t>
  </si>
  <si>
    <t>XL-170/96B</t>
  </si>
  <si>
    <t>XXL-175/100B</t>
  </si>
  <si>
    <t>未裁齐原因</t>
  </si>
  <si>
    <t>浅幽绿 DH2X</t>
  </si>
  <si>
    <t>黑色 G01X</t>
  </si>
  <si>
    <t>/</t>
  </si>
  <si>
    <t>极地白 G89X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</si>
  <si>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</si>
  <si>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</si>
  <si>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L-165/92B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</si>
  <si>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</si>
  <si>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</si>
  <si>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</si>
  <si>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</si>
  <si>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</si>
  <si>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</si>
  <si>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1.帽顶固定里和面不顺；右侧领缝合缝不平吃皱；气眼位置左右不对称。</t>
  </si>
  <si>
    <t>2.前门风挡不平，吃皱，打扭；底襟防夹车线离拉链齿远；右肩的烫标有点纬斜。</t>
  </si>
  <si>
    <t>3.袖山不圆顺；衣身有吃皱；磁吸扣车线不干净；侧缝合缝不顺直；注意胆布和里布的长度。</t>
  </si>
  <si>
    <t>4.里料合侧缝不顺直，吃皱；袖底合缝错位；挂面吃皱不均匀。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</si>
  <si>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</si>
  <si>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</si>
  <si>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</si>
  <si>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</si>
  <si>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</si>
  <si>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</si>
  <si>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</si>
  <si>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</si>
  <si>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</si>
  <si>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</si>
  <si>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</si>
  <si>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</si>
  <si>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</si>
  <si>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</si>
  <si>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</si>
  <si>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</si>
  <si>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</si>
  <si>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</si>
  <si>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</si>
  <si>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</si>
  <si>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</si>
  <si>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</si>
  <si>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</si>
  <si>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</si>
  <si>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</si>
  <si>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</si>
  <si>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洗前</t>
  </si>
  <si>
    <t>洗后</t>
  </si>
  <si>
    <t>今天刚洗完还没干</t>
  </si>
  <si>
    <t>黑色</t>
  </si>
  <si>
    <t>150/80B</t>
  </si>
  <si>
    <t>155/84B</t>
  </si>
  <si>
    <t>160/88B</t>
  </si>
  <si>
    <t>165/92B</t>
  </si>
  <si>
    <t>170/96B</t>
  </si>
  <si>
    <t>175/100B</t>
  </si>
  <si>
    <t>黑色 L-165/92B</t>
  </si>
  <si>
    <t>后中长</t>
  </si>
  <si>
    <t>0</t>
  </si>
  <si>
    <t>胸围</t>
  </si>
  <si>
    <t>摆围</t>
  </si>
  <si>
    <t>-1</t>
  </si>
  <si>
    <t>肩宽</t>
  </si>
  <si>
    <t>肩点袖长</t>
  </si>
  <si>
    <t>袖肥/2（参考值）</t>
  </si>
  <si>
    <t>袖肘围/2</t>
  </si>
  <si>
    <t>袖口围/2</t>
  </si>
  <si>
    <t>内袖口平量</t>
  </si>
  <si>
    <t>下领围</t>
  </si>
  <si>
    <t>前领高</t>
  </si>
  <si>
    <t>大货首件</t>
  </si>
  <si>
    <t>里领高</t>
  </si>
  <si>
    <t>帽高</t>
  </si>
  <si>
    <t>帽宽</t>
  </si>
  <si>
    <t>插手袋长</t>
  </si>
  <si>
    <t>+0.5</t>
  </si>
  <si>
    <t>实际充绒量</t>
  </si>
  <si>
    <t>洗唛充绒量</t>
  </si>
  <si>
    <t>备注：</t>
  </si>
  <si>
    <t xml:space="preserve">     初期请洗测2-3件，有问题的另加测量数量。</t>
  </si>
  <si>
    <t>验货时间：4/27</t>
  </si>
  <si>
    <t>跟单QC:孔维珍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</si>
  <si>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</si>
  <si>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</si>
  <si>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</si>
  <si>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</si>
  <si>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</si>
  <si>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</si>
  <si>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</si>
  <si>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</si>
  <si>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</si>
  <si>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</si>
  <si>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</si>
  <si>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</si>
  <si>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</si>
  <si>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</si>
  <si>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</si>
  <si>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</si>
  <si>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</si>
  <si>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</si>
  <si>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</si>
  <si>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</si>
  <si>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</si>
  <si>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</si>
  <si>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</si>
  <si>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</si>
  <si>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</si>
  <si>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</si>
  <si>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</si>
  <si>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</si>
  <si>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</si>
  <si>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</si>
  <si>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</si>
  <si>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</si>
  <si>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</si>
  <si>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</si>
  <si>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</si>
  <si>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</si>
  <si>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</si>
  <si>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</si>
  <si>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</si>
  <si>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</si>
  <si>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</si>
  <si>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</si>
  <si>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</si>
  <si>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</si>
  <si>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</si>
  <si>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</si>
  <si>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</si>
  <si>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</si>
  <si>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</si>
  <si>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</si>
  <si>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</si>
  <si>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</si>
  <si>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</si>
  <si>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</si>
  <si>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</si>
  <si>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</si>
  <si>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</si>
  <si>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</si>
  <si>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</si>
  <si>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</si>
  <si>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</si>
  <si>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</si>
  <si>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</si>
  <si>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</si>
  <si>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</si>
  <si>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</si>
  <si>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</si>
  <si>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</si>
  <si>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</si>
  <si>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</si>
  <si>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</si>
  <si>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</si>
  <si>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</si>
  <si>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</si>
  <si>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</si>
  <si>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</si>
  <si>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</si>
  <si>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</si>
  <si>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</si>
  <si>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</si>
  <si>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</si>
  <si>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</si>
  <si>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</si>
  <si>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</si>
  <si>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</si>
  <si>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</si>
  <si>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</si>
  <si>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</si>
  <si>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</si>
  <si>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</si>
  <si>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</si>
  <si>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</si>
  <si>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</si>
  <si>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</si>
  <si>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</si>
  <si>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</si>
  <si>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</si>
  <si>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</si>
  <si>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</si>
  <si>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</si>
  <si>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</si>
  <si>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</si>
  <si>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</si>
  <si>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</si>
  <si>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</si>
  <si>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</si>
  <si>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</si>
  <si>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</si>
  <si>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</si>
  <si>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</si>
  <si>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</si>
  <si>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</si>
  <si>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</si>
  <si>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</si>
  <si>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</si>
  <si>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</si>
  <si>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</si>
  <si>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</si>
  <si>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</si>
  <si>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</si>
  <si>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</si>
  <si>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</si>
  <si>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</si>
  <si>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</si>
  <si>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</si>
  <si>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</si>
  <si>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</si>
  <si>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</si>
  <si>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</si>
  <si>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</si>
  <si>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</si>
  <si>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</si>
  <si>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</si>
  <si>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</si>
  <si>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</si>
  <si>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</si>
  <si>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</si>
  <si>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</si>
  <si>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</si>
  <si>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</si>
  <si>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</si>
  <si>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</si>
  <si>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</si>
  <si>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</si>
  <si>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</si>
  <si>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</si>
  <si>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</si>
  <si>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</si>
  <si>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</si>
  <si>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</si>
  <si>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</si>
  <si>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</si>
  <si>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</si>
  <si>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</si>
  <si>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</si>
  <si>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</si>
  <si>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</si>
  <si>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</si>
  <si>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</si>
  <si>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</si>
  <si>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</si>
  <si>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</si>
  <si>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</si>
  <si>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</si>
  <si>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</si>
  <si>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</si>
  <si>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</si>
  <si>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</si>
  <si>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</si>
  <si>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</si>
  <si>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</si>
  <si>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</si>
  <si>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</si>
  <si>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</si>
  <si>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</si>
  <si>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</si>
  <si>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</si>
  <si>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</si>
  <si>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</si>
  <si>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</si>
  <si>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</si>
  <si>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</si>
  <si>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</si>
  <si>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</si>
  <si>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</si>
  <si>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</si>
  <si>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</si>
  <si>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</si>
  <si>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</si>
  <si>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</si>
  <si>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</si>
  <si>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</si>
  <si>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</si>
  <si>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</si>
  <si>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</si>
  <si>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</si>
  <si>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</si>
  <si>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</si>
  <si>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</si>
  <si>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</si>
  <si>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</si>
  <si>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22FW极地白</t>
  </si>
  <si>
    <t>昆山东利</t>
  </si>
  <si>
    <t>合格</t>
  </si>
  <si>
    <t>YES</t>
  </si>
  <si>
    <t>25SS浅幽绿</t>
  </si>
  <si>
    <t>19SS黑色</t>
  </si>
  <si>
    <t>制表时间：3/25</t>
  </si>
  <si>
    <t>测试人签名：孔维珍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</si>
  <si>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</si>
  <si>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</si>
  <si>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</si>
  <si>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</si>
  <si>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</si>
  <si>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</si>
  <si>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</si>
  <si>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</si>
  <si>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</si>
  <si>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纬向：0</t>
  </si>
  <si>
    <t>径向：-1 纬向：-1</t>
  </si>
  <si>
    <t>径向：-1.2 纬向：-0.6</t>
  </si>
  <si>
    <t>径向：-1.2 纬向：-0.8</t>
  </si>
  <si>
    <t>径向：-1 纬向：-0.8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</si>
  <si>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</si>
  <si>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</si>
  <si>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</si>
  <si>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</si>
  <si>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</si>
  <si>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</si>
  <si>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</si>
  <si>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</si>
  <si>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</si>
  <si>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</si>
  <si>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</si>
  <si>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</si>
  <si>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</si>
  <si>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</si>
  <si>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</si>
  <si>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</si>
  <si>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</si>
  <si>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</si>
  <si>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</si>
  <si>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</si>
  <si>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</si>
  <si>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</si>
  <si>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</si>
  <si>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</si>
  <si>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</si>
  <si>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</si>
  <si>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</si>
  <si>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</si>
  <si>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</si>
  <si>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</si>
  <si>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</si>
  <si>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</si>
  <si>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</si>
  <si>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</si>
  <si>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</si>
  <si>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</si>
  <si>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</si>
  <si>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印花</t>
  </si>
  <si>
    <t>洗测2次</t>
  </si>
  <si>
    <t>洗测3次</t>
  </si>
  <si>
    <t>洗测4次</t>
  </si>
  <si>
    <t>洗测5次</t>
  </si>
  <si>
    <t>制表时间：3/31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</si>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</sst>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7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0" applyNumberFormat="0" applyAlignment="0" applyProtection="0">
      <alignment vertical="center"/>
    </xf>
    <xf numFmtId="0" fontId="52" fillId="9" borderId="81" applyNumberFormat="0" applyAlignment="0" applyProtection="0">
      <alignment vertical="center"/>
    </xf>
    <xf numFmtId="0" fontId="53" fillId="9" borderId="80" applyNumberFormat="0" applyAlignment="0" applyProtection="0">
      <alignment vertical="center"/>
    </xf>
    <xf numFmtId="0" fontId="54" fillId="10" borderId="82" applyNumberFormat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>
      <alignment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12" fillId="3" borderId="7" xfId="50" applyFont="1" applyFill="1" applyBorder="1" applyAlignment="1">
      <alignment horizont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2" xfId="56" applyFont="1" applyBorder="1" applyAlignment="1">
      <alignment horizontal="center"/>
    </xf>
    <xf numFmtId="0" fontId="32" fillId="0" borderId="2" xfId="56" applyFont="1" applyBorder="1" applyAlignment="1">
      <alignment horizontal="left" vertical="center"/>
    </xf>
    <xf numFmtId="0" fontId="32" fillId="0" borderId="2" xfId="56" applyFont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3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4" fillId="0" borderId="60" xfId="49" applyFont="1" applyBorder="1" applyAlignment="1">
      <alignment horizontal="left" vertical="center" wrapText="1"/>
    </xf>
    <xf numFmtId="0" fontId="15" fillId="0" borderId="0" xfId="53" applyNumberFormat="1" applyFont="1" applyAlignment="1">
      <alignment horizontal="center" vertical="center"/>
    </xf>
    <xf numFmtId="0" fontId="35" fillId="0" borderId="12" xfId="53" applyNumberFormat="1" applyFont="1" applyBorder="1">
      <alignment vertical="center"/>
    </xf>
    <xf numFmtId="9" fontId="16" fillId="0" borderId="41" xfId="49" applyNumberFormat="1" applyFont="1" applyBorder="1" applyAlignment="1">
      <alignment horizontal="center" vertical="center"/>
    </xf>
    <xf numFmtId="9" fontId="16" fillId="0" borderId="29" xfId="49" applyNumberFormat="1" applyFont="1" applyBorder="1" applyAlignment="1">
      <alignment horizontal="center" vertical="center"/>
    </xf>
    <xf numFmtId="0" fontId="35" fillId="0" borderId="61" xfId="53" applyNumberFormat="1" applyFont="1" applyBorder="1">
      <alignment vertical="center"/>
    </xf>
    <xf numFmtId="0" fontId="35" fillId="0" borderId="62" xfId="53" applyNumberFormat="1" applyFont="1" applyBorder="1">
      <alignment vertical="center"/>
    </xf>
    <xf numFmtId="0" fontId="16" fillId="0" borderId="53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6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6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35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6" xfId="49" applyFont="1" applyBorder="1" applyAlignment="1">
      <alignment horizontal="center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70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/>
    </xf>
    <xf numFmtId="0" fontId="38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287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287000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654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590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603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78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590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771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9145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20955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7335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7335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9145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20955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66250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34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3535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5355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987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534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50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505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127000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127000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127000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127000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127000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36" customWidth="1"/>
    <col min="3" max="3" width="10.1666666666667" customWidth="1"/>
  </cols>
  <sheetData>
    <row r="1" ht="21" customHeight="1" spans="1:2">
      <c r="A1" s="437"/>
      <c r="B1" s="438" t="s">
        <v>0</v>
      </c>
    </row>
    <row r="2" spans="1:2">
      <c r="A2" s="12">
        <v>1</v>
      </c>
      <c r="B2" s="439" t="s">
        <v>1</v>
      </c>
    </row>
    <row r="3" spans="1:2">
      <c r="A3" s="12">
        <v>2</v>
      </c>
      <c r="B3" s="439" t="s">
        <v>2</v>
      </c>
    </row>
    <row r="4" spans="1:2">
      <c r="A4" s="12">
        <v>3</v>
      </c>
      <c r="B4" s="439" t="s">
        <v>3</v>
      </c>
    </row>
    <row r="5" spans="1:2">
      <c r="A5" s="12">
        <v>4</v>
      </c>
      <c r="B5" s="439" t="s">
        <v>4</v>
      </c>
    </row>
    <row r="6" spans="1:2">
      <c r="A6" s="12">
        <v>5</v>
      </c>
      <c r="B6" s="439" t="s">
        <v>5</v>
      </c>
    </row>
    <row r="7" spans="1:2">
      <c r="A7" s="12">
        <v>6</v>
      </c>
      <c r="B7" s="439" t="s">
        <v>6</v>
      </c>
    </row>
    <row r="8" s="435" customFormat="1" ht="15" customHeight="1" spans="1:2">
      <c r="A8" s="440">
        <v>7</v>
      </c>
      <c r="B8" s="441" t="s">
        <v>7</v>
      </c>
    </row>
    <row r="9" ht="19" customHeight="1" spans="1:2">
      <c r="A9" s="437"/>
      <c r="B9" s="442" t="s">
        <v>8</v>
      </c>
    </row>
    <row r="10" ht="16" customHeight="1" spans="1:2">
      <c r="A10" s="12">
        <v>1</v>
      </c>
      <c r="B10" s="443" t="s">
        <v>9</v>
      </c>
    </row>
    <row r="11" spans="1:2">
      <c r="A11" s="12">
        <v>2</v>
      </c>
      <c r="B11" s="439" t="s">
        <v>10</v>
      </c>
    </row>
    <row r="12" spans="1:2">
      <c r="A12" s="12">
        <v>3</v>
      </c>
      <c r="B12" s="441" t="s">
        <v>11</v>
      </c>
    </row>
    <row r="13" spans="1:2">
      <c r="A13" s="12">
        <v>4</v>
      </c>
      <c r="B13" s="439" t="s">
        <v>12</v>
      </c>
    </row>
    <row r="14" spans="1:2">
      <c r="A14" s="12">
        <v>5</v>
      </c>
      <c r="B14" s="439" t="s">
        <v>13</v>
      </c>
    </row>
    <row r="15" spans="1:2">
      <c r="A15" s="12">
        <v>6</v>
      </c>
      <c r="B15" s="439" t="s">
        <v>14</v>
      </c>
    </row>
    <row r="16" spans="1:2">
      <c r="A16" s="12">
        <v>7</v>
      </c>
      <c r="B16" s="439" t="s">
        <v>15</v>
      </c>
    </row>
    <row r="17" spans="1:2">
      <c r="A17" s="12">
        <v>8</v>
      </c>
      <c r="B17" s="439" t="s">
        <v>16</v>
      </c>
    </row>
    <row r="18" spans="1:2">
      <c r="A18" s="12">
        <v>9</v>
      </c>
      <c r="B18" s="439" t="s">
        <v>17</v>
      </c>
    </row>
    <row r="19" spans="1:2">
      <c r="A19" s="12"/>
      <c r="B19" s="439"/>
    </row>
    <row r="20" ht="20.25" spans="1:2">
      <c r="A20" s="437"/>
      <c r="B20" s="438" t="s">
        <v>18</v>
      </c>
    </row>
    <row r="21" spans="1:2">
      <c r="A21" s="12">
        <v>1</v>
      </c>
      <c r="B21" s="444" t="s">
        <v>19</v>
      </c>
    </row>
    <row r="22" spans="1:2">
      <c r="A22" s="12">
        <v>2</v>
      </c>
      <c r="B22" s="439" t="s">
        <v>20</v>
      </c>
    </row>
    <row r="23" spans="1:2">
      <c r="A23" s="12">
        <v>3</v>
      </c>
      <c r="B23" s="439" t="s">
        <v>21</v>
      </c>
    </row>
    <row r="24" spans="1:2">
      <c r="A24" s="12">
        <v>4</v>
      </c>
      <c r="B24" s="439" t="s">
        <v>22</v>
      </c>
    </row>
    <row r="25" spans="1:2">
      <c r="A25" s="12">
        <v>5</v>
      </c>
      <c r="B25" s="439" t="s">
        <v>23</v>
      </c>
    </row>
    <row r="26" spans="1:2">
      <c r="A26" s="12">
        <v>6</v>
      </c>
      <c r="B26" s="439" t="s">
        <v>24</v>
      </c>
    </row>
    <row r="27" spans="1:2">
      <c r="A27" s="12">
        <v>7</v>
      </c>
      <c r="B27" s="439" t="s">
        <v>25</v>
      </c>
    </row>
    <row r="28" spans="1:2">
      <c r="A28" s="12"/>
      <c r="B28" s="439"/>
    </row>
    <row r="29" ht="20.25" spans="1:2">
      <c r="A29" s="437"/>
      <c r="B29" s="438" t="s">
        <v>26</v>
      </c>
    </row>
    <row r="30" spans="1:2">
      <c r="A30" s="12">
        <v>1</v>
      </c>
      <c r="B30" s="444" t="s">
        <v>27</v>
      </c>
    </row>
    <row r="31" spans="1:2">
      <c r="A31" s="12">
        <v>2</v>
      </c>
      <c r="B31" s="439" t="s">
        <v>28</v>
      </c>
    </row>
    <row r="32" spans="1:2">
      <c r="A32" s="12">
        <v>3</v>
      </c>
      <c r="B32" s="439" t="s">
        <v>29</v>
      </c>
    </row>
    <row r="33" ht="28.5" spans="1:2">
      <c r="A33" s="12">
        <v>4</v>
      </c>
      <c r="B33" s="439" t="s">
        <v>30</v>
      </c>
    </row>
    <row r="34" spans="1:2">
      <c r="A34" s="12">
        <v>5</v>
      </c>
      <c r="B34" s="439" t="s">
        <v>31</v>
      </c>
    </row>
    <row r="35" spans="1:2">
      <c r="A35" s="12">
        <v>6</v>
      </c>
      <c r="B35" s="439" t="s">
        <v>32</v>
      </c>
    </row>
    <row r="36" spans="1:2">
      <c r="A36" s="12">
        <v>7</v>
      </c>
      <c r="B36" s="439" t="s">
        <v>33</v>
      </c>
    </row>
    <row r="37" spans="1:2">
      <c r="A37" s="12"/>
      <c r="B37" s="439"/>
    </row>
    <row r="39" spans="1:2">
      <c r="A39" s="445" t="s">
        <v>34</v>
      </c>
      <c r="B39" s="4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2"/>
  <sheetViews>
    <sheetView workbookViewId="0">
      <selection activeCell="A21" sqref="A21:D21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5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380</v>
      </c>
      <c r="B2" s="5" t="s">
        <v>381</v>
      </c>
      <c r="C2" s="5" t="s">
        <v>382</v>
      </c>
      <c r="D2" s="5" t="s">
        <v>383</v>
      </c>
      <c r="E2" s="5" t="s">
        <v>384</v>
      </c>
      <c r="F2" s="5" t="s">
        <v>385</v>
      </c>
      <c r="G2" s="5" t="s">
        <v>386</v>
      </c>
      <c r="H2" s="5" t="s">
        <v>387</v>
      </c>
      <c r="I2" s="4" t="s">
        <v>388</v>
      </c>
      <c r="J2" s="4" t="s">
        <v>389</v>
      </c>
      <c r="K2" s="4" t="s">
        <v>390</v>
      </c>
      <c r="L2" s="4" t="s">
        <v>391</v>
      </c>
      <c r="M2" s="4" t="s">
        <v>392</v>
      </c>
      <c r="N2" s="61" t="s">
        <v>393</v>
      </c>
      <c r="O2" s="5" t="s">
        <v>394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395</v>
      </c>
      <c r="J3" s="4" t="s">
        <v>395</v>
      </c>
      <c r="K3" s="4" t="s">
        <v>395</v>
      </c>
      <c r="L3" s="4" t="s">
        <v>395</v>
      </c>
      <c r="M3" s="4" t="s">
        <v>395</v>
      </c>
      <c r="N3" s="62"/>
      <c r="O3" s="7"/>
    </row>
    <row r="4" s="57" customFormat="1" spans="1:16">
      <c r="A4" s="11">
        <v>1</v>
      </c>
      <c r="B4" s="11">
        <v>4721</v>
      </c>
      <c r="C4" s="11" t="s">
        <v>396</v>
      </c>
      <c r="D4" s="11" t="s">
        <v>397</v>
      </c>
      <c r="E4" s="11" t="s">
        <v>62</v>
      </c>
      <c r="F4" s="11" t="s">
        <v>398</v>
      </c>
      <c r="G4" s="11" t="s">
        <v>399</v>
      </c>
      <c r="H4" s="59"/>
      <c r="I4" s="11">
        <v>1</v>
      </c>
      <c r="J4" s="11">
        <v>0</v>
      </c>
      <c r="K4" s="11">
        <v>1</v>
      </c>
      <c r="L4" s="11">
        <v>0</v>
      </c>
      <c r="M4" s="11">
        <v>1</v>
      </c>
      <c r="N4" s="63"/>
      <c r="O4" s="11" t="s">
        <v>400</v>
      </c>
      <c r="P4" s="64"/>
    </row>
    <row r="5" s="57" customFormat="1" spans="1:16">
      <c r="A5" s="11">
        <v>2</v>
      </c>
      <c r="B5" s="11">
        <v>4722</v>
      </c>
      <c r="C5" s="11" t="s">
        <v>396</v>
      </c>
      <c r="D5" s="11" t="s">
        <v>397</v>
      </c>
      <c r="E5" s="11" t="s">
        <v>62</v>
      </c>
      <c r="F5" s="11" t="s">
        <v>398</v>
      </c>
      <c r="G5" s="11" t="s">
        <v>399</v>
      </c>
      <c r="H5" s="59"/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63"/>
      <c r="O5" s="11" t="s">
        <v>400</v>
      </c>
      <c r="P5" s="64"/>
    </row>
    <row r="6" s="57" customFormat="1" spans="1:16">
      <c r="A6" s="11">
        <v>3</v>
      </c>
      <c r="B6" s="11">
        <v>4723</v>
      </c>
      <c r="C6" s="11" t="s">
        <v>396</v>
      </c>
      <c r="D6" s="11" t="s">
        <v>397</v>
      </c>
      <c r="E6" s="11" t="s">
        <v>62</v>
      </c>
      <c r="F6" s="11" t="s">
        <v>398</v>
      </c>
      <c r="G6" s="11" t="s">
        <v>399</v>
      </c>
      <c r="H6" s="59"/>
      <c r="I6" s="11">
        <v>1</v>
      </c>
      <c r="J6" s="11">
        <v>0</v>
      </c>
      <c r="K6" s="11">
        <v>1</v>
      </c>
      <c r="L6" s="11">
        <v>1</v>
      </c>
      <c r="M6" s="11">
        <v>0</v>
      </c>
      <c r="N6" s="63"/>
      <c r="O6" s="11" t="s">
        <v>400</v>
      </c>
      <c r="P6" s="64"/>
    </row>
    <row r="7" s="57" customFormat="1" spans="1:16">
      <c r="A7" s="11">
        <v>4</v>
      </c>
      <c r="B7" s="11">
        <v>4724</v>
      </c>
      <c r="C7" s="11" t="s">
        <v>396</v>
      </c>
      <c r="D7" s="11" t="s">
        <v>397</v>
      </c>
      <c r="E7" s="11" t="s">
        <v>62</v>
      </c>
      <c r="F7" s="11" t="s">
        <v>398</v>
      </c>
      <c r="G7" s="11" t="s">
        <v>399</v>
      </c>
      <c r="H7" s="59"/>
      <c r="I7" s="11">
        <v>2</v>
      </c>
      <c r="J7" s="11">
        <v>0</v>
      </c>
      <c r="K7" s="11">
        <v>0</v>
      </c>
      <c r="L7" s="11">
        <v>0</v>
      </c>
      <c r="M7" s="11">
        <v>0</v>
      </c>
      <c r="N7" s="63"/>
      <c r="O7" s="11" t="s">
        <v>400</v>
      </c>
      <c r="P7" s="64"/>
    </row>
    <row r="8" s="57" customFormat="1" spans="1:16">
      <c r="A8" s="11">
        <v>5</v>
      </c>
      <c r="B8" s="11">
        <v>4705</v>
      </c>
      <c r="C8" s="11" t="s">
        <v>396</v>
      </c>
      <c r="D8" s="11" t="s">
        <v>401</v>
      </c>
      <c r="E8" s="11" t="s">
        <v>62</v>
      </c>
      <c r="F8" s="11" t="s">
        <v>398</v>
      </c>
      <c r="G8" s="11" t="s">
        <v>399</v>
      </c>
      <c r="H8" s="59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3"/>
      <c r="O8" s="11" t="s">
        <v>400</v>
      </c>
      <c r="P8" s="64"/>
    </row>
    <row r="9" s="57" customFormat="1" spans="1:16">
      <c r="A9" s="11">
        <v>6</v>
      </c>
      <c r="B9" s="11">
        <v>4706</v>
      </c>
      <c r="C9" s="11" t="s">
        <v>396</v>
      </c>
      <c r="D9" s="11" t="s">
        <v>401</v>
      </c>
      <c r="E9" s="11" t="s">
        <v>62</v>
      </c>
      <c r="F9" s="11" t="s">
        <v>398</v>
      </c>
      <c r="G9" s="11" t="s">
        <v>399</v>
      </c>
      <c r="H9" s="59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3"/>
      <c r="O9" s="11" t="s">
        <v>400</v>
      </c>
      <c r="P9" s="64"/>
    </row>
    <row r="10" spans="1:15">
      <c r="A10" s="11">
        <v>7</v>
      </c>
      <c r="B10" s="11">
        <v>4140</v>
      </c>
      <c r="C10" s="11" t="s">
        <v>396</v>
      </c>
      <c r="D10" s="25" t="s">
        <v>401</v>
      </c>
      <c r="E10" s="11" t="s">
        <v>62</v>
      </c>
      <c r="F10" s="11" t="s">
        <v>398</v>
      </c>
      <c r="G10" s="11" t="s">
        <v>399</v>
      </c>
      <c r="H10" s="60"/>
      <c r="I10" s="11">
        <v>0</v>
      </c>
      <c r="J10" s="11">
        <v>1</v>
      </c>
      <c r="K10" s="11">
        <v>0</v>
      </c>
      <c r="L10" s="11">
        <v>0</v>
      </c>
      <c r="M10" s="11">
        <v>1</v>
      </c>
      <c r="N10" s="63"/>
      <c r="O10" s="11" t="s">
        <v>400</v>
      </c>
    </row>
    <row r="11" spans="1:15">
      <c r="A11" s="11">
        <v>8</v>
      </c>
      <c r="B11" s="11">
        <v>4711</v>
      </c>
      <c r="C11" s="11" t="s">
        <v>396</v>
      </c>
      <c r="D11" s="11" t="s">
        <v>402</v>
      </c>
      <c r="E11" s="11" t="s">
        <v>62</v>
      </c>
      <c r="F11" s="11" t="s">
        <v>398</v>
      </c>
      <c r="G11" s="11" t="s">
        <v>399</v>
      </c>
      <c r="H11" s="59"/>
      <c r="I11" s="11">
        <v>1</v>
      </c>
      <c r="J11" s="11">
        <v>0</v>
      </c>
      <c r="K11" s="11">
        <v>1</v>
      </c>
      <c r="L11" s="11">
        <v>1</v>
      </c>
      <c r="M11" s="11">
        <v>0</v>
      </c>
      <c r="N11" s="63"/>
      <c r="O11" s="11" t="s">
        <v>400</v>
      </c>
    </row>
    <row r="12" spans="1:15">
      <c r="A12" s="11">
        <v>9</v>
      </c>
      <c r="B12" s="11">
        <v>4713</v>
      </c>
      <c r="C12" s="11" t="s">
        <v>396</v>
      </c>
      <c r="D12" s="11" t="s">
        <v>402</v>
      </c>
      <c r="E12" s="11" t="s">
        <v>62</v>
      </c>
      <c r="F12" s="11" t="s">
        <v>398</v>
      </c>
      <c r="G12" s="11" t="s">
        <v>399</v>
      </c>
      <c r="H12" s="59"/>
      <c r="I12" s="11">
        <v>2</v>
      </c>
      <c r="J12" s="11">
        <v>0</v>
      </c>
      <c r="K12" s="11">
        <v>0</v>
      </c>
      <c r="L12" s="11">
        <v>0</v>
      </c>
      <c r="M12" s="11">
        <v>0</v>
      </c>
      <c r="N12" s="63"/>
      <c r="O12" s="11" t="s">
        <v>400</v>
      </c>
    </row>
    <row r="13" spans="1:15">
      <c r="A13" s="11">
        <v>10</v>
      </c>
      <c r="B13" s="11">
        <v>4714</v>
      </c>
      <c r="C13" s="11" t="s">
        <v>396</v>
      </c>
      <c r="D13" s="11" t="s">
        <v>402</v>
      </c>
      <c r="E13" s="11" t="s">
        <v>62</v>
      </c>
      <c r="F13" s="11" t="s">
        <v>398</v>
      </c>
      <c r="G13" s="11" t="s">
        <v>399</v>
      </c>
      <c r="H13" s="59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3"/>
      <c r="O13" s="11" t="s">
        <v>400</v>
      </c>
    </row>
    <row r="14" spans="1:15">
      <c r="A14" s="11">
        <v>11</v>
      </c>
      <c r="B14" s="11">
        <v>4716</v>
      </c>
      <c r="C14" s="11" t="s">
        <v>396</v>
      </c>
      <c r="D14" s="11" t="s">
        <v>402</v>
      </c>
      <c r="E14" s="11" t="s">
        <v>62</v>
      </c>
      <c r="F14" s="11" t="s">
        <v>398</v>
      </c>
      <c r="G14" s="11" t="s">
        <v>399</v>
      </c>
      <c r="H14" s="59"/>
      <c r="I14" s="11">
        <v>1</v>
      </c>
      <c r="J14" s="11">
        <v>1</v>
      </c>
      <c r="K14" s="11">
        <v>1</v>
      </c>
      <c r="L14" s="11">
        <v>0</v>
      </c>
      <c r="M14" s="11">
        <v>0</v>
      </c>
      <c r="N14" s="63"/>
      <c r="O14" s="11" t="s">
        <v>400</v>
      </c>
    </row>
    <row r="15" spans="1:15">
      <c r="A15" s="11">
        <v>12</v>
      </c>
      <c r="B15" s="11">
        <v>6346</v>
      </c>
      <c r="C15" s="11" t="s">
        <v>396</v>
      </c>
      <c r="D15" s="11" t="s">
        <v>402</v>
      </c>
      <c r="E15" s="11" t="s">
        <v>62</v>
      </c>
      <c r="F15" s="11" t="s">
        <v>398</v>
      </c>
      <c r="G15" s="11" t="s">
        <v>399</v>
      </c>
      <c r="H15" s="60"/>
      <c r="I15" s="11">
        <v>1</v>
      </c>
      <c r="J15" s="11">
        <v>0</v>
      </c>
      <c r="K15" s="11">
        <v>0</v>
      </c>
      <c r="L15" s="11">
        <v>0</v>
      </c>
      <c r="M15" s="11">
        <v>1</v>
      </c>
      <c r="N15" s="65"/>
      <c r="O15" s="11" t="s">
        <v>400</v>
      </c>
    </row>
    <row r="16" spans="1:15">
      <c r="A16" s="11">
        <v>13</v>
      </c>
      <c r="B16" s="11">
        <v>6347</v>
      </c>
      <c r="C16" s="11" t="s">
        <v>396</v>
      </c>
      <c r="D16" s="11" t="s">
        <v>402</v>
      </c>
      <c r="E16" s="11" t="s">
        <v>62</v>
      </c>
      <c r="F16" s="11" t="s">
        <v>398</v>
      </c>
      <c r="G16" s="11" t="s">
        <v>399</v>
      </c>
      <c r="H16" s="60"/>
      <c r="I16" s="11">
        <v>1</v>
      </c>
      <c r="J16" s="11">
        <v>0</v>
      </c>
      <c r="K16" s="11">
        <v>0</v>
      </c>
      <c r="L16" s="11">
        <v>0</v>
      </c>
      <c r="M16" s="11">
        <v>1</v>
      </c>
      <c r="N16" s="65"/>
      <c r="O16" s="11" t="s">
        <v>400</v>
      </c>
    </row>
    <row r="17" spans="1:15">
      <c r="A17" s="11">
        <v>14</v>
      </c>
      <c r="B17" s="11">
        <v>6349</v>
      </c>
      <c r="C17" s="11" t="s">
        <v>396</v>
      </c>
      <c r="D17" s="11" t="s">
        <v>402</v>
      </c>
      <c r="E17" s="11" t="s">
        <v>62</v>
      </c>
      <c r="F17" s="11" t="s">
        <v>398</v>
      </c>
      <c r="G17" s="11" t="s">
        <v>399</v>
      </c>
      <c r="H17" s="60"/>
      <c r="I17" s="11">
        <v>0</v>
      </c>
      <c r="J17" s="11">
        <v>1</v>
      </c>
      <c r="K17" s="11">
        <v>0</v>
      </c>
      <c r="L17" s="11">
        <v>0</v>
      </c>
      <c r="M17" s="11">
        <v>1</v>
      </c>
      <c r="N17" s="65"/>
      <c r="O17" s="11" t="s">
        <v>400</v>
      </c>
    </row>
    <row r="18" spans="1:15">
      <c r="A18" s="11">
        <v>15</v>
      </c>
      <c r="B18" s="11">
        <v>6350</v>
      </c>
      <c r="C18" s="11" t="s">
        <v>396</v>
      </c>
      <c r="D18" s="11" t="s">
        <v>402</v>
      </c>
      <c r="E18" s="11" t="s">
        <v>62</v>
      </c>
      <c r="F18" s="11" t="s">
        <v>398</v>
      </c>
      <c r="G18" s="11" t="s">
        <v>399</v>
      </c>
      <c r="H18" s="59"/>
      <c r="I18" s="11">
        <v>1</v>
      </c>
      <c r="J18" s="11">
        <v>0</v>
      </c>
      <c r="K18" s="11">
        <v>1</v>
      </c>
      <c r="L18" s="11">
        <v>1</v>
      </c>
      <c r="M18" s="11">
        <v>0</v>
      </c>
      <c r="N18" s="63"/>
      <c r="O18" s="11" t="s">
        <v>400</v>
      </c>
    </row>
    <row r="19" spans="1:15">
      <c r="A19" s="11">
        <v>16</v>
      </c>
      <c r="B19" s="11">
        <v>3565</v>
      </c>
      <c r="C19" s="11" t="s">
        <v>396</v>
      </c>
      <c r="D19" s="11" t="s">
        <v>402</v>
      </c>
      <c r="E19" s="11" t="s">
        <v>62</v>
      </c>
      <c r="F19" s="11" t="s">
        <v>398</v>
      </c>
      <c r="G19" s="11" t="s">
        <v>399</v>
      </c>
      <c r="H19" s="59"/>
      <c r="I19" s="11">
        <v>1</v>
      </c>
      <c r="J19" s="11">
        <v>0</v>
      </c>
      <c r="K19" s="11">
        <v>1</v>
      </c>
      <c r="L19" s="11">
        <v>1</v>
      </c>
      <c r="M19" s="11">
        <v>0</v>
      </c>
      <c r="N19" s="63"/>
      <c r="O19" s="11" t="s">
        <v>400</v>
      </c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66"/>
      <c r="O20" s="12"/>
    </row>
    <row r="21" s="2" customFormat="1" ht="18.75" spans="1:15">
      <c r="A21" s="13" t="s">
        <v>403</v>
      </c>
      <c r="B21" s="14"/>
      <c r="C21" s="14"/>
      <c r="D21" s="15"/>
      <c r="E21" s="16"/>
      <c r="F21" s="32"/>
      <c r="G21" s="32"/>
      <c r="H21" s="32"/>
      <c r="I21" s="26"/>
      <c r="J21" s="13" t="s">
        <v>404</v>
      </c>
      <c r="K21" s="14"/>
      <c r="L21" s="14"/>
      <c r="M21" s="15"/>
      <c r="N21" s="67"/>
      <c r="O21" s="24"/>
    </row>
    <row r="22" ht="34" customHeight="1" spans="1:15">
      <c r="A22" s="20" t="s">
        <v>405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4 N18:N19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2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380</v>
      </c>
      <c r="B2" s="5" t="s">
        <v>385</v>
      </c>
      <c r="C2" s="5" t="s">
        <v>381</v>
      </c>
      <c r="D2" s="5" t="s">
        <v>382</v>
      </c>
      <c r="E2" s="5" t="s">
        <v>383</v>
      </c>
      <c r="F2" s="5" t="s">
        <v>384</v>
      </c>
      <c r="G2" s="4" t="s">
        <v>407</v>
      </c>
      <c r="H2" s="4"/>
      <c r="I2" s="4" t="s">
        <v>408</v>
      </c>
      <c r="J2" s="4"/>
      <c r="K2" s="6" t="s">
        <v>409</v>
      </c>
      <c r="L2" s="54" t="s">
        <v>410</v>
      </c>
      <c r="M2" s="22" t="s">
        <v>411</v>
      </c>
    </row>
    <row r="3" s="1" customFormat="1" ht="16.5" spans="1:13">
      <c r="A3" s="4"/>
      <c r="B3" s="7"/>
      <c r="C3" s="7"/>
      <c r="D3" s="7"/>
      <c r="E3" s="7"/>
      <c r="F3" s="7"/>
      <c r="G3" s="4" t="s">
        <v>412</v>
      </c>
      <c r="H3" s="4" t="s">
        <v>413</v>
      </c>
      <c r="I3" s="4" t="s">
        <v>412</v>
      </c>
      <c r="J3" s="4" t="s">
        <v>413</v>
      </c>
      <c r="K3" s="8"/>
      <c r="L3" s="55"/>
      <c r="M3" s="23"/>
    </row>
    <row r="4" spans="1:13">
      <c r="A4" s="9">
        <v>1</v>
      </c>
      <c r="B4" s="9" t="s">
        <v>398</v>
      </c>
      <c r="C4" s="11">
        <v>4721</v>
      </c>
      <c r="D4" s="11" t="s">
        <v>396</v>
      </c>
      <c r="E4" s="11" t="s">
        <v>397</v>
      </c>
      <c r="F4" s="11" t="s">
        <v>62</v>
      </c>
      <c r="G4" s="52">
        <v>-1</v>
      </c>
      <c r="H4" s="52">
        <v>0</v>
      </c>
      <c r="I4" s="52">
        <v>0</v>
      </c>
      <c r="J4" s="52">
        <v>0</v>
      </c>
      <c r="K4" s="9" t="s">
        <v>414</v>
      </c>
      <c r="L4" s="9" t="s">
        <v>400</v>
      </c>
      <c r="M4" s="9" t="s">
        <v>400</v>
      </c>
    </row>
    <row r="5" spans="1:13">
      <c r="A5" s="9">
        <v>2</v>
      </c>
      <c r="B5" s="9" t="s">
        <v>398</v>
      </c>
      <c r="C5" s="11">
        <v>4722</v>
      </c>
      <c r="D5" s="11" t="s">
        <v>396</v>
      </c>
      <c r="E5" s="11" t="s">
        <v>397</v>
      </c>
      <c r="F5" s="11" t="s">
        <v>62</v>
      </c>
      <c r="G5" s="52">
        <v>-1</v>
      </c>
      <c r="H5" s="52">
        <v>-1</v>
      </c>
      <c r="I5" s="52">
        <v>0</v>
      </c>
      <c r="J5" s="52">
        <v>0</v>
      </c>
      <c r="K5" s="9" t="s">
        <v>415</v>
      </c>
      <c r="L5" s="9" t="s">
        <v>400</v>
      </c>
      <c r="M5" s="9" t="s">
        <v>400</v>
      </c>
    </row>
    <row r="6" spans="1:13">
      <c r="A6" s="9">
        <v>3</v>
      </c>
      <c r="B6" s="9" t="s">
        <v>398</v>
      </c>
      <c r="C6" s="11">
        <v>4723</v>
      </c>
      <c r="D6" s="11" t="s">
        <v>396</v>
      </c>
      <c r="E6" s="11" t="s">
        <v>397</v>
      </c>
      <c r="F6" s="11" t="s">
        <v>62</v>
      </c>
      <c r="G6" s="52">
        <v>-1</v>
      </c>
      <c r="H6" s="52">
        <v>-1</v>
      </c>
      <c r="I6" s="52">
        <v>0</v>
      </c>
      <c r="J6" s="52">
        <v>0</v>
      </c>
      <c r="K6" s="9" t="s">
        <v>415</v>
      </c>
      <c r="L6" s="9" t="s">
        <v>400</v>
      </c>
      <c r="M6" s="9" t="s">
        <v>400</v>
      </c>
    </row>
    <row r="7" spans="1:13">
      <c r="A7" s="9">
        <v>4</v>
      </c>
      <c r="B7" s="9" t="s">
        <v>398</v>
      </c>
      <c r="C7" s="11">
        <v>4724</v>
      </c>
      <c r="D7" s="11" t="s">
        <v>396</v>
      </c>
      <c r="E7" s="11" t="s">
        <v>397</v>
      </c>
      <c r="F7" s="11" t="s">
        <v>62</v>
      </c>
      <c r="G7" s="52">
        <v>-1</v>
      </c>
      <c r="H7" s="52">
        <v>-1</v>
      </c>
      <c r="I7" s="52">
        <v>0</v>
      </c>
      <c r="J7" s="52">
        <v>0</v>
      </c>
      <c r="K7" s="9" t="s">
        <v>415</v>
      </c>
      <c r="L7" s="9" t="s">
        <v>400</v>
      </c>
      <c r="M7" s="9" t="s">
        <v>400</v>
      </c>
    </row>
    <row r="8" spans="1:13">
      <c r="A8" s="9">
        <v>5</v>
      </c>
      <c r="B8" s="9" t="s">
        <v>398</v>
      </c>
      <c r="C8" s="11">
        <v>4705</v>
      </c>
      <c r="D8" s="11" t="s">
        <v>396</v>
      </c>
      <c r="E8" s="11" t="s">
        <v>401</v>
      </c>
      <c r="F8" s="11" t="s">
        <v>62</v>
      </c>
      <c r="G8" s="53">
        <v>-1.2</v>
      </c>
      <c r="H8" s="53">
        <v>-0.6</v>
      </c>
      <c r="I8" s="53">
        <v>0</v>
      </c>
      <c r="J8" s="53">
        <v>0</v>
      </c>
      <c r="K8" s="9" t="s">
        <v>416</v>
      </c>
      <c r="L8" s="9" t="s">
        <v>400</v>
      </c>
      <c r="M8" s="9" t="s">
        <v>400</v>
      </c>
    </row>
    <row r="9" spans="1:13">
      <c r="A9" s="9">
        <v>6</v>
      </c>
      <c r="B9" s="9" t="s">
        <v>398</v>
      </c>
      <c r="C9" s="11">
        <v>4706</v>
      </c>
      <c r="D9" s="11" t="s">
        <v>396</v>
      </c>
      <c r="E9" s="11" t="s">
        <v>401</v>
      </c>
      <c r="F9" s="11" t="s">
        <v>62</v>
      </c>
      <c r="G9" s="52">
        <v>-1</v>
      </c>
      <c r="H9" s="52">
        <v>0</v>
      </c>
      <c r="I9" s="52">
        <v>0</v>
      </c>
      <c r="J9" s="52">
        <v>0</v>
      </c>
      <c r="K9" s="9" t="s">
        <v>414</v>
      </c>
      <c r="L9" s="9" t="s">
        <v>400</v>
      </c>
      <c r="M9" s="9" t="s">
        <v>400</v>
      </c>
    </row>
    <row r="10" spans="1:13">
      <c r="A10" s="9">
        <v>7</v>
      </c>
      <c r="B10" s="9" t="s">
        <v>398</v>
      </c>
      <c r="C10" s="11">
        <v>4140</v>
      </c>
      <c r="D10" s="11" t="s">
        <v>396</v>
      </c>
      <c r="E10" s="25" t="s">
        <v>401</v>
      </c>
      <c r="F10" s="11" t="s">
        <v>62</v>
      </c>
      <c r="G10" s="52">
        <v>-1</v>
      </c>
      <c r="H10" s="52">
        <v>0</v>
      </c>
      <c r="I10" s="52">
        <v>0</v>
      </c>
      <c r="J10" s="52">
        <v>0</v>
      </c>
      <c r="K10" s="9" t="s">
        <v>414</v>
      </c>
      <c r="L10" s="9" t="s">
        <v>400</v>
      </c>
      <c r="M10" s="9" t="s">
        <v>400</v>
      </c>
    </row>
    <row r="11" spans="1:13">
      <c r="A11" s="9">
        <v>8</v>
      </c>
      <c r="B11" s="9" t="s">
        <v>398</v>
      </c>
      <c r="C11" s="11">
        <v>4711</v>
      </c>
      <c r="D11" s="11" t="s">
        <v>396</v>
      </c>
      <c r="E11" s="11" t="s">
        <v>402</v>
      </c>
      <c r="F11" s="11" t="s">
        <v>62</v>
      </c>
      <c r="G11" s="52">
        <v>-1.2</v>
      </c>
      <c r="H11" s="52">
        <v>-0.8</v>
      </c>
      <c r="I11" s="52">
        <v>0</v>
      </c>
      <c r="J11" s="52">
        <v>0</v>
      </c>
      <c r="K11" s="9" t="s">
        <v>417</v>
      </c>
      <c r="L11" s="9" t="s">
        <v>400</v>
      </c>
      <c r="M11" s="9" t="s">
        <v>400</v>
      </c>
    </row>
    <row r="12" spans="1:13">
      <c r="A12" s="9">
        <v>9</v>
      </c>
      <c r="B12" s="9" t="s">
        <v>398</v>
      </c>
      <c r="C12" s="11">
        <v>4713</v>
      </c>
      <c r="D12" s="11" t="s">
        <v>396</v>
      </c>
      <c r="E12" s="11" t="s">
        <v>402</v>
      </c>
      <c r="F12" s="11" t="s">
        <v>62</v>
      </c>
      <c r="G12" s="52">
        <v>-1</v>
      </c>
      <c r="H12" s="52">
        <v>-0.8</v>
      </c>
      <c r="I12" s="52">
        <v>0</v>
      </c>
      <c r="J12" s="52">
        <v>0</v>
      </c>
      <c r="K12" s="9" t="s">
        <v>418</v>
      </c>
      <c r="L12" s="9" t="s">
        <v>400</v>
      </c>
      <c r="M12" s="9" t="s">
        <v>400</v>
      </c>
    </row>
    <row r="13" spans="1:13">
      <c r="A13" s="9">
        <v>10</v>
      </c>
      <c r="B13" s="9" t="s">
        <v>398</v>
      </c>
      <c r="C13" s="11">
        <v>4714</v>
      </c>
      <c r="D13" s="11" t="s">
        <v>396</v>
      </c>
      <c r="E13" s="11" t="s">
        <v>402</v>
      </c>
      <c r="F13" s="11" t="s">
        <v>62</v>
      </c>
      <c r="G13" s="52">
        <v>-1.2</v>
      </c>
      <c r="H13" s="52">
        <v>-0.8</v>
      </c>
      <c r="I13" s="52">
        <v>0</v>
      </c>
      <c r="J13" s="52">
        <v>0</v>
      </c>
      <c r="K13" s="9" t="s">
        <v>417</v>
      </c>
      <c r="L13" s="9" t="s">
        <v>400</v>
      </c>
      <c r="M13" s="9" t="s">
        <v>400</v>
      </c>
    </row>
    <row r="14" spans="1:13">
      <c r="A14" s="9">
        <v>11</v>
      </c>
      <c r="B14" s="9" t="s">
        <v>398</v>
      </c>
      <c r="C14" s="11">
        <v>4716</v>
      </c>
      <c r="D14" s="11" t="s">
        <v>396</v>
      </c>
      <c r="E14" s="11" t="s">
        <v>402</v>
      </c>
      <c r="F14" s="11" t="s">
        <v>62</v>
      </c>
      <c r="G14" s="52">
        <v>-1.2</v>
      </c>
      <c r="H14" s="52">
        <v>-0.8</v>
      </c>
      <c r="I14" s="52">
        <v>0</v>
      </c>
      <c r="J14" s="52">
        <v>0</v>
      </c>
      <c r="K14" s="9" t="s">
        <v>417</v>
      </c>
      <c r="L14" s="9" t="s">
        <v>400</v>
      </c>
      <c r="M14" s="9" t="s">
        <v>400</v>
      </c>
    </row>
    <row r="15" spans="1:13">
      <c r="A15" s="9">
        <v>12</v>
      </c>
      <c r="B15" s="9" t="s">
        <v>398</v>
      </c>
      <c r="C15" s="11">
        <v>6346</v>
      </c>
      <c r="D15" s="11" t="s">
        <v>396</v>
      </c>
      <c r="E15" s="11" t="s">
        <v>402</v>
      </c>
      <c r="F15" s="11" t="s">
        <v>62</v>
      </c>
      <c r="G15" s="52">
        <v>-1</v>
      </c>
      <c r="H15" s="52">
        <v>-0.8</v>
      </c>
      <c r="I15" s="52">
        <v>0</v>
      </c>
      <c r="J15" s="52">
        <v>0</v>
      </c>
      <c r="K15" s="9" t="s">
        <v>418</v>
      </c>
      <c r="L15" s="9" t="s">
        <v>400</v>
      </c>
      <c r="M15" s="9" t="s">
        <v>400</v>
      </c>
    </row>
    <row r="16" spans="1:13">
      <c r="A16" s="9">
        <v>13</v>
      </c>
      <c r="B16" s="9" t="s">
        <v>398</v>
      </c>
      <c r="C16" s="11">
        <v>6347</v>
      </c>
      <c r="D16" s="11" t="s">
        <v>396</v>
      </c>
      <c r="E16" s="11" t="s">
        <v>402</v>
      </c>
      <c r="F16" s="11" t="s">
        <v>62</v>
      </c>
      <c r="G16" s="52">
        <v>-1</v>
      </c>
      <c r="H16" s="52">
        <v>-0.8</v>
      </c>
      <c r="I16" s="52">
        <v>0</v>
      </c>
      <c r="J16" s="52">
        <v>0</v>
      </c>
      <c r="K16" s="9" t="s">
        <v>418</v>
      </c>
      <c r="L16" s="9" t="s">
        <v>400</v>
      </c>
      <c r="M16" s="9" t="s">
        <v>400</v>
      </c>
    </row>
    <row r="17" spans="1:13">
      <c r="A17" s="9">
        <v>14</v>
      </c>
      <c r="B17" s="9" t="s">
        <v>398</v>
      </c>
      <c r="C17" s="11">
        <v>6349</v>
      </c>
      <c r="D17" s="11" t="s">
        <v>396</v>
      </c>
      <c r="E17" s="11" t="s">
        <v>402</v>
      </c>
      <c r="F17" s="11" t="s">
        <v>62</v>
      </c>
      <c r="G17" s="53">
        <v>-1.2</v>
      </c>
      <c r="H17" s="53">
        <v>-0.6</v>
      </c>
      <c r="I17" s="53">
        <v>0</v>
      </c>
      <c r="J17" s="53">
        <v>0</v>
      </c>
      <c r="K17" s="9" t="s">
        <v>416</v>
      </c>
      <c r="L17" s="9" t="s">
        <v>400</v>
      </c>
      <c r="M17" s="9" t="s">
        <v>400</v>
      </c>
    </row>
    <row r="18" spans="1:13">
      <c r="A18" s="9">
        <v>15</v>
      </c>
      <c r="B18" s="9" t="s">
        <v>398</v>
      </c>
      <c r="C18" s="11">
        <v>6350</v>
      </c>
      <c r="D18" s="11" t="s">
        <v>396</v>
      </c>
      <c r="E18" s="11" t="s">
        <v>402</v>
      </c>
      <c r="F18" s="11" t="s">
        <v>62</v>
      </c>
      <c r="G18" s="52">
        <v>-1</v>
      </c>
      <c r="H18" s="52">
        <v>0</v>
      </c>
      <c r="I18" s="52">
        <v>0</v>
      </c>
      <c r="J18" s="52">
        <v>0</v>
      </c>
      <c r="K18" s="9" t="s">
        <v>414</v>
      </c>
      <c r="L18" s="9" t="s">
        <v>400</v>
      </c>
      <c r="M18" s="9" t="s">
        <v>400</v>
      </c>
    </row>
    <row r="19" spans="1:13">
      <c r="A19" s="9">
        <v>16</v>
      </c>
      <c r="B19" s="9" t="s">
        <v>398</v>
      </c>
      <c r="C19" s="11">
        <v>3565</v>
      </c>
      <c r="D19" s="11" t="s">
        <v>396</v>
      </c>
      <c r="E19" s="11" t="s">
        <v>402</v>
      </c>
      <c r="F19" s="11" t="s">
        <v>62</v>
      </c>
      <c r="G19" s="52">
        <v>-1</v>
      </c>
      <c r="H19" s="52">
        <v>-1</v>
      </c>
      <c r="I19" s="52">
        <v>0</v>
      </c>
      <c r="J19" s="52">
        <v>0</v>
      </c>
      <c r="K19" s="9" t="s">
        <v>415</v>
      </c>
      <c r="L19" s="9" t="s">
        <v>400</v>
      </c>
      <c r="M19" s="9" t="s">
        <v>400</v>
      </c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="2" customFormat="1" ht="18.75" spans="1:13">
      <c r="A21" s="13" t="s">
        <v>419</v>
      </c>
      <c r="B21" s="14"/>
      <c r="C21" s="14"/>
      <c r="D21" s="14"/>
      <c r="E21" s="15"/>
      <c r="F21" s="16"/>
      <c r="G21" s="26"/>
      <c r="H21" s="13" t="s">
        <v>404</v>
      </c>
      <c r="I21" s="14"/>
      <c r="J21" s="14"/>
      <c r="K21" s="15"/>
      <c r="L21" s="56"/>
      <c r="M21" s="24"/>
    </row>
    <row r="22" ht="32" customHeight="1" spans="1:13">
      <c r="A22" s="20" t="s">
        <v>420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L4:M1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L16" sqref="L1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422</v>
      </c>
      <c r="B2" s="5" t="s">
        <v>385</v>
      </c>
      <c r="C2" s="5" t="s">
        <v>381</v>
      </c>
      <c r="D2" s="5" t="s">
        <v>382</v>
      </c>
      <c r="E2" s="5" t="s">
        <v>383</v>
      </c>
      <c r="F2" s="5" t="s">
        <v>384</v>
      </c>
      <c r="G2" s="33" t="s">
        <v>423</v>
      </c>
      <c r="H2" s="34"/>
      <c r="I2" s="50"/>
      <c r="J2" s="33" t="s">
        <v>424</v>
      </c>
      <c r="K2" s="34"/>
      <c r="L2" s="50"/>
      <c r="M2" s="33" t="s">
        <v>425</v>
      </c>
      <c r="N2" s="34"/>
      <c r="O2" s="50"/>
      <c r="P2" s="33" t="s">
        <v>426</v>
      </c>
      <c r="Q2" s="34"/>
      <c r="R2" s="50"/>
      <c r="S2" s="34" t="s">
        <v>427</v>
      </c>
      <c r="T2" s="34"/>
      <c r="U2" s="50"/>
      <c r="V2" s="28" t="s">
        <v>428</v>
      </c>
      <c r="W2" s="28" t="s">
        <v>394</v>
      </c>
    </row>
    <row r="3" s="1" customFormat="1" ht="16.5" spans="1:23">
      <c r="A3" s="7"/>
      <c r="B3" s="35"/>
      <c r="C3" s="35"/>
      <c r="D3" s="35"/>
      <c r="E3" s="35"/>
      <c r="F3" s="35"/>
      <c r="G3" s="4" t="s">
        <v>429</v>
      </c>
      <c r="H3" s="4" t="s">
        <v>68</v>
      </c>
      <c r="I3" s="4" t="s">
        <v>385</v>
      </c>
      <c r="J3" s="4" t="s">
        <v>429</v>
      </c>
      <c r="K3" s="4" t="s">
        <v>68</v>
      </c>
      <c r="L3" s="4" t="s">
        <v>385</v>
      </c>
      <c r="M3" s="4" t="s">
        <v>429</v>
      </c>
      <c r="N3" s="4" t="s">
        <v>68</v>
      </c>
      <c r="O3" s="4" t="s">
        <v>385</v>
      </c>
      <c r="P3" s="4" t="s">
        <v>429</v>
      </c>
      <c r="Q3" s="4" t="s">
        <v>68</v>
      </c>
      <c r="R3" s="4" t="s">
        <v>385</v>
      </c>
      <c r="S3" s="4" t="s">
        <v>429</v>
      </c>
      <c r="T3" s="4" t="s">
        <v>68</v>
      </c>
      <c r="U3" s="4" t="s">
        <v>385</v>
      </c>
      <c r="V3" s="51"/>
      <c r="W3" s="51"/>
    </row>
    <row r="4" spans="1:23">
      <c r="A4" s="36" t="s">
        <v>430</v>
      </c>
      <c r="B4" s="37" t="s">
        <v>431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3" t="s">
        <v>432</v>
      </c>
      <c r="H5" s="34"/>
      <c r="I5" s="50"/>
      <c r="J5" s="33" t="s">
        <v>433</v>
      </c>
      <c r="K5" s="34"/>
      <c r="L5" s="50"/>
      <c r="M5" s="33" t="s">
        <v>434</v>
      </c>
      <c r="N5" s="34"/>
      <c r="O5" s="50"/>
      <c r="P5" s="33" t="s">
        <v>435</v>
      </c>
      <c r="Q5" s="34"/>
      <c r="R5" s="50"/>
      <c r="S5" s="34" t="s">
        <v>436</v>
      </c>
      <c r="T5" s="34"/>
      <c r="U5" s="50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429</v>
      </c>
      <c r="H6" s="4" t="s">
        <v>68</v>
      </c>
      <c r="I6" s="4" t="s">
        <v>385</v>
      </c>
      <c r="J6" s="4" t="s">
        <v>429</v>
      </c>
      <c r="K6" s="4" t="s">
        <v>68</v>
      </c>
      <c r="L6" s="4" t="s">
        <v>385</v>
      </c>
      <c r="M6" s="4" t="s">
        <v>429</v>
      </c>
      <c r="N6" s="4" t="s">
        <v>68</v>
      </c>
      <c r="O6" s="4" t="s">
        <v>385</v>
      </c>
      <c r="P6" s="4" t="s">
        <v>429</v>
      </c>
      <c r="Q6" s="4" t="s">
        <v>68</v>
      </c>
      <c r="R6" s="4" t="s">
        <v>385</v>
      </c>
      <c r="S6" s="4" t="s">
        <v>429</v>
      </c>
      <c r="T6" s="4" t="s">
        <v>68</v>
      </c>
      <c r="U6" s="4" t="s">
        <v>385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9"/>
      <c r="B9" s="49"/>
      <c r="C9" s="49"/>
      <c r="D9" s="49"/>
      <c r="E9" s="49"/>
      <c r="F9" s="4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419</v>
      </c>
      <c r="B11" s="14"/>
      <c r="C11" s="14"/>
      <c r="D11" s="14"/>
      <c r="E11" s="15"/>
      <c r="F11" s="16"/>
      <c r="G11" s="26"/>
      <c r="H11" s="32"/>
      <c r="I11" s="32"/>
      <c r="J11" s="13" t="s">
        <v>404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437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439</v>
      </c>
      <c r="B2" s="28" t="s">
        <v>381</v>
      </c>
      <c r="C2" s="28" t="s">
        <v>382</v>
      </c>
      <c r="D2" s="28" t="s">
        <v>383</v>
      </c>
      <c r="E2" s="28" t="s">
        <v>384</v>
      </c>
      <c r="F2" s="28" t="s">
        <v>385</v>
      </c>
      <c r="G2" s="27" t="s">
        <v>440</v>
      </c>
      <c r="H2" s="27" t="s">
        <v>441</v>
      </c>
      <c r="I2" s="27" t="s">
        <v>442</v>
      </c>
      <c r="J2" s="27" t="s">
        <v>441</v>
      </c>
      <c r="K2" s="27" t="s">
        <v>443</v>
      </c>
      <c r="L2" s="27" t="s">
        <v>441</v>
      </c>
      <c r="M2" s="28" t="s">
        <v>428</v>
      </c>
      <c r="N2" s="28" t="s">
        <v>394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439</v>
      </c>
      <c r="B4" s="30" t="s">
        <v>444</v>
      </c>
      <c r="C4" s="30" t="s">
        <v>429</v>
      </c>
      <c r="D4" s="30" t="s">
        <v>383</v>
      </c>
      <c r="E4" s="28" t="s">
        <v>384</v>
      </c>
      <c r="F4" s="28" t="s">
        <v>385</v>
      </c>
      <c r="G4" s="27" t="s">
        <v>440</v>
      </c>
      <c r="H4" s="27" t="s">
        <v>441</v>
      </c>
      <c r="I4" s="27" t="s">
        <v>442</v>
      </c>
      <c r="J4" s="27" t="s">
        <v>441</v>
      </c>
      <c r="K4" s="27" t="s">
        <v>443</v>
      </c>
      <c r="L4" s="27" t="s">
        <v>441</v>
      </c>
      <c r="M4" s="28" t="s">
        <v>428</v>
      </c>
      <c r="N4" s="28" t="s">
        <v>394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1" t="s">
        <v>445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446</v>
      </c>
      <c r="B11" s="14"/>
      <c r="C11" s="14"/>
      <c r="D11" s="15"/>
      <c r="E11" s="16"/>
      <c r="F11" s="32"/>
      <c r="G11" s="26"/>
      <c r="H11" s="32"/>
      <c r="I11" s="13" t="s">
        <v>447</v>
      </c>
      <c r="J11" s="14"/>
      <c r="K11" s="14"/>
      <c r="L11" s="14"/>
      <c r="M11" s="14"/>
      <c r="N11" s="24"/>
    </row>
    <row r="12" ht="48" customHeight="1" spans="1:14">
      <c r="A12" s="20" t="s">
        <v>448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1"/>
  <sheetViews>
    <sheetView workbookViewId="0">
      <selection activeCell="G23" sqref="G23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385</v>
      </c>
      <c r="C2" s="5" t="s">
        <v>381</v>
      </c>
      <c r="D2" s="5" t="s">
        <v>382</v>
      </c>
      <c r="E2" s="5" t="s">
        <v>383</v>
      </c>
      <c r="F2" s="5" t="s">
        <v>384</v>
      </c>
      <c r="G2" s="4" t="s">
        <v>450</v>
      </c>
      <c r="H2" s="4" t="s">
        <v>451</v>
      </c>
      <c r="I2" s="4" t="s">
        <v>452</v>
      </c>
      <c r="J2" s="4" t="s">
        <v>453</v>
      </c>
      <c r="K2" s="5" t="s">
        <v>428</v>
      </c>
      <c r="L2" s="5" t="s">
        <v>394</v>
      </c>
    </row>
    <row r="3" spans="1:12">
      <c r="A3" s="9" t="s">
        <v>430</v>
      </c>
      <c r="B3" s="9" t="s">
        <v>398</v>
      </c>
      <c r="C3" s="11">
        <v>4721</v>
      </c>
      <c r="D3" s="11" t="s">
        <v>396</v>
      </c>
      <c r="E3" s="11" t="s">
        <v>397</v>
      </c>
      <c r="F3" s="11" t="s">
        <v>62</v>
      </c>
      <c r="G3" s="9" t="s">
        <v>454</v>
      </c>
      <c r="H3" s="9" t="s">
        <v>455</v>
      </c>
      <c r="I3" s="10" t="s">
        <v>456</v>
      </c>
      <c r="J3" s="10"/>
      <c r="K3" s="9" t="s">
        <v>399</v>
      </c>
      <c r="L3" s="9" t="s">
        <v>400</v>
      </c>
    </row>
    <row r="4" spans="1:12">
      <c r="A4" s="9" t="s">
        <v>457</v>
      </c>
      <c r="B4" s="9" t="s">
        <v>398</v>
      </c>
      <c r="C4" s="11">
        <v>4722</v>
      </c>
      <c r="D4" s="11" t="s">
        <v>396</v>
      </c>
      <c r="E4" s="11" t="s">
        <v>397</v>
      </c>
      <c r="F4" s="11" t="s">
        <v>62</v>
      </c>
      <c r="G4" s="9" t="s">
        <v>454</v>
      </c>
      <c r="H4" s="9" t="s">
        <v>455</v>
      </c>
      <c r="I4" s="10" t="s">
        <v>456</v>
      </c>
      <c r="J4" s="10"/>
      <c r="K4" s="9" t="s">
        <v>399</v>
      </c>
      <c r="L4" s="9" t="s">
        <v>400</v>
      </c>
    </row>
    <row r="5" spans="1:12">
      <c r="A5" s="9" t="s">
        <v>458</v>
      </c>
      <c r="B5" s="9" t="s">
        <v>398</v>
      </c>
      <c r="C5" s="11">
        <v>4723</v>
      </c>
      <c r="D5" s="11" t="s">
        <v>396</v>
      </c>
      <c r="E5" s="11" t="s">
        <v>397</v>
      </c>
      <c r="F5" s="11" t="s">
        <v>62</v>
      </c>
      <c r="G5" s="9" t="s">
        <v>454</v>
      </c>
      <c r="H5" s="9" t="s">
        <v>455</v>
      </c>
      <c r="I5" s="10" t="s">
        <v>456</v>
      </c>
      <c r="J5" s="10"/>
      <c r="K5" s="9" t="s">
        <v>399</v>
      </c>
      <c r="L5" s="9" t="s">
        <v>400</v>
      </c>
    </row>
    <row r="6" spans="1:12">
      <c r="A6" s="9" t="s">
        <v>459</v>
      </c>
      <c r="B6" s="9" t="s">
        <v>398</v>
      </c>
      <c r="C6" s="11">
        <v>4724</v>
      </c>
      <c r="D6" s="11" t="s">
        <v>396</v>
      </c>
      <c r="E6" s="11" t="s">
        <v>397</v>
      </c>
      <c r="F6" s="11" t="s">
        <v>62</v>
      </c>
      <c r="G6" s="9" t="s">
        <v>454</v>
      </c>
      <c r="H6" s="9" t="s">
        <v>455</v>
      </c>
      <c r="I6" s="10" t="s">
        <v>456</v>
      </c>
      <c r="J6" s="10"/>
      <c r="K6" s="9" t="s">
        <v>399</v>
      </c>
      <c r="L6" s="9" t="s">
        <v>400</v>
      </c>
    </row>
    <row r="7" spans="1:12">
      <c r="A7" s="9" t="s">
        <v>460</v>
      </c>
      <c r="B7" s="9" t="s">
        <v>398</v>
      </c>
      <c r="C7" s="11">
        <v>4705</v>
      </c>
      <c r="D7" s="11" t="s">
        <v>396</v>
      </c>
      <c r="E7" s="11" t="s">
        <v>401</v>
      </c>
      <c r="F7" s="11" t="s">
        <v>62</v>
      </c>
      <c r="G7" s="9" t="s">
        <v>454</v>
      </c>
      <c r="H7" s="9" t="s">
        <v>455</v>
      </c>
      <c r="I7" s="10" t="s">
        <v>456</v>
      </c>
      <c r="J7" s="10"/>
      <c r="K7" s="9" t="s">
        <v>399</v>
      </c>
      <c r="L7" s="9" t="s">
        <v>400</v>
      </c>
    </row>
    <row r="8" spans="1:12">
      <c r="A8" s="9"/>
      <c r="B8" s="9" t="s">
        <v>398</v>
      </c>
      <c r="C8" s="11">
        <v>4706</v>
      </c>
      <c r="D8" s="11" t="s">
        <v>396</v>
      </c>
      <c r="E8" s="11" t="s">
        <v>401</v>
      </c>
      <c r="F8" s="11" t="s">
        <v>62</v>
      </c>
      <c r="G8" s="9" t="s">
        <v>454</v>
      </c>
      <c r="H8" s="9" t="s">
        <v>455</v>
      </c>
      <c r="I8" s="10" t="s">
        <v>456</v>
      </c>
      <c r="J8" s="10"/>
      <c r="K8" s="9" t="s">
        <v>399</v>
      </c>
      <c r="L8" s="9" t="s">
        <v>400</v>
      </c>
    </row>
    <row r="9" spans="1:12">
      <c r="A9" s="9"/>
      <c r="B9" s="9" t="s">
        <v>398</v>
      </c>
      <c r="C9" s="11">
        <v>4140</v>
      </c>
      <c r="D9" s="11" t="s">
        <v>396</v>
      </c>
      <c r="E9" s="25" t="s">
        <v>401</v>
      </c>
      <c r="F9" s="11" t="s">
        <v>62</v>
      </c>
      <c r="G9" s="9" t="s">
        <v>454</v>
      </c>
      <c r="H9" s="9" t="s">
        <v>455</v>
      </c>
      <c r="I9" s="10" t="s">
        <v>456</v>
      </c>
      <c r="J9" s="10"/>
      <c r="K9" s="9" t="s">
        <v>399</v>
      </c>
      <c r="L9" s="9" t="s">
        <v>400</v>
      </c>
    </row>
    <row r="10" spans="1:12">
      <c r="A10" s="9"/>
      <c r="B10" s="9" t="s">
        <v>398</v>
      </c>
      <c r="C10" s="11">
        <v>4711</v>
      </c>
      <c r="D10" s="11" t="s">
        <v>396</v>
      </c>
      <c r="E10" s="11" t="s">
        <v>402</v>
      </c>
      <c r="F10" s="11" t="s">
        <v>62</v>
      </c>
      <c r="G10" s="9" t="s">
        <v>454</v>
      </c>
      <c r="H10" s="9" t="s">
        <v>455</v>
      </c>
      <c r="I10" s="10" t="s">
        <v>456</v>
      </c>
      <c r="J10" s="10"/>
      <c r="K10" s="9" t="s">
        <v>399</v>
      </c>
      <c r="L10" s="9" t="s">
        <v>400</v>
      </c>
    </row>
    <row r="11" spans="1:12">
      <c r="A11" s="9"/>
      <c r="B11" s="9" t="s">
        <v>398</v>
      </c>
      <c r="C11" s="11">
        <v>4713</v>
      </c>
      <c r="D11" s="11" t="s">
        <v>396</v>
      </c>
      <c r="E11" s="11" t="s">
        <v>402</v>
      </c>
      <c r="F11" s="11" t="s">
        <v>62</v>
      </c>
      <c r="G11" s="9" t="s">
        <v>454</v>
      </c>
      <c r="H11" s="9" t="s">
        <v>455</v>
      </c>
      <c r="I11" s="10" t="s">
        <v>456</v>
      </c>
      <c r="J11" s="10"/>
      <c r="K11" s="9" t="s">
        <v>399</v>
      </c>
      <c r="L11" s="9" t="s">
        <v>400</v>
      </c>
    </row>
    <row r="12" spans="1:12">
      <c r="A12" s="9"/>
      <c r="B12" s="9" t="s">
        <v>398</v>
      </c>
      <c r="C12" s="11">
        <v>4714</v>
      </c>
      <c r="D12" s="11" t="s">
        <v>396</v>
      </c>
      <c r="E12" s="11" t="s">
        <v>402</v>
      </c>
      <c r="F12" s="11" t="s">
        <v>62</v>
      </c>
      <c r="G12" s="9" t="s">
        <v>454</v>
      </c>
      <c r="H12" s="9" t="s">
        <v>455</v>
      </c>
      <c r="I12" s="10" t="s">
        <v>456</v>
      </c>
      <c r="J12" s="10"/>
      <c r="K12" s="9" t="s">
        <v>399</v>
      </c>
      <c r="L12" s="9" t="s">
        <v>400</v>
      </c>
    </row>
    <row r="13" spans="1:12">
      <c r="A13" s="9"/>
      <c r="B13" s="9" t="s">
        <v>398</v>
      </c>
      <c r="C13" s="11">
        <v>4716</v>
      </c>
      <c r="D13" s="11" t="s">
        <v>396</v>
      </c>
      <c r="E13" s="11" t="s">
        <v>402</v>
      </c>
      <c r="F13" s="11" t="s">
        <v>62</v>
      </c>
      <c r="G13" s="9" t="s">
        <v>454</v>
      </c>
      <c r="H13" s="9" t="s">
        <v>455</v>
      </c>
      <c r="I13" s="10" t="s">
        <v>456</v>
      </c>
      <c r="J13" s="10"/>
      <c r="K13" s="9" t="s">
        <v>399</v>
      </c>
      <c r="L13" s="9" t="s">
        <v>400</v>
      </c>
    </row>
    <row r="14" spans="1:12">
      <c r="A14" s="9"/>
      <c r="B14" s="9" t="s">
        <v>398</v>
      </c>
      <c r="C14" s="11">
        <v>6346</v>
      </c>
      <c r="D14" s="11" t="s">
        <v>396</v>
      </c>
      <c r="E14" s="11" t="s">
        <v>402</v>
      </c>
      <c r="F14" s="11" t="s">
        <v>62</v>
      </c>
      <c r="G14" s="9" t="s">
        <v>454</v>
      </c>
      <c r="H14" s="9" t="s">
        <v>455</v>
      </c>
      <c r="I14" s="10" t="s">
        <v>456</v>
      </c>
      <c r="J14" s="10"/>
      <c r="K14" s="9" t="s">
        <v>399</v>
      </c>
      <c r="L14" s="9" t="s">
        <v>400</v>
      </c>
    </row>
    <row r="15" spans="1:12">
      <c r="A15" s="9"/>
      <c r="B15" s="9" t="s">
        <v>398</v>
      </c>
      <c r="C15" s="11">
        <v>6347</v>
      </c>
      <c r="D15" s="11" t="s">
        <v>396</v>
      </c>
      <c r="E15" s="11" t="s">
        <v>402</v>
      </c>
      <c r="F15" s="11" t="s">
        <v>62</v>
      </c>
      <c r="G15" s="9" t="s">
        <v>454</v>
      </c>
      <c r="H15" s="9" t="s">
        <v>455</v>
      </c>
      <c r="I15" s="10" t="s">
        <v>456</v>
      </c>
      <c r="J15" s="10"/>
      <c r="K15" s="9" t="s">
        <v>399</v>
      </c>
      <c r="L15" s="9" t="s">
        <v>400</v>
      </c>
    </row>
    <row r="16" spans="1:12">
      <c r="A16" s="9"/>
      <c r="B16" s="9" t="s">
        <v>398</v>
      </c>
      <c r="C16" s="11">
        <v>6349</v>
      </c>
      <c r="D16" s="11" t="s">
        <v>396</v>
      </c>
      <c r="E16" s="11" t="s">
        <v>402</v>
      </c>
      <c r="F16" s="11" t="s">
        <v>62</v>
      </c>
      <c r="G16" s="9" t="s">
        <v>454</v>
      </c>
      <c r="H16" s="9" t="s">
        <v>455</v>
      </c>
      <c r="I16" s="10" t="s">
        <v>456</v>
      </c>
      <c r="J16" s="10"/>
      <c r="K16" s="9" t="s">
        <v>399</v>
      </c>
      <c r="L16" s="9" t="s">
        <v>400</v>
      </c>
    </row>
    <row r="17" spans="1:12">
      <c r="A17" s="9"/>
      <c r="B17" s="9" t="s">
        <v>398</v>
      </c>
      <c r="C17" s="11">
        <v>6350</v>
      </c>
      <c r="D17" s="11" t="s">
        <v>396</v>
      </c>
      <c r="E17" s="11" t="s">
        <v>402</v>
      </c>
      <c r="F17" s="11" t="s">
        <v>62</v>
      </c>
      <c r="G17" s="9" t="s">
        <v>454</v>
      </c>
      <c r="H17" s="9" t="s">
        <v>455</v>
      </c>
      <c r="I17" s="10" t="s">
        <v>456</v>
      </c>
      <c r="J17" s="10"/>
      <c r="K17" s="9" t="s">
        <v>399</v>
      </c>
      <c r="L17" s="9" t="s">
        <v>400</v>
      </c>
    </row>
    <row r="18" spans="1:12">
      <c r="A18" s="9"/>
      <c r="B18" s="9" t="s">
        <v>398</v>
      </c>
      <c r="C18" s="11">
        <v>3565</v>
      </c>
      <c r="D18" s="11" t="s">
        <v>396</v>
      </c>
      <c r="E18" s="11" t="s">
        <v>402</v>
      </c>
      <c r="F18" s="11" t="s">
        <v>62</v>
      </c>
      <c r="G18" s="9" t="s">
        <v>454</v>
      </c>
      <c r="H18" s="9" t="s">
        <v>455</v>
      </c>
      <c r="I18" s="10" t="s">
        <v>456</v>
      </c>
      <c r="J18" s="10"/>
      <c r="K18" s="9" t="s">
        <v>399</v>
      </c>
      <c r="L18" s="9" t="s">
        <v>400</v>
      </c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="2" customFormat="1" ht="18.75" spans="1:12">
      <c r="A20" s="13" t="s">
        <v>461</v>
      </c>
      <c r="B20" s="14"/>
      <c r="C20" s="14"/>
      <c r="D20" s="14"/>
      <c r="E20" s="15"/>
      <c r="F20" s="16"/>
      <c r="G20" s="26"/>
      <c r="H20" s="13" t="s">
        <v>404</v>
      </c>
      <c r="I20" s="14"/>
      <c r="J20" s="14"/>
      <c r="K20" s="14"/>
      <c r="L20" s="24"/>
    </row>
    <row r="21" ht="67" customHeight="1" spans="1:12">
      <c r="A21" s="20" t="s">
        <v>462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380</v>
      </c>
      <c r="B2" s="5" t="s">
        <v>385</v>
      </c>
      <c r="C2" s="5" t="s">
        <v>429</v>
      </c>
      <c r="D2" s="5" t="s">
        <v>383</v>
      </c>
      <c r="E2" s="5" t="s">
        <v>384</v>
      </c>
      <c r="F2" s="4" t="s">
        <v>464</v>
      </c>
      <c r="G2" s="4" t="s">
        <v>408</v>
      </c>
      <c r="H2" s="6" t="s">
        <v>409</v>
      </c>
      <c r="I2" s="22" t="s">
        <v>411</v>
      </c>
    </row>
    <row r="3" s="1" customFormat="1" ht="16.5" spans="1:9">
      <c r="A3" s="4"/>
      <c r="B3" s="7"/>
      <c r="C3" s="7"/>
      <c r="D3" s="7"/>
      <c r="E3" s="7"/>
      <c r="F3" s="4" t="s">
        <v>465</v>
      </c>
      <c r="G3" s="4" t="s">
        <v>412</v>
      </c>
      <c r="H3" s="8"/>
      <c r="I3" s="23"/>
    </row>
    <row r="4" spans="1:9">
      <c r="A4" s="9">
        <v>1</v>
      </c>
      <c r="B4" s="10" t="s">
        <v>466</v>
      </c>
      <c r="C4" s="10" t="s">
        <v>467</v>
      </c>
      <c r="D4" s="10" t="s">
        <v>397</v>
      </c>
      <c r="E4" s="11" t="s">
        <v>62</v>
      </c>
      <c r="F4" s="10">
        <v>-1.5</v>
      </c>
      <c r="G4" s="10">
        <v>-0.5</v>
      </c>
      <c r="H4" s="10">
        <v>2</v>
      </c>
      <c r="I4" s="9" t="s">
        <v>400</v>
      </c>
    </row>
    <row r="5" spans="1:9">
      <c r="A5" s="9">
        <v>2</v>
      </c>
      <c r="B5" s="10" t="s">
        <v>466</v>
      </c>
      <c r="C5" s="10" t="s">
        <v>467</v>
      </c>
      <c r="D5" s="10" t="s">
        <v>402</v>
      </c>
      <c r="E5" s="11" t="s">
        <v>62</v>
      </c>
      <c r="F5" s="10">
        <v>-1.8</v>
      </c>
      <c r="G5" s="10">
        <v>-0.5</v>
      </c>
      <c r="H5" s="10">
        <v>2.3</v>
      </c>
      <c r="I5" s="9" t="s">
        <v>400</v>
      </c>
    </row>
    <row r="6" spans="1:9">
      <c r="A6" s="9">
        <v>3</v>
      </c>
      <c r="B6" s="10" t="s">
        <v>466</v>
      </c>
      <c r="C6" s="10" t="s">
        <v>467</v>
      </c>
      <c r="D6" s="10" t="s">
        <v>401</v>
      </c>
      <c r="E6" s="11" t="s">
        <v>62</v>
      </c>
      <c r="F6" s="10">
        <v>-1.6</v>
      </c>
      <c r="G6" s="10">
        <v>-0.3</v>
      </c>
      <c r="H6" s="10">
        <v>1.9</v>
      </c>
      <c r="I6" s="9" t="s">
        <v>400</v>
      </c>
    </row>
    <row r="7" spans="1:9">
      <c r="A7" s="9">
        <v>4</v>
      </c>
      <c r="B7" s="10" t="s">
        <v>466</v>
      </c>
      <c r="C7" s="10" t="s">
        <v>468</v>
      </c>
      <c r="D7" s="10" t="s">
        <v>397</v>
      </c>
      <c r="E7" s="11" t="s">
        <v>62</v>
      </c>
      <c r="F7" s="10">
        <v>-0.5</v>
      </c>
      <c r="G7" s="10">
        <v>-0.2</v>
      </c>
      <c r="H7" s="10">
        <v>0.7</v>
      </c>
      <c r="I7" s="9" t="s">
        <v>400</v>
      </c>
    </row>
    <row r="8" spans="1:9">
      <c r="A8" s="9">
        <v>5</v>
      </c>
      <c r="B8" s="10" t="s">
        <v>466</v>
      </c>
      <c r="C8" s="10" t="s">
        <v>468</v>
      </c>
      <c r="D8" s="10" t="s">
        <v>402</v>
      </c>
      <c r="E8" s="11" t="s">
        <v>62</v>
      </c>
      <c r="F8" s="10">
        <v>-0.8</v>
      </c>
      <c r="G8" s="10">
        <v>-0.3</v>
      </c>
      <c r="H8" s="10">
        <v>1.1</v>
      </c>
      <c r="I8" s="9" t="s">
        <v>400</v>
      </c>
    </row>
    <row r="9" spans="1:9">
      <c r="A9" s="9">
        <v>6</v>
      </c>
      <c r="B9" s="10" t="s">
        <v>466</v>
      </c>
      <c r="C9" s="10" t="s">
        <v>468</v>
      </c>
      <c r="D9" s="10" t="s">
        <v>401</v>
      </c>
      <c r="E9" s="11" t="s">
        <v>62</v>
      </c>
      <c r="F9" s="10">
        <v>-0.5</v>
      </c>
      <c r="G9" s="10">
        <v>-0.3</v>
      </c>
      <c r="H9" s="10">
        <v>0.8</v>
      </c>
      <c r="I9" s="9" t="s">
        <v>400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3" t="s">
        <v>461</v>
      </c>
      <c r="B11" s="14"/>
      <c r="C11" s="14"/>
      <c r="D11" s="15"/>
      <c r="E11" s="16"/>
      <c r="F11" s="17" t="s">
        <v>404</v>
      </c>
      <c r="G11" s="18"/>
      <c r="H11" s="19"/>
      <c r="I11" s="24"/>
    </row>
    <row r="12" ht="37" customHeight="1" spans="1:9">
      <c r="A12" s="20" t="s">
        <v>469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5" t="s">
        <v>35</v>
      </c>
      <c r="C2" s="416"/>
      <c r="D2" s="416"/>
      <c r="E2" s="416"/>
      <c r="F2" s="416"/>
      <c r="G2" s="416"/>
      <c r="H2" s="416"/>
      <c r="I2" s="430"/>
    </row>
    <row r="3" ht="28" customHeight="1" spans="2:9">
      <c r="B3" s="417"/>
      <c r="C3" s="418"/>
      <c r="D3" s="419" t="s">
        <v>36</v>
      </c>
      <c r="E3" s="420"/>
      <c r="F3" s="421" t="s">
        <v>37</v>
      </c>
      <c r="G3" s="422"/>
      <c r="H3" s="419" t="s">
        <v>38</v>
      </c>
      <c r="I3" s="431"/>
    </row>
    <row r="4" ht="28" customHeight="1" spans="2:9">
      <c r="B4" s="417" t="s">
        <v>39</v>
      </c>
      <c r="C4" s="418" t="s">
        <v>40</v>
      </c>
      <c r="D4" s="418" t="s">
        <v>41</v>
      </c>
      <c r="E4" s="418" t="s">
        <v>42</v>
      </c>
      <c r="F4" s="423" t="s">
        <v>41</v>
      </c>
      <c r="G4" s="423" t="s">
        <v>42</v>
      </c>
      <c r="H4" s="418" t="s">
        <v>41</v>
      </c>
      <c r="I4" s="432" t="s">
        <v>42</v>
      </c>
    </row>
    <row r="5" ht="28" customHeight="1" spans="2:9">
      <c r="B5" s="424" t="s">
        <v>43</v>
      </c>
      <c r="C5" s="12">
        <v>13</v>
      </c>
      <c r="D5" s="12">
        <v>0</v>
      </c>
      <c r="E5" s="12">
        <v>1</v>
      </c>
      <c r="F5" s="425">
        <v>0</v>
      </c>
      <c r="G5" s="425">
        <v>1</v>
      </c>
      <c r="H5" s="12">
        <v>1</v>
      </c>
      <c r="I5" s="433">
        <v>2</v>
      </c>
    </row>
    <row r="6" ht="28" customHeight="1" spans="2:9">
      <c r="B6" s="424" t="s">
        <v>44</v>
      </c>
      <c r="C6" s="12">
        <v>20</v>
      </c>
      <c r="D6" s="12">
        <v>0</v>
      </c>
      <c r="E6" s="12">
        <v>1</v>
      </c>
      <c r="F6" s="425">
        <v>1</v>
      </c>
      <c r="G6" s="425">
        <v>2</v>
      </c>
      <c r="H6" s="12">
        <v>2</v>
      </c>
      <c r="I6" s="433">
        <v>3</v>
      </c>
    </row>
    <row r="7" ht="28" customHeight="1" spans="2:9">
      <c r="B7" s="424" t="s">
        <v>45</v>
      </c>
      <c r="C7" s="12">
        <v>32</v>
      </c>
      <c r="D7" s="12">
        <v>0</v>
      </c>
      <c r="E7" s="12">
        <v>1</v>
      </c>
      <c r="F7" s="425">
        <v>2</v>
      </c>
      <c r="G7" s="425">
        <v>3</v>
      </c>
      <c r="H7" s="12">
        <v>3</v>
      </c>
      <c r="I7" s="433">
        <v>4</v>
      </c>
    </row>
    <row r="8" ht="28" customHeight="1" spans="2:9">
      <c r="B8" s="424" t="s">
        <v>46</v>
      </c>
      <c r="C8" s="12">
        <v>50</v>
      </c>
      <c r="D8" s="12">
        <v>1</v>
      </c>
      <c r="E8" s="12">
        <v>2</v>
      </c>
      <c r="F8" s="425">
        <v>3</v>
      </c>
      <c r="G8" s="425">
        <v>4</v>
      </c>
      <c r="H8" s="12">
        <v>5</v>
      </c>
      <c r="I8" s="433">
        <v>6</v>
      </c>
    </row>
    <row r="9" ht="28" customHeight="1" spans="2:9">
      <c r="B9" s="424" t="s">
        <v>47</v>
      </c>
      <c r="C9" s="12">
        <v>80</v>
      </c>
      <c r="D9" s="12">
        <v>2</v>
      </c>
      <c r="E9" s="12">
        <v>3</v>
      </c>
      <c r="F9" s="425">
        <v>5</v>
      </c>
      <c r="G9" s="425">
        <v>6</v>
      </c>
      <c r="H9" s="12">
        <v>7</v>
      </c>
      <c r="I9" s="433">
        <v>8</v>
      </c>
    </row>
    <row r="10" ht="28" customHeight="1" spans="2:9">
      <c r="B10" s="424" t="s">
        <v>48</v>
      </c>
      <c r="C10" s="12">
        <v>125</v>
      </c>
      <c r="D10" s="12">
        <v>3</v>
      </c>
      <c r="E10" s="12">
        <v>4</v>
      </c>
      <c r="F10" s="425">
        <v>7</v>
      </c>
      <c r="G10" s="425">
        <v>8</v>
      </c>
      <c r="H10" s="12">
        <v>10</v>
      </c>
      <c r="I10" s="433">
        <v>11</v>
      </c>
    </row>
    <row r="11" ht="28" customHeight="1" spans="2:9">
      <c r="B11" s="424" t="s">
        <v>49</v>
      </c>
      <c r="C11" s="12">
        <v>200</v>
      </c>
      <c r="D11" s="12">
        <v>5</v>
      </c>
      <c r="E11" s="12">
        <v>6</v>
      </c>
      <c r="F11" s="425">
        <v>10</v>
      </c>
      <c r="G11" s="425">
        <v>11</v>
      </c>
      <c r="H11" s="12">
        <v>14</v>
      </c>
      <c r="I11" s="433">
        <v>15</v>
      </c>
    </row>
    <row r="12" ht="28" customHeight="1" spans="2:9">
      <c r="B12" s="426" t="s">
        <v>50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51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workbookViewId="0">
      <selection activeCell="L23" sqref="L23"/>
    </sheetView>
  </sheetViews>
  <sheetFormatPr defaultColWidth="10.3333333333333" defaultRowHeight="16.5" customHeight="1"/>
  <cols>
    <col min="1" max="1" width="11.0833333333333" style="202" customWidth="1"/>
    <col min="2" max="6" width="10.3333333333333" style="202"/>
    <col min="7" max="7" width="20.075" style="202" customWidth="1"/>
    <col min="8" max="9" width="10.3333333333333" style="202"/>
    <col min="10" max="10" width="8.83333333333333" style="202" customWidth="1"/>
    <col min="11" max="11" width="12" style="202" customWidth="1"/>
    <col min="12" max="16384" width="10.3333333333333" style="202"/>
  </cols>
  <sheetData>
    <row r="1" ht="21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04" t="s">
        <v>53</v>
      </c>
      <c r="B2" s="332" t="s">
        <v>54</v>
      </c>
      <c r="C2" s="332"/>
      <c r="D2" s="205" t="s">
        <v>55</v>
      </c>
      <c r="E2" s="205"/>
      <c r="F2" s="332" t="s">
        <v>56</v>
      </c>
      <c r="G2" s="332"/>
      <c r="H2" s="206" t="s">
        <v>57</v>
      </c>
      <c r="I2" s="393" t="s">
        <v>56</v>
      </c>
      <c r="J2" s="393"/>
      <c r="K2" s="394"/>
    </row>
    <row r="3" ht="14.25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ht="72" customHeight="1" spans="1:11">
      <c r="A4" s="213" t="s">
        <v>61</v>
      </c>
      <c r="B4" s="333" t="s">
        <v>62</v>
      </c>
      <c r="C4" s="334"/>
      <c r="D4" s="213" t="s">
        <v>63</v>
      </c>
      <c r="E4" s="216"/>
      <c r="F4" s="335" t="s">
        <v>64</v>
      </c>
      <c r="G4" s="336"/>
      <c r="H4" s="213" t="s">
        <v>65</v>
      </c>
      <c r="I4" s="216"/>
      <c r="J4" s="242" t="s">
        <v>66</v>
      </c>
      <c r="K4" s="291" t="s">
        <v>67</v>
      </c>
    </row>
    <row r="5" ht="14.25" spans="1:11">
      <c r="A5" s="219" t="s">
        <v>68</v>
      </c>
      <c r="B5" s="333" t="s">
        <v>69</v>
      </c>
      <c r="C5" s="334"/>
      <c r="D5" s="213" t="s">
        <v>70</v>
      </c>
      <c r="E5" s="216"/>
      <c r="F5" s="337">
        <v>45763</v>
      </c>
      <c r="G5" s="338"/>
      <c r="H5" s="213" t="s">
        <v>71</v>
      </c>
      <c r="I5" s="216"/>
      <c r="J5" s="242" t="s">
        <v>66</v>
      </c>
      <c r="K5" s="291" t="s">
        <v>67</v>
      </c>
    </row>
    <row r="6" ht="14.25" spans="1:11">
      <c r="A6" s="213" t="s">
        <v>72</v>
      </c>
      <c r="B6" s="333">
        <v>3</v>
      </c>
      <c r="C6" s="334">
        <v>6</v>
      </c>
      <c r="D6" s="219" t="s">
        <v>73</v>
      </c>
      <c r="E6" s="244"/>
      <c r="F6" s="337">
        <v>45823</v>
      </c>
      <c r="G6" s="338"/>
      <c r="H6" s="213" t="s">
        <v>74</v>
      </c>
      <c r="I6" s="216"/>
      <c r="J6" s="242" t="s">
        <v>66</v>
      </c>
      <c r="K6" s="291" t="s">
        <v>67</v>
      </c>
    </row>
    <row r="7" ht="14.25" spans="1:11">
      <c r="A7" s="213" t="s">
        <v>75</v>
      </c>
      <c r="B7" s="339">
        <v>6500</v>
      </c>
      <c r="C7" s="340"/>
      <c r="D7" s="219" t="s">
        <v>76</v>
      </c>
      <c r="E7" s="243"/>
      <c r="F7" s="337">
        <v>45838</v>
      </c>
      <c r="G7" s="338"/>
      <c r="H7" s="213" t="s">
        <v>77</v>
      </c>
      <c r="I7" s="216"/>
      <c r="J7" s="242" t="s">
        <v>66</v>
      </c>
      <c r="K7" s="291" t="s">
        <v>67</v>
      </c>
    </row>
    <row r="8" ht="15" spans="1:11">
      <c r="A8" s="228" t="s">
        <v>78</v>
      </c>
      <c r="B8" s="229" t="s">
        <v>79</v>
      </c>
      <c r="C8" s="230"/>
      <c r="D8" s="231" t="s">
        <v>80</v>
      </c>
      <c r="E8" s="232"/>
      <c r="F8" s="341">
        <v>45905</v>
      </c>
      <c r="G8" s="342"/>
      <c r="H8" s="231" t="s">
        <v>81</v>
      </c>
      <c r="I8" s="232"/>
      <c r="J8" s="250" t="s">
        <v>66</v>
      </c>
      <c r="K8" s="300" t="s">
        <v>67</v>
      </c>
    </row>
    <row r="9" ht="15" spans="1:11">
      <c r="A9" s="343" t="s">
        <v>82</v>
      </c>
      <c r="B9" s="344"/>
      <c r="C9" s="344"/>
      <c r="D9" s="344"/>
      <c r="E9" s="344"/>
      <c r="F9" s="344"/>
      <c r="G9" s="344"/>
      <c r="H9" s="344"/>
      <c r="I9" s="344"/>
      <c r="J9" s="344"/>
      <c r="K9" s="395"/>
    </row>
    <row r="10" ht="15" spans="1:11">
      <c r="A10" s="345" t="s">
        <v>83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96"/>
    </row>
    <row r="11" ht="14.25" spans="1:11">
      <c r="A11" s="347" t="s">
        <v>84</v>
      </c>
      <c r="B11" s="348" t="s">
        <v>85</v>
      </c>
      <c r="C11" s="349" t="s">
        <v>86</v>
      </c>
      <c r="D11" s="350"/>
      <c r="E11" s="351" t="s">
        <v>87</v>
      </c>
      <c r="F11" s="348" t="s">
        <v>85</v>
      </c>
      <c r="G11" s="349" t="s">
        <v>86</v>
      </c>
      <c r="H11" s="349" t="s">
        <v>88</v>
      </c>
      <c r="I11" s="351" t="s">
        <v>89</v>
      </c>
      <c r="J11" s="348" t="s">
        <v>85</v>
      </c>
      <c r="K11" s="397" t="s">
        <v>86</v>
      </c>
    </row>
    <row r="12" ht="14.25" spans="1:11">
      <c r="A12" s="219" t="s">
        <v>90</v>
      </c>
      <c r="B12" s="241" t="s">
        <v>85</v>
      </c>
      <c r="C12" s="242" t="s">
        <v>86</v>
      </c>
      <c r="D12" s="243"/>
      <c r="E12" s="244" t="s">
        <v>91</v>
      </c>
      <c r="F12" s="241" t="s">
        <v>85</v>
      </c>
      <c r="G12" s="242" t="s">
        <v>86</v>
      </c>
      <c r="H12" s="242" t="s">
        <v>88</v>
      </c>
      <c r="I12" s="244" t="s">
        <v>92</v>
      </c>
      <c r="J12" s="241" t="s">
        <v>85</v>
      </c>
      <c r="K12" s="291" t="s">
        <v>86</v>
      </c>
    </row>
    <row r="13" ht="14.25" spans="1:11">
      <c r="A13" s="219" t="s">
        <v>93</v>
      </c>
      <c r="B13" s="241" t="s">
        <v>85</v>
      </c>
      <c r="C13" s="242" t="s">
        <v>86</v>
      </c>
      <c r="D13" s="243"/>
      <c r="E13" s="244" t="s">
        <v>94</v>
      </c>
      <c r="F13" s="242" t="s">
        <v>95</v>
      </c>
      <c r="G13" s="242" t="s">
        <v>96</v>
      </c>
      <c r="H13" s="242" t="s">
        <v>88</v>
      </c>
      <c r="I13" s="244" t="s">
        <v>97</v>
      </c>
      <c r="J13" s="241" t="s">
        <v>85</v>
      </c>
      <c r="K13" s="291" t="s">
        <v>86</v>
      </c>
    </row>
    <row r="14" ht="15" spans="1:11">
      <c r="A14" s="231" t="s">
        <v>98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93"/>
    </row>
    <row r="15" ht="15" spans="1:11">
      <c r="A15" s="345" t="s">
        <v>99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96"/>
    </row>
    <row r="16" ht="14.25" spans="1:11">
      <c r="A16" s="352" t="s">
        <v>100</v>
      </c>
      <c r="B16" s="349" t="s">
        <v>95</v>
      </c>
      <c r="C16" s="349" t="s">
        <v>96</v>
      </c>
      <c r="D16" s="353"/>
      <c r="E16" s="354" t="s">
        <v>101</v>
      </c>
      <c r="F16" s="349" t="s">
        <v>95</v>
      </c>
      <c r="G16" s="349" t="s">
        <v>96</v>
      </c>
      <c r="H16" s="355"/>
      <c r="I16" s="354" t="s">
        <v>102</v>
      </c>
      <c r="J16" s="349" t="s">
        <v>95</v>
      </c>
      <c r="K16" s="397" t="s">
        <v>96</v>
      </c>
    </row>
    <row r="17" customHeight="1" spans="1:22">
      <c r="A17" s="224" t="s">
        <v>103</v>
      </c>
      <c r="B17" s="242" t="s">
        <v>95</v>
      </c>
      <c r="C17" s="242" t="s">
        <v>96</v>
      </c>
      <c r="D17" s="333"/>
      <c r="E17" s="265" t="s">
        <v>104</v>
      </c>
      <c r="F17" s="242" t="s">
        <v>95</v>
      </c>
      <c r="G17" s="242" t="s">
        <v>96</v>
      </c>
      <c r="H17" s="356"/>
      <c r="I17" s="265" t="s">
        <v>105</v>
      </c>
      <c r="J17" s="242" t="s">
        <v>95</v>
      </c>
      <c r="K17" s="291" t="s">
        <v>96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ht="18" customHeight="1" spans="1:11">
      <c r="A18" s="357" t="s">
        <v>106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99"/>
    </row>
    <row r="19" s="330" customFormat="1" ht="18" customHeight="1" spans="1:11">
      <c r="A19" s="345" t="s">
        <v>107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96"/>
    </row>
    <row r="20" customHeight="1" spans="1:11">
      <c r="A20" s="359" t="s">
        <v>108</v>
      </c>
      <c r="B20" s="360"/>
      <c r="C20" s="360"/>
      <c r="D20" s="360"/>
      <c r="E20" s="360"/>
      <c r="F20" s="360"/>
      <c r="G20" s="360"/>
      <c r="H20" s="360"/>
      <c r="I20" s="360"/>
      <c r="J20" s="360"/>
      <c r="K20" s="400"/>
    </row>
    <row r="21" ht="21.75" customHeight="1" spans="1:11">
      <c r="A21" s="361" t="s">
        <v>109</v>
      </c>
      <c r="B21" s="362" t="s">
        <v>110</v>
      </c>
      <c r="C21" s="362" t="s">
        <v>111</v>
      </c>
      <c r="D21" s="362" t="s">
        <v>112</v>
      </c>
      <c r="E21" s="362" t="s">
        <v>113</v>
      </c>
      <c r="F21" s="362" t="s">
        <v>114</v>
      </c>
      <c r="G21" s="362" t="s">
        <v>115</v>
      </c>
      <c r="H21" s="265"/>
      <c r="I21" s="265"/>
      <c r="J21" s="265"/>
      <c r="K21" s="303" t="s">
        <v>116</v>
      </c>
    </row>
    <row r="22" customHeight="1" spans="1:11">
      <c r="A22" s="363" t="s">
        <v>117</v>
      </c>
      <c r="B22" s="364">
        <v>1</v>
      </c>
      <c r="C22" s="364">
        <v>1</v>
      </c>
      <c r="D22" s="364">
        <v>1</v>
      </c>
      <c r="E22" s="364">
        <v>1</v>
      </c>
      <c r="F22" s="364">
        <v>1</v>
      </c>
      <c r="G22" s="364">
        <v>1</v>
      </c>
      <c r="H22" s="365"/>
      <c r="I22" s="365"/>
      <c r="J22" s="365"/>
      <c r="K22" s="401"/>
    </row>
    <row r="23" customHeight="1" spans="1:11">
      <c r="A23" s="366" t="s">
        <v>118</v>
      </c>
      <c r="B23" s="364" t="s">
        <v>119</v>
      </c>
      <c r="C23" s="364">
        <v>1</v>
      </c>
      <c r="D23" s="364">
        <v>1</v>
      </c>
      <c r="E23" s="364">
        <v>1</v>
      </c>
      <c r="F23" s="364">
        <v>1</v>
      </c>
      <c r="G23" s="364">
        <v>1</v>
      </c>
      <c r="H23" s="365"/>
      <c r="I23" s="365"/>
      <c r="J23" s="365"/>
      <c r="K23" s="401"/>
    </row>
    <row r="24" customHeight="1" spans="1:11">
      <c r="A24" s="367" t="s">
        <v>120</v>
      </c>
      <c r="B24" s="364">
        <v>0</v>
      </c>
      <c r="C24" s="364">
        <v>0</v>
      </c>
      <c r="D24" s="364">
        <v>0.2</v>
      </c>
      <c r="E24" s="364">
        <v>0</v>
      </c>
      <c r="F24" s="364">
        <v>0</v>
      </c>
      <c r="G24" s="364">
        <v>0</v>
      </c>
      <c r="H24" s="364"/>
      <c r="I24" s="365"/>
      <c r="J24" s="365"/>
      <c r="K24" s="402" t="s">
        <v>121</v>
      </c>
    </row>
    <row r="25" customHeight="1" spans="1:11">
      <c r="A25" s="367"/>
      <c r="B25" s="364"/>
      <c r="C25" s="364"/>
      <c r="D25" s="364"/>
      <c r="E25" s="364"/>
      <c r="F25" s="364"/>
      <c r="G25" s="364"/>
      <c r="H25" s="365"/>
      <c r="I25" s="365"/>
      <c r="J25" s="365"/>
      <c r="K25" s="402"/>
    </row>
    <row r="26" customHeight="1" spans="1:11">
      <c r="A26" s="368"/>
      <c r="B26" s="365"/>
      <c r="C26" s="365"/>
      <c r="D26" s="365"/>
      <c r="E26" s="365"/>
      <c r="F26" s="365"/>
      <c r="G26" s="365"/>
      <c r="H26" s="365"/>
      <c r="I26" s="365"/>
      <c r="J26" s="365"/>
      <c r="K26" s="403"/>
    </row>
    <row r="27" customHeight="1" spans="1:11">
      <c r="A27" s="369"/>
      <c r="B27" s="365"/>
      <c r="C27" s="365"/>
      <c r="D27" s="365"/>
      <c r="E27" s="365"/>
      <c r="F27" s="365"/>
      <c r="G27" s="365"/>
      <c r="H27" s="365"/>
      <c r="I27" s="365"/>
      <c r="J27" s="365"/>
      <c r="K27" s="403"/>
    </row>
    <row r="28" customHeight="1" spans="1:11">
      <c r="A28" s="369"/>
      <c r="B28" s="365"/>
      <c r="C28" s="365"/>
      <c r="D28" s="365"/>
      <c r="E28" s="365"/>
      <c r="F28" s="365"/>
      <c r="G28" s="365"/>
      <c r="H28" s="365"/>
      <c r="I28" s="365"/>
      <c r="J28" s="365"/>
      <c r="K28" s="403"/>
    </row>
    <row r="29" ht="18" customHeight="1" spans="1:11">
      <c r="A29" s="370" t="s">
        <v>122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4"/>
    </row>
    <row r="30" ht="18.75" customHeight="1" spans="1:11">
      <c r="A30" s="372" t="s">
        <v>123</v>
      </c>
      <c r="B30" s="373"/>
      <c r="C30" s="373"/>
      <c r="D30" s="373"/>
      <c r="E30" s="373"/>
      <c r="F30" s="373"/>
      <c r="G30" s="373"/>
      <c r="H30" s="373"/>
      <c r="I30" s="373"/>
      <c r="J30" s="373"/>
      <c r="K30" s="405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6"/>
    </row>
    <row r="32" ht="18" customHeight="1" spans="1:11">
      <c r="A32" s="370" t="s">
        <v>124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4"/>
    </row>
    <row r="33" ht="14.25" spans="1:11">
      <c r="A33" s="376" t="s">
        <v>125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7"/>
    </row>
    <row r="34" ht="15" spans="1:11">
      <c r="A34" s="119" t="s">
        <v>126</v>
      </c>
      <c r="B34" s="121"/>
      <c r="C34" s="242" t="s">
        <v>66</v>
      </c>
      <c r="D34" s="242" t="s">
        <v>67</v>
      </c>
      <c r="E34" s="378" t="s">
        <v>127</v>
      </c>
      <c r="F34" s="379"/>
      <c r="G34" s="379"/>
      <c r="H34" s="379"/>
      <c r="I34" s="379"/>
      <c r="J34" s="379"/>
      <c r="K34" s="408"/>
    </row>
    <row r="35" ht="15" spans="1:11">
      <c r="A35" s="380" t="s">
        <v>128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4.25" spans="1:11">
      <c r="A36" s="381" t="s">
        <v>129</v>
      </c>
      <c r="B36" s="382"/>
      <c r="C36" s="382"/>
      <c r="D36" s="382"/>
      <c r="E36" s="382"/>
      <c r="F36" s="382"/>
      <c r="G36" s="382"/>
      <c r="H36" s="382"/>
      <c r="I36" s="382"/>
      <c r="J36" s="382"/>
      <c r="K36" s="409"/>
    </row>
    <row r="37" ht="14.25" spans="1:11">
      <c r="A37" s="381" t="s">
        <v>130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09"/>
    </row>
    <row r="38" ht="14.25" spans="1:11">
      <c r="A38" s="381" t="s">
        <v>131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09"/>
    </row>
    <row r="39" ht="14.25" spans="1:11">
      <c r="A39" s="381" t="s">
        <v>132</v>
      </c>
      <c r="B39" s="382"/>
      <c r="C39" s="382"/>
      <c r="D39" s="382"/>
      <c r="E39" s="382"/>
      <c r="F39" s="382"/>
      <c r="G39" s="382"/>
      <c r="H39" s="382"/>
      <c r="I39" s="382"/>
      <c r="J39" s="382"/>
      <c r="K39" s="409"/>
    </row>
    <row r="40" ht="14.25" spans="1:11">
      <c r="A40" s="381" t="s">
        <v>133</v>
      </c>
      <c r="B40" s="382"/>
      <c r="C40" s="382"/>
      <c r="D40" s="382"/>
      <c r="E40" s="382"/>
      <c r="F40" s="382"/>
      <c r="G40" s="382"/>
      <c r="H40" s="382"/>
      <c r="I40" s="382"/>
      <c r="J40" s="382"/>
      <c r="K40" s="409"/>
    </row>
    <row r="41" ht="14.2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6"/>
    </row>
    <row r="42" ht="15" spans="1:11">
      <c r="A42" s="267" t="s">
        <v>134</v>
      </c>
      <c r="B42" s="268"/>
      <c r="C42" s="268"/>
      <c r="D42" s="268"/>
      <c r="E42" s="268"/>
      <c r="F42" s="268"/>
      <c r="G42" s="268"/>
      <c r="H42" s="268"/>
      <c r="I42" s="268"/>
      <c r="J42" s="268"/>
      <c r="K42" s="304"/>
    </row>
    <row r="43" ht="15" spans="1:11">
      <c r="A43" s="345" t="s">
        <v>135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96"/>
    </row>
    <row r="44" ht="14.25" spans="1:11">
      <c r="A44" s="352" t="s">
        <v>136</v>
      </c>
      <c r="B44" s="349" t="s">
        <v>95</v>
      </c>
      <c r="C44" s="349" t="s">
        <v>96</v>
      </c>
      <c r="D44" s="349" t="s">
        <v>88</v>
      </c>
      <c r="E44" s="354" t="s">
        <v>137</v>
      </c>
      <c r="F44" s="349" t="s">
        <v>95</v>
      </c>
      <c r="G44" s="349" t="s">
        <v>96</v>
      </c>
      <c r="H44" s="349" t="s">
        <v>88</v>
      </c>
      <c r="I44" s="354" t="s">
        <v>138</v>
      </c>
      <c r="J44" s="349" t="s">
        <v>95</v>
      </c>
      <c r="K44" s="397" t="s">
        <v>96</v>
      </c>
    </row>
    <row r="45" ht="14.25" spans="1:11">
      <c r="A45" s="224" t="s">
        <v>87</v>
      </c>
      <c r="B45" s="242" t="s">
        <v>95</v>
      </c>
      <c r="C45" s="242" t="s">
        <v>96</v>
      </c>
      <c r="D45" s="242" t="s">
        <v>88</v>
      </c>
      <c r="E45" s="265" t="s">
        <v>94</v>
      </c>
      <c r="F45" s="242" t="s">
        <v>95</v>
      </c>
      <c r="G45" s="242" t="s">
        <v>96</v>
      </c>
      <c r="H45" s="242" t="s">
        <v>88</v>
      </c>
      <c r="I45" s="265" t="s">
        <v>105</v>
      </c>
      <c r="J45" s="242" t="s">
        <v>95</v>
      </c>
      <c r="K45" s="291" t="s">
        <v>96</v>
      </c>
    </row>
    <row r="46" ht="15" spans="1:11">
      <c r="A46" s="231" t="s">
        <v>139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93"/>
    </row>
    <row r="47" ht="15" spans="1:11">
      <c r="A47" s="380" t="s">
        <v>140</v>
      </c>
      <c r="B47" s="380"/>
      <c r="C47" s="380"/>
      <c r="D47" s="380"/>
      <c r="E47" s="380"/>
      <c r="F47" s="380"/>
      <c r="G47" s="380"/>
      <c r="H47" s="380"/>
      <c r="I47" s="380"/>
      <c r="J47" s="380"/>
      <c r="K47" s="380"/>
    </row>
    <row r="48" ht="15" spans="1:11">
      <c r="A48" s="381" t="s">
        <v>141</v>
      </c>
      <c r="B48" s="382"/>
      <c r="C48" s="382"/>
      <c r="D48" s="382"/>
      <c r="E48" s="382"/>
      <c r="F48" s="382"/>
      <c r="G48" s="382"/>
      <c r="H48" s="382"/>
      <c r="I48" s="382"/>
      <c r="J48" s="382"/>
      <c r="K48" s="409"/>
    </row>
    <row r="49" ht="15" spans="1:11">
      <c r="A49" s="383" t="s">
        <v>142</v>
      </c>
      <c r="B49" s="288" t="s">
        <v>143</v>
      </c>
      <c r="C49" s="288"/>
      <c r="D49" s="384" t="s">
        <v>144</v>
      </c>
      <c r="E49" s="385" t="s">
        <v>145</v>
      </c>
      <c r="F49" s="386" t="s">
        <v>146</v>
      </c>
      <c r="G49" s="387">
        <v>45774</v>
      </c>
      <c r="H49" s="388" t="s">
        <v>147</v>
      </c>
      <c r="I49" s="410"/>
      <c r="J49" s="111"/>
      <c r="K49" s="411"/>
    </row>
    <row r="50" ht="15" spans="1:11">
      <c r="A50" s="380" t="s">
        <v>148</v>
      </c>
      <c r="B50" s="380"/>
      <c r="C50" s="380"/>
      <c r="D50" s="380"/>
      <c r="E50" s="380"/>
      <c r="F50" s="380"/>
      <c r="G50" s="380"/>
      <c r="H50" s="380"/>
      <c r="I50" s="380"/>
      <c r="J50" s="380"/>
      <c r="K50" s="380"/>
    </row>
    <row r="51" ht="15" spans="1:11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412"/>
    </row>
    <row r="52" ht="15" spans="1:11">
      <c r="A52" s="383" t="s">
        <v>142</v>
      </c>
      <c r="B52" s="391"/>
      <c r="C52" s="391"/>
      <c r="D52" s="384" t="s">
        <v>144</v>
      </c>
      <c r="E52" s="392"/>
      <c r="F52" s="386" t="s">
        <v>149</v>
      </c>
      <c r="G52" s="387"/>
      <c r="H52" s="388" t="s">
        <v>147</v>
      </c>
      <c r="I52" s="410"/>
      <c r="J52" s="413"/>
      <c r="K52" s="41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5"/>
  <sheetViews>
    <sheetView tabSelected="1" zoomScale="90" zoomScaleNormal="90" workbookViewId="0">
      <selection activeCell="L11" sqref="L11"/>
    </sheetView>
  </sheetViews>
  <sheetFormatPr defaultColWidth="9" defaultRowHeight="26" customHeight="1"/>
  <cols>
    <col min="1" max="1" width="17.1666666666667" style="68" customWidth="1"/>
    <col min="2" max="7" width="12" style="68" customWidth="1"/>
    <col min="8" max="8" width="1.33333333333333" style="68" customWidth="1"/>
    <col min="9" max="9" width="17.8" style="69" customWidth="1"/>
    <col min="10" max="10" width="17" style="69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19.5" customHeight="1" spans="1:14">
      <c r="A1" s="70" t="s">
        <v>150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19.5" customHeight="1" spans="1:14">
      <c r="A2" s="314" t="s">
        <v>61</v>
      </c>
      <c r="B2" s="315" t="str">
        <f>首期!B4</f>
        <v>TADDAN92552</v>
      </c>
      <c r="C2" s="315"/>
      <c r="D2" s="316" t="s">
        <v>68</v>
      </c>
      <c r="E2" s="315" t="str">
        <f>首期!B5</f>
        <v>女式羽绒服</v>
      </c>
      <c r="F2" s="315"/>
      <c r="G2" s="315"/>
      <c r="H2" s="317"/>
      <c r="I2" s="323" t="s">
        <v>57</v>
      </c>
      <c r="J2" s="315" t="str">
        <f>首期!I2</f>
        <v>青岛锦瑞麟服装有限公司</v>
      </c>
      <c r="K2" s="315"/>
      <c r="L2" s="315"/>
      <c r="M2" s="315"/>
      <c r="N2" s="315"/>
    </row>
    <row r="3" ht="19.5" customHeight="1" spans="1:14">
      <c r="A3" s="318" t="s">
        <v>151</v>
      </c>
      <c r="B3" s="319" t="s">
        <v>152</v>
      </c>
      <c r="C3" s="319"/>
      <c r="D3" s="319"/>
      <c r="E3" s="319"/>
      <c r="F3" s="319"/>
      <c r="G3" s="319"/>
      <c r="H3" s="317"/>
      <c r="I3" s="76" t="s">
        <v>153</v>
      </c>
      <c r="J3" s="76"/>
      <c r="K3" s="76"/>
      <c r="L3" s="76"/>
      <c r="M3" s="76"/>
      <c r="N3" s="76"/>
    </row>
    <row r="4" ht="19.5" customHeight="1" spans="1:14">
      <c r="A4" s="318"/>
      <c r="B4" s="320" t="s">
        <v>154</v>
      </c>
      <c r="C4" s="320" t="s">
        <v>155</v>
      </c>
      <c r="D4" s="320" t="s">
        <v>156</v>
      </c>
      <c r="E4" s="320" t="s">
        <v>157</v>
      </c>
      <c r="F4" s="320" t="s">
        <v>158</v>
      </c>
      <c r="G4" s="320" t="s">
        <v>159</v>
      </c>
      <c r="H4" s="317"/>
      <c r="I4" s="324" t="s">
        <v>160</v>
      </c>
      <c r="J4" s="324" t="s">
        <v>161</v>
      </c>
      <c r="K4" s="325" t="s">
        <v>162</v>
      </c>
      <c r="L4" s="326" t="s">
        <v>163</v>
      </c>
      <c r="M4" s="326"/>
      <c r="N4" s="326"/>
    </row>
    <row r="5" ht="19.5" customHeight="1" spans="1:14">
      <c r="A5" s="318"/>
      <c r="B5" s="320" t="s">
        <v>164</v>
      </c>
      <c r="C5" s="320" t="s">
        <v>165</v>
      </c>
      <c r="D5" s="320" t="s">
        <v>166</v>
      </c>
      <c r="E5" s="320" t="s">
        <v>167</v>
      </c>
      <c r="F5" s="320" t="s">
        <v>168</v>
      </c>
      <c r="G5" s="320" t="s">
        <v>169</v>
      </c>
      <c r="H5" s="317"/>
      <c r="I5" s="327" t="s">
        <v>170</v>
      </c>
      <c r="J5" s="327"/>
      <c r="K5" s="328"/>
      <c r="L5" s="328" t="s">
        <v>157</v>
      </c>
      <c r="M5" s="328"/>
      <c r="N5" s="328"/>
    </row>
    <row r="6" ht="19.5" customHeight="1" spans="1:14">
      <c r="A6" s="321" t="s">
        <v>171</v>
      </c>
      <c r="B6" s="322">
        <f>C6-1</f>
        <v>69</v>
      </c>
      <c r="C6" s="322">
        <f>D6-2</f>
        <v>70</v>
      </c>
      <c r="D6" s="322">
        <v>72</v>
      </c>
      <c r="E6" s="322">
        <f>D6+2</f>
        <v>74</v>
      </c>
      <c r="F6" s="322">
        <f>E6+2</f>
        <v>76</v>
      </c>
      <c r="G6" s="322">
        <f>F6+1</f>
        <v>77</v>
      </c>
      <c r="H6" s="317"/>
      <c r="I6" s="329" t="s">
        <v>172</v>
      </c>
      <c r="J6" s="96"/>
      <c r="K6" s="328"/>
      <c r="L6" s="328">
        <v>0</v>
      </c>
      <c r="M6" s="328"/>
      <c r="N6" s="328"/>
    </row>
    <row r="7" ht="19.5" customHeight="1" spans="1:14">
      <c r="A7" s="321" t="s">
        <v>173</v>
      </c>
      <c r="B7" s="322">
        <f>C7-4</f>
        <v>104</v>
      </c>
      <c r="C7" s="322">
        <f>D7-4</f>
        <v>108</v>
      </c>
      <c r="D7" s="322">
        <v>112</v>
      </c>
      <c r="E7" s="322">
        <f>D7+4</f>
        <v>116</v>
      </c>
      <c r="F7" s="322">
        <f>E7+4</f>
        <v>120</v>
      </c>
      <c r="G7" s="322">
        <f>F7+6</f>
        <v>126</v>
      </c>
      <c r="H7" s="317"/>
      <c r="I7" s="329" t="s">
        <v>172</v>
      </c>
      <c r="J7" s="96"/>
      <c r="K7" s="328"/>
      <c r="L7" s="328">
        <v>-1</v>
      </c>
      <c r="M7" s="328"/>
      <c r="N7" s="328"/>
    </row>
    <row r="8" ht="19.5" customHeight="1" spans="1:14">
      <c r="A8" s="321" t="s">
        <v>174</v>
      </c>
      <c r="B8" s="322">
        <f>C8-4</f>
        <v>112</v>
      </c>
      <c r="C8" s="322">
        <f>D8-4</f>
        <v>116</v>
      </c>
      <c r="D8" s="322">
        <v>120</v>
      </c>
      <c r="E8" s="322">
        <f>D8+4</f>
        <v>124</v>
      </c>
      <c r="F8" s="322">
        <f>E8+5</f>
        <v>129</v>
      </c>
      <c r="G8" s="322">
        <f>F8+6</f>
        <v>135</v>
      </c>
      <c r="H8" s="317"/>
      <c r="I8" s="329" t="s">
        <v>175</v>
      </c>
      <c r="J8" s="96"/>
      <c r="K8" s="328"/>
      <c r="L8" s="328">
        <v>-1</v>
      </c>
      <c r="M8" s="328"/>
      <c r="N8" s="328"/>
    </row>
    <row r="9" ht="19.5" customHeight="1" spans="1:14">
      <c r="A9" s="321" t="s">
        <v>176</v>
      </c>
      <c r="B9" s="322">
        <f>C9-1</f>
        <v>40</v>
      </c>
      <c r="C9" s="322">
        <f>D9-1</f>
        <v>41</v>
      </c>
      <c r="D9" s="322">
        <v>42</v>
      </c>
      <c r="E9" s="322">
        <f>D9+1</f>
        <v>43</v>
      </c>
      <c r="F9" s="322">
        <f>E9+1</f>
        <v>44</v>
      </c>
      <c r="G9" s="322">
        <f>F9+1.2</f>
        <v>45.2</v>
      </c>
      <c r="H9" s="317"/>
      <c r="I9" s="329" t="s">
        <v>172</v>
      </c>
      <c r="J9" s="96"/>
      <c r="K9" s="328"/>
      <c r="L9" s="328">
        <v>1</v>
      </c>
      <c r="M9" s="328"/>
      <c r="N9" s="328"/>
    </row>
    <row r="10" ht="19.5" customHeight="1" spans="1:14">
      <c r="A10" s="321" t="s">
        <v>177</v>
      </c>
      <c r="B10" s="322">
        <f>C10-0.5</f>
        <v>60.5</v>
      </c>
      <c r="C10" s="322">
        <f>D10-1</f>
        <v>61</v>
      </c>
      <c r="D10" s="322">
        <v>62</v>
      </c>
      <c r="E10" s="322">
        <f>D10+1</f>
        <v>63</v>
      </c>
      <c r="F10" s="322">
        <f>E10+1</f>
        <v>64</v>
      </c>
      <c r="G10" s="322">
        <f>F10+0.5</f>
        <v>64.5</v>
      </c>
      <c r="H10" s="317"/>
      <c r="I10" s="329" t="s">
        <v>172</v>
      </c>
      <c r="J10" s="96"/>
      <c r="K10" s="328"/>
      <c r="L10" s="328">
        <v>1</v>
      </c>
      <c r="M10" s="328"/>
      <c r="N10" s="328"/>
    </row>
    <row r="11" ht="19.5" customHeight="1" spans="1:14">
      <c r="A11" s="321" t="s">
        <v>178</v>
      </c>
      <c r="B11" s="322">
        <f>C11-0.8</f>
        <v>20.9</v>
      </c>
      <c r="C11" s="322">
        <f>D11-0.8</f>
        <v>21.7</v>
      </c>
      <c r="D11" s="322">
        <v>22.5</v>
      </c>
      <c r="E11" s="322">
        <f>D11+0.8</f>
        <v>23.3</v>
      </c>
      <c r="F11" s="322">
        <f>E11+0.8</f>
        <v>24.1</v>
      </c>
      <c r="G11" s="322">
        <f>F11+1.3</f>
        <v>25.4</v>
      </c>
      <c r="H11" s="317"/>
      <c r="I11" s="329" t="s">
        <v>172</v>
      </c>
      <c r="J11" s="96"/>
      <c r="K11" s="328"/>
      <c r="L11" s="328">
        <v>-0.3</v>
      </c>
      <c r="M11" s="328"/>
      <c r="N11" s="328"/>
    </row>
    <row r="12" ht="19.5" customHeight="1" spans="1:14">
      <c r="A12" s="321" t="s">
        <v>179</v>
      </c>
      <c r="B12" s="322">
        <f>C12-0.7</f>
        <v>17.4</v>
      </c>
      <c r="C12" s="322">
        <f>D12-0.7</f>
        <v>18.1</v>
      </c>
      <c r="D12" s="322">
        <v>18.8</v>
      </c>
      <c r="E12" s="322">
        <f>D12+0.7</f>
        <v>19.5</v>
      </c>
      <c r="F12" s="322">
        <f>E12+0.7</f>
        <v>20.2</v>
      </c>
      <c r="G12" s="322">
        <f>F12+1</f>
        <v>21.2</v>
      </c>
      <c r="H12" s="317"/>
      <c r="I12" s="329" t="s">
        <v>172</v>
      </c>
      <c r="J12" s="96"/>
      <c r="K12" s="328"/>
      <c r="L12" s="328">
        <v>-0.5</v>
      </c>
      <c r="M12" s="328"/>
      <c r="N12" s="328"/>
    </row>
    <row r="13" ht="19.5" customHeight="1" spans="1:14">
      <c r="A13" s="321" t="s">
        <v>180</v>
      </c>
      <c r="B13" s="322">
        <f>C13-0.5</f>
        <v>13.5</v>
      </c>
      <c r="C13" s="322">
        <f>D13-0.5</f>
        <v>14</v>
      </c>
      <c r="D13" s="322">
        <v>14.5</v>
      </c>
      <c r="E13" s="322">
        <f>D13+0.5</f>
        <v>15</v>
      </c>
      <c r="F13" s="322">
        <f>E13+0.5</f>
        <v>15.5</v>
      </c>
      <c r="G13" s="322">
        <f>F13+0.7</f>
        <v>16.2</v>
      </c>
      <c r="H13" s="317"/>
      <c r="I13" s="329" t="s">
        <v>172</v>
      </c>
      <c r="J13" s="96"/>
      <c r="K13" s="328"/>
      <c r="L13" s="328">
        <v>0</v>
      </c>
      <c r="M13" s="328"/>
      <c r="N13" s="328"/>
    </row>
    <row r="14" ht="19.5" customHeight="1" spans="1:14">
      <c r="A14" s="321" t="s">
        <v>181</v>
      </c>
      <c r="B14" s="322">
        <f>C14-0.5</f>
        <v>8.5</v>
      </c>
      <c r="C14" s="322">
        <f>D14-0.5</f>
        <v>9</v>
      </c>
      <c r="D14" s="322">
        <v>9.5</v>
      </c>
      <c r="E14" s="322">
        <f>D14+0.5</f>
        <v>10</v>
      </c>
      <c r="F14" s="322">
        <f>E14+0.5</f>
        <v>10.5</v>
      </c>
      <c r="G14" s="322">
        <f>F14+0.7</f>
        <v>11.2</v>
      </c>
      <c r="H14" s="317"/>
      <c r="I14" s="329" t="s">
        <v>172</v>
      </c>
      <c r="J14" s="96"/>
      <c r="K14" s="328"/>
      <c r="L14" s="328">
        <v>0</v>
      </c>
      <c r="M14" s="328"/>
      <c r="N14" s="328"/>
    </row>
    <row r="15" ht="19.5" customHeight="1" spans="1:14">
      <c r="A15" s="321" t="s">
        <v>182</v>
      </c>
      <c r="B15" s="322">
        <f>C15-1</f>
        <v>56</v>
      </c>
      <c r="C15" s="322">
        <f>D15-1</f>
        <v>57</v>
      </c>
      <c r="D15" s="322">
        <v>58</v>
      </c>
      <c r="E15" s="322">
        <f>D15+1</f>
        <v>59</v>
      </c>
      <c r="F15" s="322">
        <f>E15+1</f>
        <v>60</v>
      </c>
      <c r="G15" s="322">
        <f>F15+1.5</f>
        <v>61.5</v>
      </c>
      <c r="H15" s="317"/>
      <c r="I15" s="329" t="s">
        <v>172</v>
      </c>
      <c r="J15" s="96"/>
      <c r="K15" s="328"/>
      <c r="L15" s="328">
        <v>-1</v>
      </c>
      <c r="M15" s="328"/>
      <c r="N15" s="328"/>
    </row>
    <row r="16" ht="19.5" customHeight="1" spans="1:14">
      <c r="A16" s="321" t="s">
        <v>183</v>
      </c>
      <c r="B16" s="322">
        <f t="shared" ref="B16:B20" si="0">C16</f>
        <v>12</v>
      </c>
      <c r="C16" s="322">
        <f>D16</f>
        <v>12</v>
      </c>
      <c r="D16" s="322">
        <v>12</v>
      </c>
      <c r="E16" s="322">
        <f t="shared" ref="E16:G16" si="1">D16</f>
        <v>12</v>
      </c>
      <c r="F16" s="322">
        <f t="shared" si="1"/>
        <v>12</v>
      </c>
      <c r="G16" s="322">
        <f t="shared" si="1"/>
        <v>12</v>
      </c>
      <c r="H16" s="317"/>
      <c r="I16" s="329" t="s">
        <v>172</v>
      </c>
      <c r="J16" s="96"/>
      <c r="K16" s="328"/>
      <c r="L16" s="328" t="s">
        <v>184</v>
      </c>
      <c r="M16" s="328"/>
      <c r="N16" s="328"/>
    </row>
    <row r="17" ht="19.5" customHeight="1" spans="1:14">
      <c r="A17" s="321" t="s">
        <v>185</v>
      </c>
      <c r="B17" s="322">
        <f t="shared" si="0"/>
        <v>8</v>
      </c>
      <c r="C17" s="322">
        <f>D17</f>
        <v>8</v>
      </c>
      <c r="D17" s="322">
        <v>8</v>
      </c>
      <c r="E17" s="322">
        <f t="shared" ref="E17:G17" si="2">D17</f>
        <v>8</v>
      </c>
      <c r="F17" s="322">
        <f t="shared" si="2"/>
        <v>8</v>
      </c>
      <c r="G17" s="322">
        <f t="shared" si="2"/>
        <v>8</v>
      </c>
      <c r="H17" s="317"/>
      <c r="I17" s="329" t="s">
        <v>172</v>
      </c>
      <c r="J17" s="96"/>
      <c r="K17" s="328"/>
      <c r="L17" s="328"/>
      <c r="M17" s="328"/>
      <c r="N17" s="328"/>
    </row>
    <row r="18" ht="19.5" customHeight="1" spans="1:14">
      <c r="A18" s="321" t="s">
        <v>186</v>
      </c>
      <c r="B18" s="322">
        <f>C18-0.5</f>
        <v>36</v>
      </c>
      <c r="C18" s="322">
        <f>D18-0.5</f>
        <v>36.5</v>
      </c>
      <c r="D18" s="322">
        <v>37</v>
      </c>
      <c r="E18" s="322">
        <f t="shared" ref="E18:G18" si="3">D18+0.5</f>
        <v>37.5</v>
      </c>
      <c r="F18" s="322">
        <f t="shared" si="3"/>
        <v>38</v>
      </c>
      <c r="G18" s="322">
        <f t="shared" si="3"/>
        <v>38.5</v>
      </c>
      <c r="H18" s="317"/>
      <c r="I18" s="329" t="s">
        <v>172</v>
      </c>
      <c r="J18" s="96"/>
      <c r="K18" s="328"/>
      <c r="L18" s="328"/>
      <c r="M18" s="328"/>
      <c r="N18" s="328"/>
    </row>
    <row r="19" ht="19.5" customHeight="1" spans="1:14">
      <c r="A19" s="321" t="s">
        <v>187</v>
      </c>
      <c r="B19" s="322">
        <f>C19-0.5</f>
        <v>26.5</v>
      </c>
      <c r="C19" s="322">
        <f>D19-0.5</f>
        <v>27</v>
      </c>
      <c r="D19" s="322">
        <v>27.5</v>
      </c>
      <c r="E19" s="322">
        <f>D19+0.5</f>
        <v>28</v>
      </c>
      <c r="F19" s="322">
        <f>E19+0.5</f>
        <v>28.5</v>
      </c>
      <c r="G19" s="322">
        <f>F19+0.75</f>
        <v>29.25</v>
      </c>
      <c r="H19" s="317"/>
      <c r="I19" s="329" t="s">
        <v>172</v>
      </c>
      <c r="J19" s="96"/>
      <c r="K19" s="328"/>
      <c r="L19" s="328"/>
      <c r="M19" s="328"/>
      <c r="N19" s="328"/>
    </row>
    <row r="20" ht="19.5" customHeight="1" spans="1:14">
      <c r="A20" s="321" t="s">
        <v>188</v>
      </c>
      <c r="B20" s="322">
        <f t="shared" si="0"/>
        <v>18</v>
      </c>
      <c r="C20" s="322">
        <f>D20-1</f>
        <v>18</v>
      </c>
      <c r="D20" s="322">
        <v>19</v>
      </c>
      <c r="E20" s="322">
        <f>D20</f>
        <v>19</v>
      </c>
      <c r="F20" s="322">
        <f>E20+1.5</f>
        <v>20.5</v>
      </c>
      <c r="G20" s="322">
        <f>F20</f>
        <v>20.5</v>
      </c>
      <c r="H20" s="317"/>
      <c r="I20" s="329" t="s">
        <v>189</v>
      </c>
      <c r="J20" s="96"/>
      <c r="K20" s="328"/>
      <c r="L20" s="328"/>
      <c r="M20" s="328"/>
      <c r="N20" s="328"/>
    </row>
    <row r="21" ht="19.5" customHeight="1" spans="1:14">
      <c r="A21" s="321" t="s">
        <v>190</v>
      </c>
      <c r="B21" s="322">
        <f>C21-9</f>
        <v>171</v>
      </c>
      <c r="C21" s="322">
        <f>D21-10</f>
        <v>180</v>
      </c>
      <c r="D21" s="322">
        <v>190</v>
      </c>
      <c r="E21" s="322">
        <f>D21+11</f>
        <v>201</v>
      </c>
      <c r="F21" s="322">
        <f>E21+12</f>
        <v>213</v>
      </c>
      <c r="G21" s="322">
        <f>F21+11</f>
        <v>224</v>
      </c>
      <c r="H21" s="317"/>
      <c r="I21" s="329"/>
      <c r="J21" s="96"/>
      <c r="K21" s="328"/>
      <c r="L21" s="328"/>
      <c r="M21" s="328"/>
      <c r="N21" s="328"/>
    </row>
    <row r="22" ht="19.5" customHeight="1" spans="1:14">
      <c r="A22" s="321" t="s">
        <v>191</v>
      </c>
      <c r="B22" s="322">
        <f t="shared" ref="B22:G22" si="4">B21-5</f>
        <v>166</v>
      </c>
      <c r="C22" s="322">
        <f t="shared" si="4"/>
        <v>175</v>
      </c>
      <c r="D22" s="322">
        <f t="shared" si="4"/>
        <v>185</v>
      </c>
      <c r="E22" s="322">
        <f t="shared" si="4"/>
        <v>196</v>
      </c>
      <c r="F22" s="322">
        <f t="shared" si="4"/>
        <v>208</v>
      </c>
      <c r="G22" s="322">
        <f t="shared" si="4"/>
        <v>219</v>
      </c>
      <c r="H22" s="317"/>
      <c r="I22" s="329"/>
      <c r="J22" s="96"/>
      <c r="K22" s="328"/>
      <c r="L22" s="328"/>
      <c r="M22" s="328"/>
      <c r="N22" s="328"/>
    </row>
    <row r="23" ht="14.25" spans="1:14">
      <c r="A23" s="88" t="s">
        <v>192</v>
      </c>
      <c r="D23" s="89"/>
      <c r="E23" s="89"/>
      <c r="F23" s="89"/>
      <c r="G23" s="89"/>
      <c r="H23" s="89"/>
      <c r="I23" s="102"/>
      <c r="J23" s="102"/>
      <c r="K23" s="89"/>
      <c r="L23" s="89"/>
      <c r="M23" s="89"/>
      <c r="N23" s="89"/>
    </row>
    <row r="24" ht="14.25" spans="1:14">
      <c r="A24" s="68" t="s">
        <v>193</v>
      </c>
      <c r="D24" s="89"/>
      <c r="E24" s="89"/>
      <c r="F24" s="89"/>
      <c r="G24" s="89"/>
      <c r="H24" s="89"/>
      <c r="I24" s="102"/>
      <c r="J24" s="102"/>
      <c r="K24" s="89"/>
      <c r="L24" s="89"/>
      <c r="M24" s="89"/>
      <c r="N24" s="89"/>
    </row>
    <row r="25" ht="14.25" spans="1:13">
      <c r="A25" s="89"/>
      <c r="B25" s="89"/>
      <c r="C25" s="89"/>
      <c r="D25" s="89"/>
      <c r="E25" s="89"/>
      <c r="F25" s="89"/>
      <c r="G25" s="89"/>
      <c r="H25" s="89"/>
      <c r="I25" s="103" t="s">
        <v>194</v>
      </c>
      <c r="J25" s="103"/>
      <c r="K25" s="88" t="s">
        <v>195</v>
      </c>
      <c r="L25" s="88"/>
      <c r="M25" s="88" t="s">
        <v>196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2" customWidth="1"/>
    <col min="2" max="16384" width="10" style="202"/>
  </cols>
  <sheetData>
    <row r="1" ht="22.5" customHeight="1" spans="1:11">
      <c r="A1" s="203" t="s">
        <v>197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107" t="s">
        <v>54</v>
      </c>
      <c r="C2" s="107"/>
      <c r="D2" s="205" t="s">
        <v>55</v>
      </c>
      <c r="E2" s="205"/>
      <c r="F2" s="107" t="s">
        <v>198</v>
      </c>
      <c r="G2" s="107"/>
      <c r="H2" s="206" t="s">
        <v>57</v>
      </c>
      <c r="I2" s="289" t="s">
        <v>199</v>
      </c>
      <c r="J2" s="289"/>
      <c r="K2" s="290"/>
    </row>
    <row r="3" customHeight="1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customHeight="1" spans="1:11">
      <c r="A4" s="213" t="s">
        <v>61</v>
      </c>
      <c r="B4" s="214" t="s">
        <v>200</v>
      </c>
      <c r="C4" s="215"/>
      <c r="D4" s="213" t="s">
        <v>63</v>
      </c>
      <c r="E4" s="216"/>
      <c r="F4" s="217">
        <v>45721</v>
      </c>
      <c r="G4" s="218"/>
      <c r="H4" s="213" t="s">
        <v>201</v>
      </c>
      <c r="I4" s="216"/>
      <c r="J4" s="242" t="s">
        <v>66</v>
      </c>
      <c r="K4" s="291" t="s">
        <v>67</v>
      </c>
    </row>
    <row r="5" customHeight="1" spans="1:11">
      <c r="A5" s="219" t="s">
        <v>68</v>
      </c>
      <c r="B5" s="214" t="s">
        <v>202</v>
      </c>
      <c r="C5" s="215"/>
      <c r="D5" s="213" t="s">
        <v>203</v>
      </c>
      <c r="E5" s="216"/>
      <c r="F5" s="220">
        <v>1</v>
      </c>
      <c r="G5" s="221"/>
      <c r="H5" s="213" t="s">
        <v>204</v>
      </c>
      <c r="I5" s="216"/>
      <c r="J5" s="242" t="s">
        <v>66</v>
      </c>
      <c r="K5" s="291" t="s">
        <v>67</v>
      </c>
    </row>
    <row r="6" customHeight="1" spans="1:11">
      <c r="A6" s="213" t="s">
        <v>72</v>
      </c>
      <c r="B6" s="222">
        <v>4</v>
      </c>
      <c r="C6" s="223">
        <v>6</v>
      </c>
      <c r="D6" s="213" t="s">
        <v>205</v>
      </c>
      <c r="E6" s="216"/>
      <c r="F6" s="220">
        <v>0.5</v>
      </c>
      <c r="G6" s="221"/>
      <c r="H6" s="224" t="s">
        <v>206</v>
      </c>
      <c r="I6" s="265"/>
      <c r="J6" s="265"/>
      <c r="K6" s="292"/>
    </row>
    <row r="7" customHeight="1" spans="1:11">
      <c r="A7" s="213" t="s">
        <v>75</v>
      </c>
      <c r="B7" s="225">
        <v>11684</v>
      </c>
      <c r="C7" s="226"/>
      <c r="D7" s="213" t="s">
        <v>207</v>
      </c>
      <c r="E7" s="216"/>
      <c r="F7" s="220">
        <v>0.3</v>
      </c>
      <c r="G7" s="221"/>
      <c r="H7" s="227" t="s">
        <v>208</v>
      </c>
      <c r="I7" s="242"/>
      <c r="J7" s="242"/>
      <c r="K7" s="291"/>
    </row>
    <row r="8" customHeight="1" spans="1:11">
      <c r="A8" s="228" t="s">
        <v>78</v>
      </c>
      <c r="B8" s="229" t="s">
        <v>209</v>
      </c>
      <c r="C8" s="230"/>
      <c r="D8" s="231" t="s">
        <v>80</v>
      </c>
      <c r="E8" s="232"/>
      <c r="F8" s="233">
        <v>45721</v>
      </c>
      <c r="G8" s="234"/>
      <c r="H8" s="231"/>
      <c r="I8" s="232"/>
      <c r="J8" s="232"/>
      <c r="K8" s="293"/>
    </row>
    <row r="9" customHeight="1" spans="1:11">
      <c r="A9" s="235" t="s">
        <v>210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84</v>
      </c>
      <c r="B10" s="237" t="s">
        <v>85</v>
      </c>
      <c r="C10" s="238" t="s">
        <v>86</v>
      </c>
      <c r="D10" s="239"/>
      <c r="E10" s="240" t="s">
        <v>89</v>
      </c>
      <c r="F10" s="237" t="s">
        <v>85</v>
      </c>
      <c r="G10" s="238" t="s">
        <v>86</v>
      </c>
      <c r="H10" s="237"/>
      <c r="I10" s="240" t="s">
        <v>87</v>
      </c>
      <c r="J10" s="237" t="s">
        <v>85</v>
      </c>
      <c r="K10" s="294" t="s">
        <v>86</v>
      </c>
    </row>
    <row r="11" customHeight="1" spans="1:11">
      <c r="A11" s="219" t="s">
        <v>90</v>
      </c>
      <c r="B11" s="241" t="s">
        <v>85</v>
      </c>
      <c r="C11" s="242" t="s">
        <v>86</v>
      </c>
      <c r="D11" s="243"/>
      <c r="E11" s="244" t="s">
        <v>92</v>
      </c>
      <c r="F11" s="241" t="s">
        <v>85</v>
      </c>
      <c r="G11" s="242" t="s">
        <v>86</v>
      </c>
      <c r="H11" s="241"/>
      <c r="I11" s="244" t="s">
        <v>97</v>
      </c>
      <c r="J11" s="241" t="s">
        <v>85</v>
      </c>
      <c r="K11" s="291" t="s">
        <v>86</v>
      </c>
    </row>
    <row r="12" customHeight="1" spans="1:11">
      <c r="A12" s="231" t="s">
        <v>211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93"/>
    </row>
    <row r="13" customHeight="1" spans="1:11">
      <c r="A13" s="245" t="s">
        <v>212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213</v>
      </c>
      <c r="B14" s="247"/>
      <c r="C14" s="247"/>
      <c r="D14" s="247"/>
      <c r="E14" s="247"/>
      <c r="F14" s="247"/>
      <c r="G14" s="247"/>
      <c r="H14" s="248"/>
      <c r="I14" s="295"/>
      <c r="J14" s="295"/>
      <c r="K14" s="296"/>
    </row>
    <row r="15" customHeight="1" spans="1:11">
      <c r="A15" s="246" t="s">
        <v>214</v>
      </c>
      <c r="B15" s="247"/>
      <c r="C15" s="247"/>
      <c r="D15" s="247"/>
      <c r="E15" s="247"/>
      <c r="F15" s="247"/>
      <c r="G15" s="247"/>
      <c r="H15" s="248"/>
      <c r="I15" s="297"/>
      <c r="J15" s="298"/>
      <c r="K15" s="299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300"/>
    </row>
    <row r="17" customHeight="1" spans="1:11">
      <c r="A17" s="245" t="s">
        <v>215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1" t="s">
        <v>216</v>
      </c>
      <c r="B18" s="252"/>
      <c r="C18" s="252"/>
      <c r="D18" s="252"/>
      <c r="E18" s="253"/>
      <c r="F18" s="253"/>
      <c r="G18" s="253"/>
      <c r="H18" s="253"/>
      <c r="I18" s="295"/>
      <c r="J18" s="295"/>
      <c r="K18" s="296"/>
    </row>
    <row r="19" customHeight="1" spans="1:11">
      <c r="A19" s="254" t="s">
        <v>217</v>
      </c>
      <c r="B19" s="255"/>
      <c r="C19" s="255"/>
      <c r="D19" s="256"/>
      <c r="E19" s="257"/>
      <c r="F19" s="258"/>
      <c r="G19" s="258"/>
      <c r="H19" s="259"/>
      <c r="I19" s="297"/>
      <c r="J19" s="298"/>
      <c r="K19" s="299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300"/>
    </row>
    <row r="21" customHeight="1" spans="1:11">
      <c r="A21" s="260" t="s">
        <v>124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06" t="s">
        <v>125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19" t="s">
        <v>126</v>
      </c>
      <c r="B23" s="121"/>
      <c r="C23" s="242" t="s">
        <v>66</v>
      </c>
      <c r="D23" s="242" t="s">
        <v>67</v>
      </c>
      <c r="E23" s="118"/>
      <c r="F23" s="118"/>
      <c r="G23" s="118"/>
      <c r="H23" s="118"/>
      <c r="I23" s="118"/>
      <c r="J23" s="118"/>
      <c r="K23" s="173"/>
    </row>
    <row r="24" customHeight="1" spans="1:11">
      <c r="A24" s="261" t="s">
        <v>218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01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302"/>
    </row>
    <row r="26" customHeight="1" spans="1:11">
      <c r="A26" s="235" t="s">
        <v>135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07" t="s">
        <v>136</v>
      </c>
      <c r="B27" s="238" t="s">
        <v>95</v>
      </c>
      <c r="C27" s="238" t="s">
        <v>96</v>
      </c>
      <c r="D27" s="238" t="s">
        <v>88</v>
      </c>
      <c r="E27" s="208" t="s">
        <v>137</v>
      </c>
      <c r="F27" s="238" t="s">
        <v>95</v>
      </c>
      <c r="G27" s="238" t="s">
        <v>96</v>
      </c>
      <c r="H27" s="238" t="s">
        <v>88</v>
      </c>
      <c r="I27" s="208" t="s">
        <v>138</v>
      </c>
      <c r="J27" s="238" t="s">
        <v>95</v>
      </c>
      <c r="K27" s="294" t="s">
        <v>96</v>
      </c>
    </row>
    <row r="28" customHeight="1" spans="1:11">
      <c r="A28" s="224" t="s">
        <v>87</v>
      </c>
      <c r="B28" s="242" t="s">
        <v>95</v>
      </c>
      <c r="C28" s="242" t="s">
        <v>96</v>
      </c>
      <c r="D28" s="242" t="s">
        <v>88</v>
      </c>
      <c r="E28" s="265" t="s">
        <v>94</v>
      </c>
      <c r="F28" s="242" t="s">
        <v>95</v>
      </c>
      <c r="G28" s="242" t="s">
        <v>96</v>
      </c>
      <c r="H28" s="242" t="s">
        <v>88</v>
      </c>
      <c r="I28" s="265" t="s">
        <v>105</v>
      </c>
      <c r="J28" s="242" t="s">
        <v>95</v>
      </c>
      <c r="K28" s="291" t="s">
        <v>96</v>
      </c>
    </row>
    <row r="29" customHeight="1" spans="1:11">
      <c r="A29" s="213" t="s">
        <v>219</v>
      </c>
      <c r="B29" s="266"/>
      <c r="C29" s="266"/>
      <c r="D29" s="266"/>
      <c r="E29" s="266"/>
      <c r="F29" s="266"/>
      <c r="G29" s="266"/>
      <c r="H29" s="266"/>
      <c r="I29" s="266"/>
      <c r="J29" s="266"/>
      <c r="K29" s="303"/>
    </row>
    <row r="30" customHeight="1" spans="1:1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304"/>
    </row>
    <row r="31" customHeight="1" spans="1:11">
      <c r="A31" s="269" t="s">
        <v>220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305"/>
    </row>
    <row r="33" ht="17.25" customHeight="1" spans="1:11">
      <c r="A33" s="272" t="s">
        <v>221</v>
      </c>
      <c r="B33" s="273"/>
      <c r="C33" s="273"/>
      <c r="D33" s="273"/>
      <c r="E33" s="273"/>
      <c r="F33" s="273"/>
      <c r="G33" s="273"/>
      <c r="H33" s="273"/>
      <c r="I33" s="273"/>
      <c r="J33" s="273"/>
      <c r="K33" s="306"/>
    </row>
    <row r="34" ht="17.25" customHeight="1" spans="1:11">
      <c r="A34" s="272" t="s">
        <v>222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306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306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6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06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06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6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6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6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6"/>
    </row>
    <row r="43" ht="17.25" customHeight="1" spans="1:11">
      <c r="A43" s="267" t="s">
        <v>134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4"/>
    </row>
    <row r="44" customHeight="1" spans="1:11">
      <c r="A44" s="269" t="s">
        <v>223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274" t="s">
        <v>211</v>
      </c>
      <c r="B45" s="275"/>
      <c r="C45" s="275"/>
      <c r="D45" s="275"/>
      <c r="E45" s="275"/>
      <c r="F45" s="275"/>
      <c r="G45" s="275"/>
      <c r="H45" s="275"/>
      <c r="I45" s="275"/>
      <c r="J45" s="275"/>
      <c r="K45" s="307"/>
    </row>
    <row r="46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307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302"/>
    </row>
    <row r="48" ht="21" customHeight="1" spans="1:11">
      <c r="A48" s="276" t="s">
        <v>142</v>
      </c>
      <c r="B48" s="277" t="s">
        <v>224</v>
      </c>
      <c r="C48" s="277"/>
      <c r="D48" s="278" t="s">
        <v>144</v>
      </c>
      <c r="E48" s="279" t="s">
        <v>225</v>
      </c>
      <c r="F48" s="278" t="s">
        <v>146</v>
      </c>
      <c r="G48" s="280">
        <v>45711</v>
      </c>
      <c r="H48" s="281" t="s">
        <v>147</v>
      </c>
      <c r="I48" s="281"/>
      <c r="J48" s="277" t="s">
        <v>225</v>
      </c>
      <c r="K48" s="308"/>
    </row>
    <row r="49" customHeight="1" spans="1:11">
      <c r="A49" s="282" t="s">
        <v>148</v>
      </c>
      <c r="B49" s="283"/>
      <c r="C49" s="283"/>
      <c r="D49" s="283"/>
      <c r="E49" s="283"/>
      <c r="F49" s="283"/>
      <c r="G49" s="283"/>
      <c r="H49" s="283"/>
      <c r="I49" s="283"/>
      <c r="J49" s="283"/>
      <c r="K49" s="309"/>
    </row>
    <row r="50" customHeight="1" spans="1:11">
      <c r="A50" s="284" t="s">
        <v>226</v>
      </c>
      <c r="B50" s="285"/>
      <c r="C50" s="285"/>
      <c r="D50" s="285"/>
      <c r="E50" s="285"/>
      <c r="F50" s="285"/>
      <c r="G50" s="285"/>
      <c r="H50" s="285"/>
      <c r="I50" s="285"/>
      <c r="J50" s="285"/>
      <c r="K50" s="310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311"/>
    </row>
    <row r="52" ht="21" customHeight="1" spans="1:11">
      <c r="A52" s="276" t="s">
        <v>142</v>
      </c>
      <c r="B52" s="288"/>
      <c r="C52" s="288"/>
      <c r="D52" s="278" t="s">
        <v>144</v>
      </c>
      <c r="E52" s="278"/>
      <c r="F52" s="278" t="s">
        <v>146</v>
      </c>
      <c r="G52" s="278"/>
      <c r="H52" s="281" t="s">
        <v>147</v>
      </c>
      <c r="I52" s="281"/>
      <c r="J52" s="312"/>
      <c r="K52" s="31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9" width="16.5" style="68" customWidth="1"/>
    <col min="10" max="10" width="17" style="68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22.5" customHeight="1" spans="1:14">
      <c r="A1" s="70" t="s">
        <v>150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.5" customHeight="1" spans="1:14">
      <c r="A2" s="72" t="s">
        <v>61</v>
      </c>
      <c r="B2" s="73" t="s">
        <v>200</v>
      </c>
      <c r="C2" s="73"/>
      <c r="D2" s="74" t="s">
        <v>68</v>
      </c>
      <c r="E2" s="73" t="s">
        <v>202</v>
      </c>
      <c r="F2" s="73"/>
      <c r="G2" s="73"/>
      <c r="H2" s="75"/>
      <c r="I2" s="196" t="s">
        <v>57</v>
      </c>
      <c r="J2" s="197" t="s">
        <v>199</v>
      </c>
      <c r="K2" s="197"/>
      <c r="L2" s="197"/>
      <c r="M2" s="197"/>
      <c r="N2" s="198"/>
    </row>
    <row r="3" ht="22.5" customHeight="1" spans="1:14">
      <c r="A3" s="76" t="s">
        <v>151</v>
      </c>
      <c r="B3" s="77" t="s">
        <v>152</v>
      </c>
      <c r="C3" s="77"/>
      <c r="D3" s="77"/>
      <c r="E3" s="77"/>
      <c r="F3" s="77"/>
      <c r="G3" s="77"/>
      <c r="H3" s="78"/>
      <c r="I3" s="76" t="s">
        <v>153</v>
      </c>
      <c r="J3" s="76"/>
      <c r="K3" s="76"/>
      <c r="L3" s="76"/>
      <c r="M3" s="76"/>
      <c r="N3" s="199"/>
    </row>
    <row r="4" ht="22.5" customHeight="1" spans="1:14">
      <c r="A4" s="76"/>
      <c r="B4" s="79" t="s">
        <v>227</v>
      </c>
      <c r="C4" s="79" t="s">
        <v>228</v>
      </c>
      <c r="D4" s="79" t="s">
        <v>229</v>
      </c>
      <c r="E4" s="79" t="s">
        <v>230</v>
      </c>
      <c r="F4" s="79" t="s">
        <v>231</v>
      </c>
      <c r="G4" s="79" t="s">
        <v>232</v>
      </c>
      <c r="H4" s="78"/>
      <c r="I4" s="200" t="s">
        <v>233</v>
      </c>
      <c r="J4" s="200" t="s">
        <v>234</v>
      </c>
      <c r="K4" s="200" t="s">
        <v>235</v>
      </c>
      <c r="L4" s="200" t="s">
        <v>236</v>
      </c>
      <c r="M4" s="200" t="s">
        <v>237</v>
      </c>
      <c r="N4" s="200" t="s">
        <v>238</v>
      </c>
    </row>
    <row r="5" ht="22.5" customHeight="1" spans="1:14">
      <c r="A5" s="76"/>
      <c r="B5" s="80"/>
      <c r="C5" s="80"/>
      <c r="D5" s="81"/>
      <c r="E5" s="80"/>
      <c r="F5" s="80"/>
      <c r="G5" s="80"/>
      <c r="H5" s="78"/>
      <c r="I5" s="96" t="s">
        <v>239</v>
      </c>
      <c r="J5" s="96" t="s">
        <v>239</v>
      </c>
      <c r="K5" s="96" t="s">
        <v>239</v>
      </c>
      <c r="L5" s="96" t="s">
        <v>239</v>
      </c>
      <c r="M5" s="96" t="s">
        <v>239</v>
      </c>
      <c r="N5" s="96" t="s">
        <v>239</v>
      </c>
    </row>
    <row r="6" ht="22.5" customHeight="1" spans="1:14">
      <c r="A6" s="79" t="s">
        <v>171</v>
      </c>
      <c r="B6" s="79" t="s">
        <v>240</v>
      </c>
      <c r="C6" s="79" t="s">
        <v>241</v>
      </c>
      <c r="D6" s="79" t="s">
        <v>242</v>
      </c>
      <c r="E6" s="79" t="s">
        <v>243</v>
      </c>
      <c r="F6" s="79" t="s">
        <v>244</v>
      </c>
      <c r="G6" s="79" t="s">
        <v>245</v>
      </c>
      <c r="H6" s="78"/>
      <c r="I6" s="96" t="s">
        <v>246</v>
      </c>
      <c r="J6" s="96" t="s">
        <v>247</v>
      </c>
      <c r="K6" s="96" t="s">
        <v>248</v>
      </c>
      <c r="L6" s="96" t="s">
        <v>248</v>
      </c>
      <c r="M6" s="96" t="s">
        <v>249</v>
      </c>
      <c r="N6" s="98" t="s">
        <v>250</v>
      </c>
    </row>
    <row r="7" ht="22.5" customHeight="1" spans="1:14">
      <c r="A7" s="79" t="s">
        <v>173</v>
      </c>
      <c r="B7" s="79" t="s">
        <v>251</v>
      </c>
      <c r="C7" s="79" t="s">
        <v>252</v>
      </c>
      <c r="D7" s="79" t="s">
        <v>253</v>
      </c>
      <c r="E7" s="79" t="s">
        <v>254</v>
      </c>
      <c r="F7" s="79" t="s">
        <v>255</v>
      </c>
      <c r="G7" s="79" t="s">
        <v>256</v>
      </c>
      <c r="H7" s="78"/>
      <c r="I7" s="96" t="s">
        <v>257</v>
      </c>
      <c r="J7" s="96" t="s">
        <v>258</v>
      </c>
      <c r="K7" s="96" t="s">
        <v>258</v>
      </c>
      <c r="L7" s="96" t="s">
        <v>257</v>
      </c>
      <c r="M7" s="96" t="s">
        <v>257</v>
      </c>
      <c r="N7" s="98" t="s">
        <v>257</v>
      </c>
    </row>
    <row r="8" ht="22.5" customHeight="1" spans="1:14">
      <c r="A8" s="79" t="s">
        <v>174</v>
      </c>
      <c r="B8" s="79" t="s">
        <v>259</v>
      </c>
      <c r="C8" s="79" t="s">
        <v>260</v>
      </c>
      <c r="D8" s="79" t="s">
        <v>261</v>
      </c>
      <c r="E8" s="79" t="s">
        <v>262</v>
      </c>
      <c r="F8" s="79" t="s">
        <v>255</v>
      </c>
      <c r="G8" s="79" t="s">
        <v>256</v>
      </c>
      <c r="H8" s="78"/>
      <c r="I8" s="96" t="s">
        <v>250</v>
      </c>
      <c r="J8" s="96" t="s">
        <v>250</v>
      </c>
      <c r="K8" s="96" t="s">
        <v>250</v>
      </c>
      <c r="L8" s="99" t="s">
        <v>250</v>
      </c>
      <c r="M8" s="99" t="s">
        <v>250</v>
      </c>
      <c r="N8" s="98" t="s">
        <v>250</v>
      </c>
    </row>
    <row r="9" ht="22.5" customHeight="1" spans="1:14">
      <c r="A9" s="79" t="s">
        <v>176</v>
      </c>
      <c r="B9" s="79" t="s">
        <v>263</v>
      </c>
      <c r="C9" s="79" t="s">
        <v>264</v>
      </c>
      <c r="D9" s="79" t="s">
        <v>265</v>
      </c>
      <c r="E9" s="79" t="s">
        <v>266</v>
      </c>
      <c r="F9" s="79" t="s">
        <v>267</v>
      </c>
      <c r="G9" s="79" t="s">
        <v>268</v>
      </c>
      <c r="H9" s="78"/>
      <c r="I9" s="96" t="s">
        <v>250</v>
      </c>
      <c r="J9" s="96" t="s">
        <v>269</v>
      </c>
      <c r="K9" s="96" t="s">
        <v>250</v>
      </c>
      <c r="L9" s="99" t="s">
        <v>250</v>
      </c>
      <c r="M9" s="99" t="s">
        <v>250</v>
      </c>
      <c r="N9" s="98" t="s">
        <v>270</v>
      </c>
    </row>
    <row r="10" ht="22.5" customHeight="1" spans="1:14">
      <c r="A10" s="79" t="s">
        <v>177</v>
      </c>
      <c r="B10" s="79" t="s">
        <v>271</v>
      </c>
      <c r="C10" s="79" t="s">
        <v>272</v>
      </c>
      <c r="D10" s="79" t="s">
        <v>273</v>
      </c>
      <c r="E10" s="79" t="s">
        <v>274</v>
      </c>
      <c r="F10" s="79" t="s">
        <v>275</v>
      </c>
      <c r="G10" s="79" t="s">
        <v>276</v>
      </c>
      <c r="H10" s="78"/>
      <c r="I10" s="96" t="s">
        <v>277</v>
      </c>
      <c r="J10" s="96" t="s">
        <v>278</v>
      </c>
      <c r="K10" s="96" t="s">
        <v>279</v>
      </c>
      <c r="L10" s="99" t="s">
        <v>250</v>
      </c>
      <c r="M10" s="96" t="s">
        <v>279</v>
      </c>
      <c r="N10" s="98" t="s">
        <v>250</v>
      </c>
    </row>
    <row r="11" ht="22.5" customHeight="1" spans="1:14">
      <c r="A11" s="79" t="s">
        <v>178</v>
      </c>
      <c r="B11" s="79" t="s">
        <v>280</v>
      </c>
      <c r="C11" s="79" t="s">
        <v>281</v>
      </c>
      <c r="D11" s="79" t="s">
        <v>282</v>
      </c>
      <c r="E11" s="79" t="s">
        <v>283</v>
      </c>
      <c r="F11" s="79" t="s">
        <v>284</v>
      </c>
      <c r="G11" s="79" t="s">
        <v>285</v>
      </c>
      <c r="H11" s="78"/>
      <c r="I11" s="99" t="s">
        <v>250</v>
      </c>
      <c r="J11" s="99" t="s">
        <v>250</v>
      </c>
      <c r="K11" s="99" t="s">
        <v>250</v>
      </c>
      <c r="L11" s="99" t="s">
        <v>250</v>
      </c>
      <c r="M11" s="99" t="s">
        <v>250</v>
      </c>
      <c r="N11" s="98" t="s">
        <v>250</v>
      </c>
    </row>
    <row r="12" ht="22.5" customHeight="1" spans="1:14">
      <c r="A12" s="79" t="s">
        <v>286</v>
      </c>
      <c r="B12" s="79" t="s">
        <v>287</v>
      </c>
      <c r="C12" s="79" t="s">
        <v>288</v>
      </c>
      <c r="D12" s="79" t="s">
        <v>289</v>
      </c>
      <c r="E12" s="79" t="s">
        <v>290</v>
      </c>
      <c r="F12" s="79" t="s">
        <v>281</v>
      </c>
      <c r="G12" s="79" t="s">
        <v>291</v>
      </c>
      <c r="H12" s="78"/>
      <c r="I12" s="99" t="s">
        <v>250</v>
      </c>
      <c r="J12" s="99" t="s">
        <v>250</v>
      </c>
      <c r="K12" s="99" t="s">
        <v>250</v>
      </c>
      <c r="L12" s="99" t="s">
        <v>250</v>
      </c>
      <c r="M12" s="99" t="s">
        <v>250</v>
      </c>
      <c r="N12" s="98" t="s">
        <v>250</v>
      </c>
    </row>
    <row r="13" ht="22.5" customHeight="1" spans="1:14">
      <c r="A13" s="79" t="s">
        <v>292</v>
      </c>
      <c r="B13" s="79" t="s">
        <v>293</v>
      </c>
      <c r="C13" s="79" t="s">
        <v>294</v>
      </c>
      <c r="D13" s="79" t="s">
        <v>295</v>
      </c>
      <c r="E13" s="79" t="s">
        <v>296</v>
      </c>
      <c r="F13" s="79" t="s">
        <v>297</v>
      </c>
      <c r="G13" s="79" t="s">
        <v>298</v>
      </c>
      <c r="H13" s="78"/>
      <c r="I13" s="96" t="s">
        <v>270</v>
      </c>
      <c r="J13" s="96" t="s">
        <v>299</v>
      </c>
      <c r="K13" s="99" t="s">
        <v>250</v>
      </c>
      <c r="L13" s="96" t="s">
        <v>300</v>
      </c>
      <c r="M13" s="96" t="s">
        <v>301</v>
      </c>
      <c r="N13" s="98" t="s">
        <v>250</v>
      </c>
    </row>
    <row r="14" ht="22.5" customHeight="1" spans="1:14">
      <c r="A14" s="79" t="s">
        <v>302</v>
      </c>
      <c r="B14" s="79" t="s">
        <v>303</v>
      </c>
      <c r="C14" s="79" t="s">
        <v>304</v>
      </c>
      <c r="D14" s="79" t="s">
        <v>305</v>
      </c>
      <c r="E14" s="79" t="s">
        <v>306</v>
      </c>
      <c r="F14" s="79" t="s">
        <v>307</v>
      </c>
      <c r="G14" s="79" t="s">
        <v>308</v>
      </c>
      <c r="H14" s="78"/>
      <c r="I14" s="99" t="s">
        <v>250</v>
      </c>
      <c r="J14" s="99" t="s">
        <v>250</v>
      </c>
      <c r="K14" s="99" t="s">
        <v>250</v>
      </c>
      <c r="L14" s="99" t="s">
        <v>250</v>
      </c>
      <c r="M14" s="99" t="s">
        <v>250</v>
      </c>
      <c r="N14" s="98" t="s">
        <v>250</v>
      </c>
    </row>
    <row r="15" ht="22.5" customHeight="1" spans="1:14">
      <c r="A15" s="79" t="s">
        <v>309</v>
      </c>
      <c r="B15" s="79" t="s">
        <v>310</v>
      </c>
      <c r="C15" s="79" t="s">
        <v>310</v>
      </c>
      <c r="D15" s="79" t="s">
        <v>311</v>
      </c>
      <c r="E15" s="79" t="s">
        <v>310</v>
      </c>
      <c r="F15" s="79" t="s">
        <v>310</v>
      </c>
      <c r="G15" s="79" t="s">
        <v>310</v>
      </c>
      <c r="H15" s="78"/>
      <c r="I15" s="99" t="s">
        <v>250</v>
      </c>
      <c r="J15" s="99" t="s">
        <v>250</v>
      </c>
      <c r="K15" s="99" t="s">
        <v>250</v>
      </c>
      <c r="L15" s="99" t="s">
        <v>250</v>
      </c>
      <c r="M15" s="99" t="s">
        <v>250</v>
      </c>
      <c r="N15" s="98" t="s">
        <v>250</v>
      </c>
    </row>
    <row r="16" ht="22.5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.5" customHeight="1" spans="1:14">
      <c r="A17" s="82"/>
      <c r="B17" s="80"/>
      <c r="C17" s="80"/>
      <c r="D17" s="83"/>
      <c r="E17" s="80"/>
      <c r="F17" s="80"/>
      <c r="G17" s="80"/>
      <c r="H17" s="78"/>
      <c r="I17" s="100"/>
      <c r="J17" s="100"/>
      <c r="K17" s="100"/>
      <c r="L17" s="100"/>
      <c r="M17" s="100"/>
      <c r="N17" s="101"/>
    </row>
    <row r="18" ht="22.5" customHeight="1" spans="1:14">
      <c r="A18" s="84"/>
      <c r="B18" s="85"/>
      <c r="C18" s="86"/>
      <c r="D18" s="87"/>
      <c r="E18" s="86"/>
      <c r="F18" s="86"/>
      <c r="G18" s="86"/>
      <c r="H18" s="78"/>
      <c r="I18" s="100"/>
      <c r="J18" s="100"/>
      <c r="K18" s="100"/>
      <c r="L18" s="100"/>
      <c r="M18" s="100"/>
      <c r="N18" s="101"/>
    </row>
    <row r="19" ht="14.25" spans="1:14">
      <c r="A19" s="88" t="s">
        <v>192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ht="14.25" spans="1:14">
      <c r="A20" s="68" t="s">
        <v>312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ht="14.25" spans="1:13">
      <c r="A21" s="89"/>
      <c r="B21" s="89"/>
      <c r="C21" s="89"/>
      <c r="D21" s="89"/>
      <c r="E21" s="89"/>
      <c r="F21" s="89"/>
      <c r="G21" s="89"/>
      <c r="H21" s="89"/>
      <c r="I21" s="88" t="s">
        <v>313</v>
      </c>
      <c r="J21" s="201"/>
      <c r="K21" s="88" t="s">
        <v>314</v>
      </c>
      <c r="L21" s="88"/>
      <c r="M21" s="88" t="s">
        <v>315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  <col min="12" max="16384" width="10.1666666666667" style="104"/>
  </cols>
  <sheetData>
    <row r="1" ht="26.25" spans="1:11">
      <c r="A1" s="105" t="s">
        <v>316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61</v>
      </c>
      <c r="E2" s="109" t="s">
        <v>200</v>
      </c>
      <c r="F2" s="110" t="s">
        <v>317</v>
      </c>
      <c r="G2" s="111" t="s">
        <v>202</v>
      </c>
      <c r="H2" s="112"/>
      <c r="I2" s="143" t="s">
        <v>57</v>
      </c>
      <c r="J2" s="171" t="s">
        <v>199</v>
      </c>
      <c r="K2" s="194"/>
    </row>
    <row r="3" spans="1:11">
      <c r="A3" s="113" t="s">
        <v>75</v>
      </c>
      <c r="B3" s="114">
        <v>48</v>
      </c>
      <c r="C3" s="114"/>
      <c r="D3" s="115" t="s">
        <v>318</v>
      </c>
      <c r="E3" s="116">
        <v>45677</v>
      </c>
      <c r="F3" s="117"/>
      <c r="G3" s="117"/>
      <c r="H3" s="118" t="s">
        <v>319</v>
      </c>
      <c r="I3" s="118"/>
      <c r="J3" s="118"/>
      <c r="K3" s="173"/>
    </row>
    <row r="4" spans="1:11">
      <c r="A4" s="119" t="s">
        <v>72</v>
      </c>
      <c r="B4" s="120">
        <v>2</v>
      </c>
      <c r="C4" s="120">
        <v>4</v>
      </c>
      <c r="D4" s="121" t="s">
        <v>320</v>
      </c>
      <c r="E4" s="117" t="s">
        <v>321</v>
      </c>
      <c r="F4" s="117"/>
      <c r="G4" s="117"/>
      <c r="H4" s="121" t="s">
        <v>322</v>
      </c>
      <c r="I4" s="121"/>
      <c r="J4" s="134" t="s">
        <v>66</v>
      </c>
      <c r="K4" s="174" t="s">
        <v>67</v>
      </c>
    </row>
    <row r="5" spans="1:11">
      <c r="A5" s="119" t="s">
        <v>323</v>
      </c>
      <c r="B5" s="114" t="s">
        <v>324</v>
      </c>
      <c r="C5" s="114"/>
      <c r="D5" s="115" t="s">
        <v>321</v>
      </c>
      <c r="E5" s="115" t="s">
        <v>325</v>
      </c>
      <c r="F5" s="115" t="s">
        <v>326</v>
      </c>
      <c r="G5" s="115" t="s">
        <v>327</v>
      </c>
      <c r="H5" s="121" t="s">
        <v>328</v>
      </c>
      <c r="I5" s="121"/>
      <c r="J5" s="134" t="s">
        <v>66</v>
      </c>
      <c r="K5" s="174" t="s">
        <v>67</v>
      </c>
    </row>
    <row r="6" ht="15" spans="1:11">
      <c r="A6" s="122" t="s">
        <v>329</v>
      </c>
      <c r="B6" s="123">
        <v>48</v>
      </c>
      <c r="C6" s="123"/>
      <c r="D6" s="124" t="s">
        <v>330</v>
      </c>
      <c r="E6" s="125"/>
      <c r="F6" s="126">
        <v>48</v>
      </c>
      <c r="G6" s="124"/>
      <c r="H6" s="127" t="s">
        <v>331</v>
      </c>
      <c r="I6" s="127"/>
      <c r="J6" s="140" t="s">
        <v>66</v>
      </c>
      <c r="K6" s="175" t="s">
        <v>67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332</v>
      </c>
      <c r="B8" s="110" t="s">
        <v>333</v>
      </c>
      <c r="C8" s="110" t="s">
        <v>334</v>
      </c>
      <c r="D8" s="110" t="s">
        <v>335</v>
      </c>
      <c r="E8" s="110" t="s">
        <v>336</v>
      </c>
      <c r="F8" s="110" t="s">
        <v>337</v>
      </c>
      <c r="G8" s="132" t="s">
        <v>338</v>
      </c>
      <c r="H8" s="133"/>
      <c r="I8" s="133"/>
      <c r="J8" s="133"/>
      <c r="K8" s="176"/>
    </row>
    <row r="9" spans="1:11">
      <c r="A9" s="119" t="s">
        <v>339</v>
      </c>
      <c r="B9" s="121"/>
      <c r="C9" s="134" t="s">
        <v>66</v>
      </c>
      <c r="D9" s="134" t="s">
        <v>67</v>
      </c>
      <c r="E9" s="115" t="s">
        <v>340</v>
      </c>
      <c r="F9" s="135" t="s">
        <v>341</v>
      </c>
      <c r="G9" s="136" t="s">
        <v>342</v>
      </c>
      <c r="H9" s="158"/>
      <c r="I9" s="158"/>
      <c r="J9" s="158"/>
      <c r="K9" s="186"/>
    </row>
    <row r="10" spans="1:11">
      <c r="A10" s="119" t="s">
        <v>343</v>
      </c>
      <c r="B10" s="121"/>
      <c r="C10" s="134" t="s">
        <v>66</v>
      </c>
      <c r="D10" s="134" t="s">
        <v>67</v>
      </c>
      <c r="E10" s="115" t="s">
        <v>344</v>
      </c>
      <c r="F10" s="135" t="s">
        <v>342</v>
      </c>
      <c r="G10" s="136" t="s">
        <v>345</v>
      </c>
      <c r="H10" s="158"/>
      <c r="I10" s="158"/>
      <c r="J10" s="158"/>
      <c r="K10" s="186"/>
    </row>
    <row r="11" spans="1:11">
      <c r="A11" s="138" t="s">
        <v>210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346</v>
      </c>
      <c r="J12" s="134" t="s">
        <v>85</v>
      </c>
      <c r="K12" s="174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347</v>
      </c>
      <c r="J13" s="134" t="s">
        <v>85</v>
      </c>
      <c r="K13" s="174" t="s">
        <v>86</v>
      </c>
    </row>
    <row r="14" ht="15" spans="1:11">
      <c r="A14" s="122" t="s">
        <v>348</v>
      </c>
      <c r="B14" s="140" t="s">
        <v>85</v>
      </c>
      <c r="C14" s="140" t="s">
        <v>86</v>
      </c>
      <c r="D14" s="125"/>
      <c r="E14" s="124" t="s">
        <v>349</v>
      </c>
      <c r="F14" s="140" t="s">
        <v>85</v>
      </c>
      <c r="G14" s="140" t="s">
        <v>86</v>
      </c>
      <c r="H14" s="140"/>
      <c r="I14" s="124" t="s">
        <v>350</v>
      </c>
      <c r="J14" s="140" t="s">
        <v>85</v>
      </c>
      <c r="K14" s="175" t="s">
        <v>86</v>
      </c>
    </row>
    <row r="15" ht="15" spans="1:11">
      <c r="A15" s="128" t="s">
        <v>192</v>
      </c>
      <c r="B15" s="141" t="s">
        <v>342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="191" customFormat="1" spans="1:11">
      <c r="A16" s="106" t="s">
        <v>351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352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353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354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355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126</v>
      </c>
      <c r="B24" s="121"/>
      <c r="C24" s="134" t="s">
        <v>66</v>
      </c>
      <c r="D24" s="134" t="s">
        <v>67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356</v>
      </c>
      <c r="B25" s="150" t="s">
        <v>342</v>
      </c>
      <c r="C25" s="193"/>
      <c r="D25" s="193"/>
      <c r="E25" s="193"/>
      <c r="F25" s="193"/>
      <c r="G25" s="193"/>
      <c r="H25" s="193"/>
      <c r="I25" s="193"/>
      <c r="J25" s="193"/>
      <c r="K25" s="195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357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342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5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5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ht="2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ht="18.75" customHeight="1" spans="1:11">
      <c r="A37" s="162" t="s">
        <v>358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="192" customFormat="1" ht="18.75" customHeight="1" spans="1:11">
      <c r="A38" s="119" t="s">
        <v>359</v>
      </c>
      <c r="B38" s="121"/>
      <c r="C38" s="121"/>
      <c r="D38" s="118" t="s">
        <v>360</v>
      </c>
      <c r="E38" s="118"/>
      <c r="F38" s="164" t="s">
        <v>361</v>
      </c>
      <c r="G38" s="165"/>
      <c r="H38" s="121" t="s">
        <v>362</v>
      </c>
      <c r="I38" s="121"/>
      <c r="J38" s="121" t="s">
        <v>363</v>
      </c>
      <c r="K38" s="180"/>
    </row>
    <row r="39" ht="18.75" customHeight="1" spans="1:13">
      <c r="A39" s="119" t="s">
        <v>192</v>
      </c>
      <c r="B39" s="166" t="s">
        <v>364</v>
      </c>
      <c r="C39" s="166"/>
      <c r="D39" s="166"/>
      <c r="E39" s="166"/>
      <c r="F39" s="166"/>
      <c r="G39" s="166"/>
      <c r="H39" s="166"/>
      <c r="I39" s="166"/>
      <c r="J39" s="166"/>
      <c r="K39" s="189"/>
      <c r="M39" s="192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32" customHeight="1" spans="1:11">
      <c r="A42" s="122" t="s">
        <v>142</v>
      </c>
      <c r="B42" s="167" t="s">
        <v>365</v>
      </c>
      <c r="C42" s="167"/>
      <c r="D42" s="124" t="s">
        <v>366</v>
      </c>
      <c r="E42" s="168" t="s">
        <v>225</v>
      </c>
      <c r="F42" s="124" t="s">
        <v>146</v>
      </c>
      <c r="G42" s="169">
        <v>45676</v>
      </c>
      <c r="H42" s="170" t="s">
        <v>147</v>
      </c>
      <c r="I42" s="170"/>
      <c r="J42" s="167" t="s">
        <v>225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</cols>
  <sheetData>
    <row r="1" ht="26.25" spans="1:11">
      <c r="A1" s="105" t="s">
        <v>316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61</v>
      </c>
      <c r="E2" s="109" t="s">
        <v>200</v>
      </c>
      <c r="F2" s="110" t="s">
        <v>317</v>
      </c>
      <c r="G2" s="111" t="s">
        <v>202</v>
      </c>
      <c r="H2" s="112"/>
      <c r="I2" s="143" t="s">
        <v>57</v>
      </c>
      <c r="J2" s="171" t="s">
        <v>199</v>
      </c>
      <c r="K2" s="172"/>
    </row>
    <row r="3" spans="1:11">
      <c r="A3" s="113" t="s">
        <v>75</v>
      </c>
      <c r="B3" s="114">
        <v>11684</v>
      </c>
      <c r="C3" s="114"/>
      <c r="D3" s="115" t="s">
        <v>318</v>
      </c>
      <c r="E3" s="116">
        <v>45721</v>
      </c>
      <c r="F3" s="117"/>
      <c r="G3" s="117"/>
      <c r="H3" s="118" t="s">
        <v>319</v>
      </c>
      <c r="I3" s="118"/>
      <c r="J3" s="118"/>
      <c r="K3" s="173"/>
    </row>
    <row r="4" spans="1:11">
      <c r="A4" s="119" t="s">
        <v>72</v>
      </c>
      <c r="B4" s="120">
        <v>4</v>
      </c>
      <c r="C4" s="120">
        <v>6</v>
      </c>
      <c r="D4" s="121" t="s">
        <v>320</v>
      </c>
      <c r="E4" s="117" t="s">
        <v>321</v>
      </c>
      <c r="F4" s="117"/>
      <c r="G4" s="117"/>
      <c r="H4" s="121" t="s">
        <v>322</v>
      </c>
      <c r="I4" s="121"/>
      <c r="J4" s="134" t="s">
        <v>66</v>
      </c>
      <c r="K4" s="174" t="s">
        <v>67</v>
      </c>
    </row>
    <row r="5" spans="1:11">
      <c r="A5" s="119" t="s">
        <v>323</v>
      </c>
      <c r="B5" s="114" t="s">
        <v>367</v>
      </c>
      <c r="C5" s="114"/>
      <c r="D5" s="115" t="s">
        <v>321</v>
      </c>
      <c r="E5" s="115" t="s">
        <v>325</v>
      </c>
      <c r="F5" s="115" t="s">
        <v>326</v>
      </c>
      <c r="G5" s="115" t="s">
        <v>327</v>
      </c>
      <c r="H5" s="121" t="s">
        <v>328</v>
      </c>
      <c r="I5" s="121"/>
      <c r="J5" s="134" t="s">
        <v>66</v>
      </c>
      <c r="K5" s="174" t="s">
        <v>67</v>
      </c>
    </row>
    <row r="6" ht="15" spans="1:11">
      <c r="A6" s="122" t="s">
        <v>329</v>
      </c>
      <c r="B6" s="123">
        <v>315</v>
      </c>
      <c r="C6" s="123"/>
      <c r="D6" s="124" t="s">
        <v>330</v>
      </c>
      <c r="E6" s="125"/>
      <c r="F6" s="126">
        <v>11684</v>
      </c>
      <c r="G6" s="124"/>
      <c r="H6" s="127" t="s">
        <v>331</v>
      </c>
      <c r="I6" s="127"/>
      <c r="J6" s="140" t="s">
        <v>66</v>
      </c>
      <c r="K6" s="175" t="s">
        <v>67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332</v>
      </c>
      <c r="B8" s="110" t="s">
        <v>333</v>
      </c>
      <c r="C8" s="110" t="s">
        <v>334</v>
      </c>
      <c r="D8" s="110" t="s">
        <v>335</v>
      </c>
      <c r="E8" s="110" t="s">
        <v>336</v>
      </c>
      <c r="F8" s="110" t="s">
        <v>337</v>
      </c>
      <c r="G8" s="132" t="s">
        <v>368</v>
      </c>
      <c r="H8" s="133"/>
      <c r="I8" s="133"/>
      <c r="J8" s="133"/>
      <c r="K8" s="176"/>
    </row>
    <row r="9" spans="1:11">
      <c r="A9" s="119" t="s">
        <v>339</v>
      </c>
      <c r="B9" s="121"/>
      <c r="C9" s="134" t="s">
        <v>66</v>
      </c>
      <c r="D9" s="134" t="s">
        <v>67</v>
      </c>
      <c r="E9" s="115" t="s">
        <v>340</v>
      </c>
      <c r="F9" s="135" t="s">
        <v>341</v>
      </c>
      <c r="G9" s="136" t="s">
        <v>342</v>
      </c>
      <c r="H9" s="137"/>
      <c r="I9" s="137"/>
      <c r="J9" s="137"/>
      <c r="K9" s="177"/>
    </row>
    <row r="10" spans="1:11">
      <c r="A10" s="119" t="s">
        <v>343</v>
      </c>
      <c r="B10" s="121"/>
      <c r="C10" s="134" t="s">
        <v>66</v>
      </c>
      <c r="D10" s="134" t="s">
        <v>67</v>
      </c>
      <c r="E10" s="115" t="s">
        <v>344</v>
      </c>
      <c r="F10" s="135" t="s">
        <v>342</v>
      </c>
      <c r="G10" s="136" t="s">
        <v>345</v>
      </c>
      <c r="H10" s="137"/>
      <c r="I10" s="137"/>
      <c r="J10" s="137"/>
      <c r="K10" s="177"/>
    </row>
    <row r="11" spans="1:11">
      <c r="A11" s="138" t="s">
        <v>210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346</v>
      </c>
      <c r="J12" s="134" t="s">
        <v>85</v>
      </c>
      <c r="K12" s="174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347</v>
      </c>
      <c r="J13" s="134" t="s">
        <v>85</v>
      </c>
      <c r="K13" s="174" t="s">
        <v>86</v>
      </c>
    </row>
    <row r="14" ht="15" spans="1:11">
      <c r="A14" s="122" t="s">
        <v>348</v>
      </c>
      <c r="B14" s="140" t="s">
        <v>85</v>
      </c>
      <c r="C14" s="140" t="s">
        <v>86</v>
      </c>
      <c r="D14" s="125"/>
      <c r="E14" s="124" t="s">
        <v>349</v>
      </c>
      <c r="F14" s="140" t="s">
        <v>85</v>
      </c>
      <c r="G14" s="140" t="s">
        <v>86</v>
      </c>
      <c r="H14" s="140"/>
      <c r="I14" s="124" t="s">
        <v>350</v>
      </c>
      <c r="J14" s="140" t="s">
        <v>85</v>
      </c>
      <c r="K14" s="175" t="s">
        <v>86</v>
      </c>
    </row>
    <row r="15" ht="15" spans="1:11">
      <c r="A15" s="128" t="s">
        <v>192</v>
      </c>
      <c r="B15" s="141" t="s">
        <v>342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pans="1:11">
      <c r="A16" s="106" t="s">
        <v>351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352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353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369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370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46" t="s">
        <v>371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77"/>
    </row>
    <row r="22" spans="1:11">
      <c r="A22" s="146" t="s">
        <v>372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7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126</v>
      </c>
      <c r="B24" s="121"/>
      <c r="C24" s="134" t="s">
        <v>66</v>
      </c>
      <c r="D24" s="134" t="s">
        <v>67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356</v>
      </c>
      <c r="B25" s="150" t="s">
        <v>342</v>
      </c>
      <c r="C25" s="150"/>
      <c r="D25" s="150"/>
      <c r="E25" s="150"/>
      <c r="F25" s="150"/>
      <c r="G25" s="150"/>
      <c r="H25" s="150"/>
      <c r="I25" s="150"/>
      <c r="J25" s="150"/>
      <c r="K25" s="183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357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373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3" t="s">
        <v>374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4"/>
    </row>
    <row r="30" spans="1:11">
      <c r="A30" s="153" t="s">
        <v>375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4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spans="1:11">
      <c r="A37" s="162" t="s">
        <v>358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pans="1:11">
      <c r="A38" s="119" t="s">
        <v>359</v>
      </c>
      <c r="B38" s="121"/>
      <c r="C38" s="121"/>
      <c r="D38" s="118" t="s">
        <v>360</v>
      </c>
      <c r="E38" s="118"/>
      <c r="F38" s="164" t="s">
        <v>361</v>
      </c>
      <c r="G38" s="165"/>
      <c r="H38" s="121" t="s">
        <v>362</v>
      </c>
      <c r="I38" s="121"/>
      <c r="J38" s="121" t="s">
        <v>363</v>
      </c>
      <c r="K38" s="180"/>
    </row>
    <row r="39" spans="1:11">
      <c r="A39" s="119" t="s">
        <v>192</v>
      </c>
      <c r="B39" s="166" t="s">
        <v>376</v>
      </c>
      <c r="C39" s="166"/>
      <c r="D39" s="166"/>
      <c r="E39" s="166"/>
      <c r="F39" s="166"/>
      <c r="G39" s="166"/>
      <c r="H39" s="166"/>
      <c r="I39" s="166"/>
      <c r="J39" s="166"/>
      <c r="K39" s="189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15" spans="1:11">
      <c r="A42" s="122" t="s">
        <v>142</v>
      </c>
      <c r="B42" s="167" t="s">
        <v>365</v>
      </c>
      <c r="C42" s="167"/>
      <c r="D42" s="124" t="s">
        <v>366</v>
      </c>
      <c r="E42" s="168" t="s">
        <v>225</v>
      </c>
      <c r="F42" s="124" t="s">
        <v>146</v>
      </c>
      <c r="G42" s="169">
        <v>45724</v>
      </c>
      <c r="H42" s="170" t="s">
        <v>147</v>
      </c>
      <c r="I42" s="170"/>
      <c r="J42" s="167" t="s">
        <v>225</v>
      </c>
      <c r="K42" s="19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5.1666666666667" style="69" customWidth="1"/>
    <col min="15" max="16384" width="9" style="68"/>
  </cols>
  <sheetData>
    <row r="1" ht="22" customHeight="1" spans="1:14">
      <c r="A1" s="70" t="s">
        <v>150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" customHeight="1" spans="1:14">
      <c r="A2" s="72" t="s">
        <v>61</v>
      </c>
      <c r="B2" s="73" t="s">
        <v>200</v>
      </c>
      <c r="C2" s="73"/>
      <c r="D2" s="74" t="s">
        <v>68</v>
      </c>
      <c r="E2" s="73" t="s">
        <v>202</v>
      </c>
      <c r="F2" s="73"/>
      <c r="G2" s="73"/>
      <c r="H2" s="75"/>
      <c r="I2" s="90" t="s">
        <v>57</v>
      </c>
      <c r="J2" s="91" t="s">
        <v>199</v>
      </c>
      <c r="K2" s="91"/>
      <c r="L2" s="91"/>
      <c r="M2" s="91"/>
      <c r="N2" s="92"/>
    </row>
    <row r="3" ht="22" customHeight="1" spans="1:14">
      <c r="A3" s="76" t="s">
        <v>151</v>
      </c>
      <c r="B3" s="77" t="s">
        <v>152</v>
      </c>
      <c r="C3" s="77"/>
      <c r="D3" s="77"/>
      <c r="E3" s="77"/>
      <c r="F3" s="77"/>
      <c r="G3" s="77"/>
      <c r="H3" s="78"/>
      <c r="I3" s="93" t="s">
        <v>153</v>
      </c>
      <c r="J3" s="93"/>
      <c r="K3" s="93"/>
      <c r="L3" s="93"/>
      <c r="M3" s="93"/>
      <c r="N3" s="94"/>
    </row>
    <row r="4" ht="22" customHeight="1" spans="1:14">
      <c r="A4" s="76"/>
      <c r="B4" s="79" t="s">
        <v>227</v>
      </c>
      <c r="C4" s="79" t="s">
        <v>228</v>
      </c>
      <c r="D4" s="79" t="s">
        <v>229</v>
      </c>
      <c r="E4" s="79" t="s">
        <v>230</v>
      </c>
      <c r="F4" s="79" t="s">
        <v>231</v>
      </c>
      <c r="G4" s="79" t="s">
        <v>232</v>
      </c>
      <c r="H4" s="78"/>
      <c r="I4" s="95" t="s">
        <v>227</v>
      </c>
      <c r="J4" s="95" t="s">
        <v>228</v>
      </c>
      <c r="K4" s="95" t="s">
        <v>229</v>
      </c>
      <c r="L4" s="95" t="s">
        <v>230</v>
      </c>
      <c r="M4" s="95" t="s">
        <v>231</v>
      </c>
      <c r="N4" s="95" t="s">
        <v>232</v>
      </c>
    </row>
    <row r="5" ht="22" customHeight="1" spans="1:14">
      <c r="A5" s="76"/>
      <c r="B5" s="80"/>
      <c r="C5" s="80"/>
      <c r="D5" s="81"/>
      <c r="E5" s="80"/>
      <c r="F5" s="80"/>
      <c r="G5" s="80"/>
      <c r="H5" s="78"/>
      <c r="I5" s="96"/>
      <c r="J5" s="96"/>
      <c r="K5" s="96"/>
      <c r="L5" s="96"/>
      <c r="M5" s="96"/>
      <c r="N5" s="97"/>
    </row>
    <row r="6" ht="22" customHeight="1" spans="1:14">
      <c r="A6" s="79" t="s">
        <v>171</v>
      </c>
      <c r="B6" s="79" t="s">
        <v>240</v>
      </c>
      <c r="C6" s="79" t="s">
        <v>241</v>
      </c>
      <c r="D6" s="79" t="s">
        <v>242</v>
      </c>
      <c r="E6" s="79" t="s">
        <v>243</v>
      </c>
      <c r="F6" s="79" t="s">
        <v>244</v>
      </c>
      <c r="G6" s="79" t="s">
        <v>245</v>
      </c>
      <c r="H6" s="78"/>
      <c r="I6" s="96" t="s">
        <v>246</v>
      </c>
      <c r="J6" s="96" t="s">
        <v>247</v>
      </c>
      <c r="K6" s="96" t="s">
        <v>248</v>
      </c>
      <c r="L6" s="96" t="s">
        <v>248</v>
      </c>
      <c r="M6" s="96" t="s">
        <v>249</v>
      </c>
      <c r="N6" s="98" t="s">
        <v>250</v>
      </c>
    </row>
    <row r="7" ht="22" customHeight="1" spans="1:14">
      <c r="A7" s="79" t="s">
        <v>173</v>
      </c>
      <c r="B7" s="79" t="s">
        <v>251</v>
      </c>
      <c r="C7" s="79" t="s">
        <v>252</v>
      </c>
      <c r="D7" s="79" t="s">
        <v>253</v>
      </c>
      <c r="E7" s="79" t="s">
        <v>254</v>
      </c>
      <c r="F7" s="79" t="s">
        <v>255</v>
      </c>
      <c r="G7" s="79" t="s">
        <v>256</v>
      </c>
      <c r="H7" s="78"/>
      <c r="I7" s="96" t="s">
        <v>257</v>
      </c>
      <c r="J7" s="96" t="s">
        <v>258</v>
      </c>
      <c r="K7" s="96" t="s">
        <v>258</v>
      </c>
      <c r="L7" s="96" t="s">
        <v>257</v>
      </c>
      <c r="M7" s="96" t="s">
        <v>257</v>
      </c>
      <c r="N7" s="98" t="s">
        <v>257</v>
      </c>
    </row>
    <row r="8" ht="22" customHeight="1" spans="1:14">
      <c r="A8" s="79" t="s">
        <v>174</v>
      </c>
      <c r="B8" s="79" t="s">
        <v>259</v>
      </c>
      <c r="C8" s="79" t="s">
        <v>260</v>
      </c>
      <c r="D8" s="79" t="s">
        <v>261</v>
      </c>
      <c r="E8" s="79" t="s">
        <v>262</v>
      </c>
      <c r="F8" s="79" t="s">
        <v>255</v>
      </c>
      <c r="G8" s="79" t="s">
        <v>256</v>
      </c>
      <c r="H8" s="78"/>
      <c r="I8" s="96" t="s">
        <v>250</v>
      </c>
      <c r="J8" s="96" t="s">
        <v>250</v>
      </c>
      <c r="K8" s="96" t="s">
        <v>250</v>
      </c>
      <c r="L8" s="99" t="s">
        <v>250</v>
      </c>
      <c r="M8" s="99" t="s">
        <v>250</v>
      </c>
      <c r="N8" s="98" t="s">
        <v>250</v>
      </c>
    </row>
    <row r="9" ht="22" customHeight="1" spans="1:14">
      <c r="A9" s="79" t="s">
        <v>176</v>
      </c>
      <c r="B9" s="79" t="s">
        <v>263</v>
      </c>
      <c r="C9" s="79" t="s">
        <v>264</v>
      </c>
      <c r="D9" s="79" t="s">
        <v>265</v>
      </c>
      <c r="E9" s="79" t="s">
        <v>266</v>
      </c>
      <c r="F9" s="79" t="s">
        <v>267</v>
      </c>
      <c r="G9" s="79" t="s">
        <v>268</v>
      </c>
      <c r="H9" s="78"/>
      <c r="I9" s="96" t="s">
        <v>250</v>
      </c>
      <c r="J9" s="96" t="s">
        <v>269</v>
      </c>
      <c r="K9" s="96" t="s">
        <v>250</v>
      </c>
      <c r="L9" s="99" t="s">
        <v>250</v>
      </c>
      <c r="M9" s="99" t="s">
        <v>250</v>
      </c>
      <c r="N9" s="98" t="s">
        <v>270</v>
      </c>
    </row>
    <row r="10" ht="22" customHeight="1" spans="1:14">
      <c r="A10" s="79" t="s">
        <v>177</v>
      </c>
      <c r="B10" s="79" t="s">
        <v>271</v>
      </c>
      <c r="C10" s="79" t="s">
        <v>272</v>
      </c>
      <c r="D10" s="79" t="s">
        <v>273</v>
      </c>
      <c r="E10" s="79" t="s">
        <v>274</v>
      </c>
      <c r="F10" s="79" t="s">
        <v>275</v>
      </c>
      <c r="G10" s="79" t="s">
        <v>276</v>
      </c>
      <c r="H10" s="78"/>
      <c r="I10" s="96" t="s">
        <v>277</v>
      </c>
      <c r="J10" s="96" t="s">
        <v>278</v>
      </c>
      <c r="K10" s="96" t="s">
        <v>279</v>
      </c>
      <c r="L10" s="99" t="s">
        <v>250</v>
      </c>
      <c r="M10" s="96" t="s">
        <v>279</v>
      </c>
      <c r="N10" s="98" t="s">
        <v>250</v>
      </c>
    </row>
    <row r="11" ht="22" customHeight="1" spans="1:14">
      <c r="A11" s="79" t="s">
        <v>178</v>
      </c>
      <c r="B11" s="79" t="s">
        <v>280</v>
      </c>
      <c r="C11" s="79" t="s">
        <v>281</v>
      </c>
      <c r="D11" s="79" t="s">
        <v>282</v>
      </c>
      <c r="E11" s="79" t="s">
        <v>283</v>
      </c>
      <c r="F11" s="79" t="s">
        <v>284</v>
      </c>
      <c r="G11" s="79" t="s">
        <v>285</v>
      </c>
      <c r="H11" s="78"/>
      <c r="I11" s="99" t="s">
        <v>250</v>
      </c>
      <c r="J11" s="99" t="s">
        <v>250</v>
      </c>
      <c r="K11" s="99" t="s">
        <v>250</v>
      </c>
      <c r="L11" s="99" t="s">
        <v>250</v>
      </c>
      <c r="M11" s="99" t="s">
        <v>250</v>
      </c>
      <c r="N11" s="98" t="s">
        <v>250</v>
      </c>
    </row>
    <row r="12" ht="22" customHeight="1" spans="1:14">
      <c r="A12" s="79" t="s">
        <v>286</v>
      </c>
      <c r="B12" s="79" t="s">
        <v>287</v>
      </c>
      <c r="C12" s="79" t="s">
        <v>288</v>
      </c>
      <c r="D12" s="79" t="s">
        <v>289</v>
      </c>
      <c r="E12" s="79" t="s">
        <v>290</v>
      </c>
      <c r="F12" s="79" t="s">
        <v>281</v>
      </c>
      <c r="G12" s="79" t="s">
        <v>291</v>
      </c>
      <c r="H12" s="78"/>
      <c r="I12" s="99" t="s">
        <v>250</v>
      </c>
      <c r="J12" s="99" t="s">
        <v>250</v>
      </c>
      <c r="K12" s="99" t="s">
        <v>250</v>
      </c>
      <c r="L12" s="99" t="s">
        <v>250</v>
      </c>
      <c r="M12" s="99" t="s">
        <v>250</v>
      </c>
      <c r="N12" s="98" t="s">
        <v>250</v>
      </c>
    </row>
    <row r="13" ht="22" customHeight="1" spans="1:14">
      <c r="A13" s="79" t="s">
        <v>292</v>
      </c>
      <c r="B13" s="79" t="s">
        <v>293</v>
      </c>
      <c r="C13" s="79" t="s">
        <v>294</v>
      </c>
      <c r="D13" s="79" t="s">
        <v>295</v>
      </c>
      <c r="E13" s="79" t="s">
        <v>296</v>
      </c>
      <c r="F13" s="79" t="s">
        <v>297</v>
      </c>
      <c r="G13" s="79" t="s">
        <v>298</v>
      </c>
      <c r="H13" s="78"/>
      <c r="I13" s="96" t="s">
        <v>270</v>
      </c>
      <c r="J13" s="96" t="s">
        <v>299</v>
      </c>
      <c r="K13" s="99" t="s">
        <v>250</v>
      </c>
      <c r="L13" s="96" t="s">
        <v>300</v>
      </c>
      <c r="M13" s="96" t="s">
        <v>301</v>
      </c>
      <c r="N13" s="98" t="s">
        <v>250</v>
      </c>
    </row>
    <row r="14" ht="22" customHeight="1" spans="1:14">
      <c r="A14" s="79" t="s">
        <v>302</v>
      </c>
      <c r="B14" s="79" t="s">
        <v>303</v>
      </c>
      <c r="C14" s="79" t="s">
        <v>304</v>
      </c>
      <c r="D14" s="79" t="s">
        <v>305</v>
      </c>
      <c r="E14" s="79" t="s">
        <v>306</v>
      </c>
      <c r="F14" s="79" t="s">
        <v>307</v>
      </c>
      <c r="G14" s="79" t="s">
        <v>308</v>
      </c>
      <c r="H14" s="78"/>
      <c r="I14" s="99" t="s">
        <v>250</v>
      </c>
      <c r="J14" s="99" t="s">
        <v>250</v>
      </c>
      <c r="K14" s="99" t="s">
        <v>250</v>
      </c>
      <c r="L14" s="99" t="s">
        <v>250</v>
      </c>
      <c r="M14" s="99" t="s">
        <v>250</v>
      </c>
      <c r="N14" s="98" t="s">
        <v>250</v>
      </c>
    </row>
    <row r="15" ht="22" customHeight="1" spans="1:14">
      <c r="A15" s="79" t="s">
        <v>309</v>
      </c>
      <c r="B15" s="79" t="s">
        <v>310</v>
      </c>
      <c r="C15" s="79" t="s">
        <v>310</v>
      </c>
      <c r="D15" s="79" t="s">
        <v>311</v>
      </c>
      <c r="E15" s="79" t="s">
        <v>310</v>
      </c>
      <c r="F15" s="79" t="s">
        <v>310</v>
      </c>
      <c r="G15" s="79" t="s">
        <v>310</v>
      </c>
      <c r="H15" s="78"/>
      <c r="I15" s="99" t="s">
        <v>250</v>
      </c>
      <c r="J15" s="99" t="s">
        <v>250</v>
      </c>
      <c r="K15" s="99" t="s">
        <v>250</v>
      </c>
      <c r="L15" s="99" t="s">
        <v>250</v>
      </c>
      <c r="M15" s="99" t="s">
        <v>250</v>
      </c>
      <c r="N15" s="98" t="s">
        <v>250</v>
      </c>
    </row>
    <row r="16" ht="22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" customHeight="1" spans="1:14">
      <c r="A17" s="84"/>
      <c r="B17" s="85"/>
      <c r="C17" s="86"/>
      <c r="D17" s="87"/>
      <c r="E17" s="86"/>
      <c r="F17" s="86"/>
      <c r="G17" s="86"/>
      <c r="H17" s="78"/>
      <c r="I17" s="100"/>
      <c r="J17" s="100"/>
      <c r="K17" s="100"/>
      <c r="L17" s="100"/>
      <c r="M17" s="100"/>
      <c r="N17" s="101"/>
    </row>
    <row r="18" ht="22" customHeight="1" spans="1:14">
      <c r="A18" s="88" t="s">
        <v>192</v>
      </c>
      <c r="D18" s="89"/>
      <c r="E18" s="89"/>
      <c r="F18" s="89"/>
      <c r="G18" s="89"/>
      <c r="H18" s="89"/>
      <c r="I18" s="102"/>
      <c r="J18" s="102"/>
      <c r="K18" s="102"/>
      <c r="L18" s="102"/>
      <c r="M18" s="102"/>
      <c r="N18" s="102"/>
    </row>
    <row r="19" ht="22" customHeight="1" spans="1:14">
      <c r="A19" s="68" t="s">
        <v>377</v>
      </c>
      <c r="D19" s="89"/>
      <c r="E19" s="89"/>
      <c r="F19" s="89"/>
      <c r="G19" s="89"/>
      <c r="H19" s="89"/>
      <c r="I19" s="102"/>
      <c r="J19" s="102"/>
      <c r="K19" s="102"/>
      <c r="L19" s="102"/>
      <c r="M19" s="102"/>
      <c r="N19" s="102"/>
    </row>
    <row r="20" ht="14.25" spans="1:13">
      <c r="A20" s="89"/>
      <c r="B20" s="89"/>
      <c r="C20" s="89"/>
      <c r="D20" s="89"/>
      <c r="E20" s="89"/>
      <c r="F20" s="89"/>
      <c r="G20" s="89"/>
      <c r="H20" s="89"/>
      <c r="I20" s="103" t="s">
        <v>378</v>
      </c>
      <c r="J20" s="103"/>
      <c r="K20" s="103" t="s">
        <v>314</v>
      </c>
      <c r="L20" s="103"/>
      <c r="M20" s="103" t="s">
        <v>315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2025-04-30T06:47:36Z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</Properties>
</file>