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<sst xmlns="http://schemas.openxmlformats.org/spreadsheetml/2006/main" count="1325" uniqueCount="482">
  <si>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</si>
  <si>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</si>
  <si>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</si>
  <si>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</si>
  <si>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</si>
  <si>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</si>
  <si>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</si>
  <si>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</si>
  <si>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</si>
  <si>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</si>
  <si>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</si>
  <si>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</si>
  <si>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</si>
  <si>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</si>
  <si>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</si>
  <si>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</si>
  <si>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</si>
  <si>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</si>
  <si>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</si>
  <si>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</si>
  <si>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</si>
  <si>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</si>
  <si>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</si>
  <si>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</si>
  <si>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</si>
  <si>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</si>
  <si>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</si>
  <si>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</si>
  <si>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</si>
  <si>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</si>
  <si>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</si>
  <si>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</si>
  <si>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</si>
  <si>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</si>
  <si>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</si>
  <si>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</si>
  <si>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</si>
  <si>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</si>
  <si>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</si>
  <si>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</si>
  <si>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</si>
  <si>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</si>
  <si>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</si>
  <si>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</si>
  <si>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</si>
  <si>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</si>
  <si>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</si>
  <si>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</si>
  <si>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</si>
  <si>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</si>
  <si>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</si>
  <si>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</si>
  <si>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</si>
  <si>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</si>
  <si>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</si>
  <si>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</si>
  <si>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</si>
  <si>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</si>
  <si>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</si>
  <si>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</si>
  <si>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</si>
  <si>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</si>
  <si>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TADDAN92238</t>
  </si>
  <si>
    <t>合同交期</t>
  </si>
  <si>
    <t>2025/8/8-4232件（1000-TR01）2025/8/13-2663件（1000-TR01）</t>
  </si>
  <si>
    <t>产前确认样</t>
  </si>
  <si>
    <t>有</t>
  </si>
  <si>
    <t>无</t>
  </si>
  <si>
    <t>品名</t>
  </si>
  <si>
    <t>女式超轻羽绒服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</si>
  <si>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</si>
  <si>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</si>
  <si>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</si>
  <si>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</si>
  <si>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</si>
  <si>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</si>
  <si>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6895件</t>
  </si>
  <si>
    <t>包装预计完成日</t>
  </si>
  <si>
    <t>印花、刺绣确认样</t>
  </si>
  <si>
    <t>采购凭证编号：</t>
  </si>
  <si>
    <t>CGDD25043000031-4232件         CGDD25043000032-2663件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</si>
  <si>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</si>
  <si>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</si>
  <si>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</si>
  <si>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</si>
  <si>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</si>
  <si>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</si>
  <si>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</si>
  <si>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</si>
  <si>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</si>
  <si>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</si>
  <si>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</si>
  <si>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</si>
  <si>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</si>
  <si>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</si>
  <si>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</si>
  <si>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</si>
  <si>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</si>
  <si>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</si>
  <si>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</si>
  <si>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</si>
  <si>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</si>
  <si>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</si>
  <si>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</si>
  <si>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</si>
  <si>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</si>
  <si>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</si>
  <si>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</si>
  <si>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</si>
  <si>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</si>
  <si>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</si>
  <si>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XS-150/80B</t>
  </si>
  <si>
    <t>S-155/84B</t>
  </si>
  <si>
    <t>M-160/88B</t>
  </si>
  <si>
    <t>L-165/92B</t>
  </si>
  <si>
    <t>XL-170/96B</t>
  </si>
  <si>
    <t>XXL-175/100B</t>
  </si>
  <si>
    <t>未裁齐原因</t>
  </si>
  <si>
    <t>海盐粉 AI7X</t>
  </si>
  <si>
    <t>黑色 G01X</t>
  </si>
  <si>
    <t>极地白 G89X</t>
  </si>
  <si>
    <t>冰岛紫 EA9X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</si>
  <si>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</si>
  <si>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G01X L-165/92B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</si>
  <si>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</si>
  <si>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</si>
  <si>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</si>
  <si>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</si>
  <si>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</si>
  <si>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</si>
  <si>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1.帽顶里和面不要漏掉固定；弹力绳外露偏长，两端距前中尺寸偏长；前中上端顶角；帽口内贴及挂里有斜扭和吃皱；双层固定不平。</t>
  </si>
  <si>
    <t>2.前中缝错位；底襟顶端外翻后露绒布；顶端左右高度不一；前门拉链起浪。</t>
  </si>
  <si>
    <t>3.底襟没有到底边；斗布高度左右不一；袖山前后和前侧拼的位置左右要对称。</t>
  </si>
  <si>
    <t>4.底边左右高度不一。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</si>
  <si>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</si>
  <si>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</si>
  <si>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</si>
  <si>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</si>
  <si>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</si>
  <si>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</si>
  <si>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</si>
  <si>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</si>
  <si>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</si>
  <si>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技术部</t>
  </si>
  <si>
    <t>检验担当</t>
  </si>
  <si>
    <t>傅荣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</si>
  <si>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</si>
  <si>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</si>
  <si>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</si>
  <si>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</si>
  <si>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</si>
  <si>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</si>
  <si>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</si>
  <si>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</si>
  <si>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</si>
  <si>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</si>
  <si>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</si>
  <si>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</si>
  <si>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</si>
  <si>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</si>
  <si>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洗前</t>
  </si>
  <si>
    <t>洗后</t>
  </si>
  <si>
    <t>150/80B</t>
  </si>
  <si>
    <t>155/84B</t>
  </si>
  <si>
    <t>160/88B</t>
  </si>
  <si>
    <t>165/92B</t>
  </si>
  <si>
    <t>170/96B</t>
  </si>
  <si>
    <t>175/100B</t>
  </si>
  <si>
    <t>黑色 L-165/92B</t>
  </si>
  <si>
    <t>后中长</t>
  </si>
  <si>
    <t>-0.5</t>
  </si>
  <si>
    <t>前中长</t>
  </si>
  <si>
    <t>0</t>
  </si>
  <si>
    <t>门襟拉链长</t>
  </si>
  <si>
    <t>胸围</t>
  </si>
  <si>
    <t>腰围</t>
  </si>
  <si>
    <t>下摆拉量</t>
  </si>
  <si>
    <t>下摆平量</t>
  </si>
  <si>
    <t>-1</t>
  </si>
  <si>
    <t>总肩宽</t>
  </si>
  <si>
    <t>肩点袖长</t>
  </si>
  <si>
    <t>袖肥</t>
  </si>
  <si>
    <t>袖肘</t>
  </si>
  <si>
    <t>袖口 拉量</t>
  </si>
  <si>
    <t>袖口松量</t>
  </si>
  <si>
    <t>下领围</t>
  </si>
  <si>
    <t>前领高</t>
  </si>
  <si>
    <t>帽高　</t>
  </si>
  <si>
    <t>帽宽</t>
  </si>
  <si>
    <t>侧插手袋长（含上库）</t>
  </si>
  <si>
    <t>充绒量(g)</t>
  </si>
  <si>
    <t>水洗标指示含绒量</t>
  </si>
  <si>
    <t>备注：</t>
  </si>
  <si>
    <t xml:space="preserve">     初期请洗测2-3件，有问题的另加测量数量。</t>
  </si>
  <si>
    <t>验货时间：5/9</t>
  </si>
  <si>
    <t>跟单QC:傅荣</t>
  </si>
  <si>
    <t>工厂负责人：</t>
  </si>
  <si>
    <t>TOREAD-QC中期检验报告书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</si>
  <si>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</si>
  <si>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</si>
  <si>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</si>
  <si>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</si>
  <si>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</si>
  <si>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</si>
  <si>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</si>
  <si>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</si>
  <si>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</si>
  <si>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</si>
  <si>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</si>
  <si>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</si>
  <si>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</si>
  <si>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</si>
  <si>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</si>
  <si>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</si>
  <si>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</si>
  <si>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</si>
  <si>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</si>
  <si>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</si>
  <si>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</si>
  <si>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</si>
  <si>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</si>
  <si>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</si>
  <si>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</si>
  <si>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</si>
  <si>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服装品控部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</si>
  <si>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</si>
  <si>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</si>
  <si>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</si>
  <si>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</si>
  <si>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</si>
  <si>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</si>
  <si>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</si>
  <si>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</si>
  <si>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</si>
  <si>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</si>
  <si>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</si>
  <si>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</si>
  <si>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</si>
  <si>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</si>
  <si>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</si>
  <si>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</si>
  <si>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</si>
  <si>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</si>
  <si>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</si>
  <si>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</si>
  <si>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</si>
  <si>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</si>
  <si>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</si>
  <si>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</si>
  <si>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</si>
  <si>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</si>
  <si>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</si>
  <si>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</si>
  <si>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</si>
  <si>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</si>
  <si>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</si>
  <si>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</si>
  <si>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</si>
  <si>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</si>
  <si>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</si>
  <si>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</si>
  <si>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</si>
  <si>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</si>
  <si>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</si>
  <si>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>肩宽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</si>
  <si>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</si>
  <si>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</si>
  <si>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</si>
  <si>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</si>
  <si>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</si>
  <si>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</si>
  <si>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</si>
  <si>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</si>
  <si>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</si>
  <si>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</si>
  <si>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</si>
  <si>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</si>
  <si>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</si>
  <si>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</si>
  <si>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</si>
  <si>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</si>
  <si>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</si>
  <si>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</si>
  <si>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</si>
  <si>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</si>
  <si>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</si>
  <si>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</si>
  <si>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</si>
  <si>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</si>
  <si>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</si>
  <si>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</si>
  <si>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</si>
  <si>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</si>
  <si>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</si>
  <si>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</si>
  <si>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</si>
  <si>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</si>
  <si>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</si>
  <si>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</si>
  <si>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</si>
  <si>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</si>
  <si>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</si>
  <si>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</si>
  <si>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</si>
  <si>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</si>
  <si>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</si>
  <si>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</si>
  <si>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</si>
  <si>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</si>
  <si>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</si>
  <si>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</si>
  <si>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</si>
  <si>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</si>
  <si>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</si>
  <si>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</si>
  <si>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</si>
  <si>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</si>
  <si>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</si>
  <si>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</si>
  <si>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</si>
  <si>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</si>
  <si>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</si>
  <si>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</si>
  <si>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</si>
  <si>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</si>
  <si>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</si>
  <si>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</si>
  <si>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</si>
  <si>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</si>
  <si>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</si>
  <si>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</si>
  <si>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</si>
  <si>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</si>
  <si>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</si>
  <si>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</si>
  <si>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</si>
  <si>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</si>
  <si>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</si>
  <si>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</si>
  <si>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</si>
  <si>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r>
      <rPr>
        <b/>
        <sz val="10"/>
        <rFont val="宋体"/>
        <charset val="134"/>
      </rPr>
      <t>采购凭证编号：</t>
    </r>
    <r>
      <rPr>
        <b/>
        <sz val="10"/>
        <color rgb="FFFF0000"/>
        <rFont val="宋体"/>
        <charset val="134"/>
      </rPr>
      <t>CGDD24112100027</t>
    </r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</si>
  <si>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</si>
  <si>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</si>
  <si>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</si>
  <si>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</si>
  <si>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</si>
  <si>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</si>
  <si>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</si>
  <si>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</si>
  <si>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</si>
  <si>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</si>
  <si>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</si>
  <si>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</si>
  <si>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</si>
  <si>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</si>
  <si>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</si>
  <si>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藏蓝C03X   M#4件,L#8件,XL#8件,XXL#4件</t>
  </si>
  <si>
    <t>山影灰G88X M#4件,L#8件,XL#8件,XXL#4件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</si>
  <si>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</si>
  <si>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</si>
  <si>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</si>
  <si>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</si>
  <si>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</si>
  <si>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</si>
  <si>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</si>
  <si>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</si>
  <si>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</si>
  <si>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</si>
  <si>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</si>
  <si>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</si>
  <si>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</si>
  <si>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</si>
  <si>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</si>
  <si>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</si>
  <si>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</si>
  <si>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</si>
  <si>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</si>
  <si>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</si>
  <si>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</si>
  <si>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 xml:space="preserve">     齐色齐码各2-3件，有问题的另加测量数量。</t>
  </si>
  <si>
    <t>验货时间：3/8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</si>
  <si>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</si>
  <si>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</si>
  <si>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</si>
  <si>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</si>
  <si>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</si>
  <si>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</si>
  <si>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</si>
  <si>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</si>
  <si>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</si>
  <si>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</si>
  <si>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</si>
  <si>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</si>
  <si>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</si>
  <si>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</si>
  <si>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</si>
  <si>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</si>
  <si>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</si>
  <si>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250202068</t>
  </si>
  <si>
    <t>FW12270</t>
  </si>
  <si>
    <t>19SS黑色</t>
  </si>
  <si>
    <t>福建佳福</t>
  </si>
  <si>
    <t>合格</t>
  </si>
  <si>
    <t>YES</t>
  </si>
  <si>
    <t>250202069</t>
  </si>
  <si>
    <t>250202066R1</t>
  </si>
  <si>
    <t>250202071</t>
  </si>
  <si>
    <t>21SS柔雾粉</t>
  </si>
  <si>
    <t>250205655</t>
  </si>
  <si>
    <t>24SS紫丁香</t>
  </si>
  <si>
    <t>25034964</t>
  </si>
  <si>
    <t>22FW极地白</t>
  </si>
  <si>
    <t>250400368</t>
  </si>
  <si>
    <t>制表时间：4/1</t>
  </si>
  <si>
    <t>测试人签名：徐宴文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</si>
  <si>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</si>
  <si>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</si>
  <si>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</si>
  <si>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</si>
  <si>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</si>
  <si>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</si>
  <si>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</si>
  <si>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</si>
  <si>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</si>
  <si>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径向：-7 纬向：-1</t>
  </si>
  <si>
    <t>径向：-7 纬向：-2</t>
  </si>
  <si>
    <t>径向：-8 纬向：-1</t>
  </si>
  <si>
    <t>径向：-6 纬向：-2</t>
  </si>
  <si>
    <t>径向：-6 纬向：-3</t>
  </si>
  <si>
    <t>径向：-5 纬向：-1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</si>
  <si>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</si>
  <si>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</si>
  <si>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</si>
  <si>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</si>
  <si>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</si>
  <si>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</si>
  <si>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</si>
  <si>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</si>
  <si>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</si>
  <si>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</si>
  <si>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</si>
  <si>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</si>
  <si>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</si>
  <si>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</si>
  <si>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</si>
  <si>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</si>
  <si>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</si>
  <si>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</si>
  <si>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</si>
  <si>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</si>
  <si>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</si>
  <si>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</si>
  <si>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</si>
  <si>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</si>
  <si>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</si>
  <si>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</si>
  <si>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</si>
  <si>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</si>
  <si>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</si>
  <si>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</si>
  <si>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</si>
  <si>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</si>
  <si>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</si>
  <si>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</si>
  <si>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</si>
  <si>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</si>
  <si>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洗测2次</t>
  </si>
  <si>
    <t>洗测3次</t>
  </si>
  <si>
    <t>洗测4次</t>
  </si>
  <si>
    <t>洗测5次</t>
  </si>
  <si>
    <t>制表时间：4/10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</si>
  <si>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</si>
  <si>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</si>
  <si>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</si>
  <si>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</si>
  <si>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</si>
  <si>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BB00011</t>
  </si>
  <si>
    <t>XJ00002</t>
  </si>
  <si>
    <t>ZD00014</t>
  </si>
  <si>
    <t>泰丰</t>
  </si>
  <si>
    <t>ZD00272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</si>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</sst>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7" borderId="81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2" applyNumberFormat="0" applyFill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0" borderId="8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84" applyNumberFormat="0" applyAlignment="0" applyProtection="0">
      <alignment vertical="center"/>
    </xf>
    <xf numFmtId="0" fontId="50" fillId="9" borderId="85" applyNumberFormat="0" applyAlignment="0" applyProtection="0">
      <alignment vertical="center"/>
    </xf>
    <xf numFmtId="0" fontId="51" fillId="9" borderId="84" applyNumberFormat="0" applyAlignment="0" applyProtection="0">
      <alignment vertical="center"/>
    </xf>
    <xf numFmtId="0" fontId="52" fillId="10" borderId="86" applyNumberFormat="0" applyAlignment="0" applyProtection="0">
      <alignment vertical="center"/>
    </xf>
    <xf numFmtId="0" fontId="53" fillId="0" borderId="87" applyNumberFormat="0" applyFill="0" applyAlignment="0" applyProtection="0">
      <alignment vertical="center"/>
    </xf>
    <xf numFmtId="0" fontId="54" fillId="0" borderId="88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0" fillId="0" borderId="0">
      <alignment vertical="center"/>
    </xf>
    <xf numFmtId="0" fontId="40" fillId="0" borderId="0"/>
    <xf numFmtId="0" fontId="21" fillId="0" borderId="0"/>
  </cellStyleXfs>
  <cellXfs count="4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16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5" fillId="0" borderId="2" xfId="53" applyNumberFormat="1" applyFont="1" applyBorder="1">
      <alignment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18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16" xfId="49" applyNumberFormat="1" applyFont="1" applyFill="1" applyBorder="1" applyAlignment="1">
      <alignment horizontal="left" vertical="center"/>
    </xf>
    <xf numFmtId="49" fontId="14" fillId="3" borderId="16" xfId="49" applyNumberFormat="1" applyFont="1" applyFill="1" applyBorder="1" applyAlignment="1">
      <alignment horizontal="center" vertical="center"/>
    </xf>
    <xf numFmtId="49" fontId="14" fillId="3" borderId="17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8" xfId="50" applyNumberFormat="1" applyFont="1" applyFill="1" applyBorder="1" applyAlignment="1" applyProtection="1">
      <alignment horizontal="center" vertical="center"/>
    </xf>
    <xf numFmtId="49" fontId="19" fillId="0" borderId="2" xfId="53" applyNumberFormat="1" applyFont="1" applyBorder="1">
      <alignment vertical="center"/>
    </xf>
    <xf numFmtId="49" fontId="20" fillId="3" borderId="2" xfId="51" applyNumberFormat="1" applyFont="1" applyFill="1" applyBorder="1" applyAlignment="1">
      <alignment horizontal="center" vertical="center"/>
    </xf>
    <xf numFmtId="49" fontId="20" fillId="3" borderId="19" xfId="51" applyNumberFormat="1" applyFont="1" applyFill="1" applyBorder="1" applyAlignment="1">
      <alignment horizontal="center" vertical="center"/>
    </xf>
    <xf numFmtId="49" fontId="20" fillId="3" borderId="20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1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1" fillId="0" borderId="0" xfId="49" applyFill="1" applyAlignment="1">
      <alignment horizontal="left" vertical="center"/>
    </xf>
    <xf numFmtId="0" fontId="22" fillId="0" borderId="22" xfId="49" applyFont="1" applyFill="1" applyBorder="1" applyAlignment="1">
      <alignment horizontal="center" vertical="top"/>
    </xf>
    <xf numFmtId="0" fontId="23" fillId="0" borderId="23" xfId="49" applyFont="1" applyFill="1" applyBorder="1" applyAlignment="1">
      <alignment horizontal="left" vertical="center"/>
    </xf>
    <xf numFmtId="0" fontId="24" fillId="0" borderId="24" xfId="49" applyFont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25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vertical="center"/>
    </xf>
    <xf numFmtId="58" fontId="25" fillId="0" borderId="29" xfId="49" applyNumberFormat="1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righ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vertical="center"/>
    </xf>
    <xf numFmtId="0" fontId="24" fillId="0" borderId="31" xfId="49" applyFont="1" applyFill="1" applyBorder="1" applyAlignment="1">
      <alignment horizontal="right" vertical="center"/>
    </xf>
    <xf numFmtId="0" fontId="23" fillId="0" borderId="31" xfId="49" applyFont="1" applyFill="1" applyBorder="1" applyAlignment="1">
      <alignment vertical="center"/>
    </xf>
    <xf numFmtId="0" fontId="26" fillId="0" borderId="31" xfId="49" applyFont="1" applyFill="1" applyBorder="1" applyAlignment="1">
      <alignment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3" fillId="0" borderId="23" xfId="49" applyFont="1" applyFill="1" applyBorder="1" applyAlignment="1">
      <alignment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vertical="center"/>
    </xf>
    <xf numFmtId="0" fontId="25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left" vertical="center" wrapText="1"/>
    </xf>
    <xf numFmtId="0" fontId="26" fillId="0" borderId="29" xfId="49" applyFont="1" applyFill="1" applyBorder="1" applyAlignment="1">
      <alignment horizontal="left" vertical="center" wrapText="1"/>
    </xf>
    <xf numFmtId="0" fontId="23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6" fillId="0" borderId="36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36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8" fillId="0" borderId="29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vertical="center"/>
    </xf>
    <xf numFmtId="58" fontId="25" fillId="0" borderId="31" xfId="49" applyNumberFormat="1" applyFont="1" applyFill="1" applyBorder="1" applyAlignment="1">
      <alignment vertical="center"/>
    </xf>
    <xf numFmtId="0" fontId="23" fillId="0" borderId="31" xfId="49" applyFont="1" applyFill="1" applyBorder="1" applyAlignment="1">
      <alignment horizontal="center" vertical="center"/>
    </xf>
    <xf numFmtId="0" fontId="25" fillId="0" borderId="32" xfId="49" applyFont="1" applyFill="1" applyBorder="1" applyAlignment="1">
      <alignment horizontal="center" vertical="center"/>
    </xf>
    <xf numFmtId="0" fontId="26" fillId="0" borderId="42" xfId="49" applyFont="1" applyFill="1" applyBorder="1" applyAlignment="1">
      <alignment horizontal="center" vertical="center"/>
    </xf>
    <xf numFmtId="0" fontId="23" fillId="0" borderId="43" xfId="49" applyFont="1" applyFill="1" applyBorder="1" applyAlignment="1">
      <alignment horizontal="center" vertical="center"/>
    </xf>
    <xf numFmtId="0" fontId="26" fillId="0" borderId="43" xfId="49" applyFont="1" applyFill="1" applyBorder="1" applyAlignment="1">
      <alignment horizontal="left" vertical="center"/>
    </xf>
    <xf numFmtId="0" fontId="26" fillId="0" borderId="44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5" fillId="0" borderId="43" xfId="49" applyFont="1" applyFill="1" applyBorder="1" applyAlignment="1">
      <alignment horizontal="left" vertical="center"/>
    </xf>
    <xf numFmtId="0" fontId="26" fillId="0" borderId="43" xfId="49" applyFont="1" applyFill="1" applyBorder="1" applyAlignment="1">
      <alignment horizontal="left" vertical="center" wrapText="1"/>
    </xf>
    <xf numFmtId="0" fontId="14" fillId="0" borderId="44" xfId="49" applyFont="1" applyFill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6" fillId="0" borderId="45" xfId="49" applyFont="1" applyFill="1" applyBorder="1" applyAlignment="1">
      <alignment horizontal="left" vertical="center"/>
    </xf>
    <xf numFmtId="0" fontId="26" fillId="0" borderId="47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28" fillId="0" borderId="43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center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31" xfId="49" applyFill="1" applyBorder="1" applyAlignment="1">
      <alignment horizontal="left" vertical="center"/>
    </xf>
    <xf numFmtId="0" fontId="25" fillId="0" borderId="42" xfId="49" applyFont="1" applyFill="1" applyBorder="1" applyAlignment="1">
      <alignment horizontal="center" vertical="center"/>
    </xf>
    <xf numFmtId="0" fontId="21" fillId="0" borderId="44" xfId="49" applyFill="1" applyBorder="1" applyAlignment="1">
      <alignment horizontal="left" vertical="center"/>
    </xf>
    <xf numFmtId="0" fontId="13" fillId="3" borderId="16" xfId="49" applyFont="1" applyFill="1" applyBorder="1" applyAlignment="1">
      <alignment horizontal="left" vertical="center"/>
    </xf>
    <xf numFmtId="0" fontId="14" fillId="3" borderId="16" xfId="49" applyFont="1" applyFill="1" applyBorder="1" applyAlignment="1">
      <alignment horizontal="center" vertical="center"/>
    </xf>
    <xf numFmtId="0" fontId="14" fillId="3" borderId="17" xfId="49" applyFont="1" applyFill="1" applyBorder="1" applyAlignment="1">
      <alignment horizontal="center" vertical="center"/>
    </xf>
    <xf numFmtId="0" fontId="13" fillId="3" borderId="18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14" fontId="13" fillId="3" borderId="0" xfId="50" applyNumberFormat="1" applyFont="1" applyFill="1"/>
    <xf numFmtId="0" fontId="21" fillId="0" borderId="0" xfId="49" applyFont="1" applyAlignment="1">
      <alignment horizontal="left" vertical="center"/>
    </xf>
    <xf numFmtId="0" fontId="29" fillId="0" borderId="22" xfId="49" applyFont="1" applyBorder="1" applyAlignment="1">
      <alignment horizontal="center" vertical="top"/>
    </xf>
    <xf numFmtId="0" fontId="27" fillId="0" borderId="48" xfId="49" applyFont="1" applyBorder="1" applyAlignment="1">
      <alignment horizontal="left" vertical="center"/>
    </xf>
    <xf numFmtId="0" fontId="27" fillId="0" borderId="24" xfId="49" applyFont="1" applyBorder="1" applyAlignment="1">
      <alignment horizontal="center" vertical="center"/>
    </xf>
    <xf numFmtId="0" fontId="17" fillId="0" borderId="24" xfId="49" applyFont="1" applyBorder="1" applyAlignment="1">
      <alignment horizontal="left" vertical="center"/>
    </xf>
    <xf numFmtId="0" fontId="17" fillId="0" borderId="23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27" fillId="0" borderId="23" xfId="49" applyFont="1" applyBorder="1" applyAlignment="1">
      <alignment horizontal="center" vertical="center"/>
    </xf>
    <xf numFmtId="0" fontId="27" fillId="0" borderId="25" xfId="49" applyFont="1" applyBorder="1" applyAlignment="1">
      <alignment horizontal="center" vertical="center"/>
    </xf>
    <xf numFmtId="0" fontId="27" fillId="0" borderId="46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43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4" fillId="0" borderId="29" xfId="49" applyNumberFormat="1" applyFont="1" applyBorder="1" applyAlignment="1">
      <alignment horizontal="center" vertical="center"/>
    </xf>
    <xf numFmtId="14" fontId="24" fillId="0" borderId="43" xfId="49" applyNumberFormat="1" applyFont="1" applyBorder="1" applyAlignment="1">
      <alignment horizontal="center" vertical="center"/>
    </xf>
    <xf numFmtId="0" fontId="17" fillId="0" borderId="28" xfId="49" applyFont="1" applyBorder="1" applyAlignment="1">
      <alignment vertical="center"/>
    </xf>
    <xf numFmtId="9" fontId="24" fillId="0" borderId="29" xfId="49" applyNumberFormat="1" applyFont="1" applyBorder="1" applyAlignment="1">
      <alignment horizontal="center" vertical="center"/>
    </xf>
    <xf numFmtId="0" fontId="24" fillId="0" borderId="43" xfId="49" applyFont="1" applyBorder="1" applyAlignment="1">
      <alignment horizontal="center" vertical="center"/>
    </xf>
    <xf numFmtId="0" fontId="24" fillId="0" borderId="29" xfId="49" applyFont="1" applyBorder="1" applyAlignment="1">
      <alignment vertical="center"/>
    </xf>
    <xf numFmtId="0" fontId="24" fillId="0" borderId="43" xfId="49" applyFont="1" applyBorder="1" applyAlignment="1">
      <alignment vertical="center"/>
    </xf>
    <xf numFmtId="0" fontId="17" fillId="0" borderId="28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30" fillId="0" borderId="30" xfId="49" applyFont="1" applyBorder="1" applyAlignment="1">
      <alignment vertical="center"/>
    </xf>
    <xf numFmtId="0" fontId="24" fillId="0" borderId="31" xfId="49" applyFont="1" applyBorder="1" applyAlignment="1">
      <alignment horizontal="center" vertical="center"/>
    </xf>
    <xf numFmtId="0" fontId="24" fillId="0" borderId="44" xfId="49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14" fontId="24" fillId="0" borderId="31" xfId="49" applyNumberFormat="1" applyFont="1" applyBorder="1" applyAlignment="1">
      <alignment horizontal="center" vertical="center"/>
    </xf>
    <xf numFmtId="14" fontId="24" fillId="0" borderId="44" xfId="49" applyNumberFormat="1" applyFont="1" applyBorder="1" applyAlignment="1">
      <alignment horizontal="center" vertical="center"/>
    </xf>
    <xf numFmtId="0" fontId="27" fillId="0" borderId="0" xfId="49" applyFont="1" applyBorder="1" applyAlignment="1">
      <alignment horizontal="left" vertical="center"/>
    </xf>
    <xf numFmtId="0" fontId="17" fillId="0" borderId="23" xfId="49" applyFont="1" applyBorder="1" applyAlignment="1">
      <alignment vertical="center"/>
    </xf>
    <xf numFmtId="0" fontId="21" fillId="0" borderId="25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1" fillId="0" borderId="25" xfId="49" applyFont="1" applyBorder="1" applyAlignment="1">
      <alignment vertical="center"/>
    </xf>
    <xf numFmtId="0" fontId="17" fillId="0" borderId="25" xfId="49" applyFont="1" applyBorder="1" applyAlignment="1">
      <alignment vertical="center"/>
    </xf>
    <xf numFmtId="0" fontId="21" fillId="0" borderId="29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21" fillId="0" borderId="29" xfId="49" applyFont="1" applyBorder="1" applyAlignment="1">
      <alignment vertical="center"/>
    </xf>
    <xf numFmtId="0" fontId="17" fillId="0" borderId="29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41" xfId="49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7" fillId="0" borderId="30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23" fillId="0" borderId="29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27" fillId="0" borderId="50" xfId="49" applyFont="1" applyBorder="1" applyAlignment="1">
      <alignment vertical="center"/>
    </xf>
    <xf numFmtId="0" fontId="24" fillId="0" borderId="51" xfId="49" applyFont="1" applyBorder="1" applyAlignment="1">
      <alignment horizontal="center" vertical="center"/>
    </xf>
    <xf numFmtId="0" fontId="27" fillId="0" borderId="51" xfId="49" applyFont="1" applyBorder="1" applyAlignment="1">
      <alignment vertical="center"/>
    </xf>
    <xf numFmtId="0" fontId="24" fillId="0" borderId="51" xfId="49" applyFont="1" applyBorder="1" applyAlignment="1">
      <alignment vertical="center"/>
    </xf>
    <xf numFmtId="58" fontId="14" fillId="0" borderId="51" xfId="49" applyNumberFormat="1" applyFont="1" applyBorder="1" applyAlignment="1">
      <alignment vertical="center"/>
    </xf>
    <xf numFmtId="0" fontId="27" fillId="0" borderId="51" xfId="49" applyFont="1" applyBorder="1" applyAlignment="1">
      <alignment horizontal="center" vertical="center"/>
    </xf>
    <xf numFmtId="0" fontId="27" fillId="0" borderId="52" xfId="49" applyFont="1" applyFill="1" applyBorder="1" applyAlignment="1">
      <alignment horizontal="left" vertical="center"/>
    </xf>
    <xf numFmtId="0" fontId="27" fillId="0" borderId="51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7" fillId="0" borderId="54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center" vertical="center"/>
    </xf>
    <xf numFmtId="0" fontId="27" fillId="0" borderId="31" xfId="49" applyFont="1" applyFill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0" fontId="17" fillId="0" borderId="43" xfId="49" applyFont="1" applyBorder="1" applyAlignment="1">
      <alignment horizontal="center" vertical="center"/>
    </xf>
    <xf numFmtId="0" fontId="17" fillId="0" borderId="44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7" fillId="0" borderId="44" xfId="49" applyFont="1" applyBorder="1" applyAlignment="1">
      <alignment horizontal="center" vertical="center"/>
    </xf>
    <xf numFmtId="0" fontId="23" fillId="0" borderId="43" xfId="49" applyFont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24" fillId="0" borderId="56" xfId="49" applyFont="1" applyBorder="1" applyAlignment="1">
      <alignment horizontal="center" vertical="center"/>
    </xf>
    <xf numFmtId="0" fontId="27" fillId="0" borderId="57" xfId="49" applyFont="1" applyFill="1" applyBorder="1" applyAlignment="1">
      <alignment horizontal="left" vertical="center"/>
    </xf>
    <xf numFmtId="0" fontId="27" fillId="0" borderId="58" xfId="49" applyFont="1" applyFill="1" applyBorder="1" applyAlignment="1">
      <alignment horizontal="left" vertical="center"/>
    </xf>
    <xf numFmtId="0" fontId="27" fillId="0" borderId="44" xfId="49" applyFont="1" applyFill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21" fillId="0" borderId="56" xfId="49" applyFont="1" applyBorder="1" applyAlignment="1">
      <alignment horizontal="center" vertical="center"/>
    </xf>
    <xf numFmtId="0" fontId="27" fillId="3" borderId="2" xfId="49" applyFont="1" applyFill="1" applyBorder="1" applyAlignment="1">
      <alignment horizontal="left" vertical="center"/>
    </xf>
    <xf numFmtId="0" fontId="21" fillId="3" borderId="2" xfId="49" applyFont="1" applyFill="1" applyBorder="1" applyAlignment="1">
      <alignment horizontal="center" vertical="center"/>
    </xf>
    <xf numFmtId="0" fontId="27" fillId="3" borderId="2" xfId="49" applyFont="1" applyFill="1" applyBorder="1" applyAlignment="1">
      <alignment vertical="center"/>
    </xf>
    <xf numFmtId="0" fontId="12" fillId="3" borderId="7" xfId="50" applyFont="1" applyFill="1" applyBorder="1" applyAlignment="1">
      <alignment horizontal="center"/>
    </xf>
    <xf numFmtId="0" fontId="27" fillId="3" borderId="2" xfId="50" applyFont="1" applyFill="1" applyBorder="1" applyAlignment="1" applyProtection="1">
      <alignment horizontal="center" vertical="center"/>
    </xf>
    <xf numFmtId="0" fontId="27" fillId="3" borderId="2" xfId="50" applyFont="1" applyFill="1" applyBorder="1" applyAlignment="1">
      <alignment horizontal="center" vertical="center"/>
    </xf>
    <xf numFmtId="0" fontId="27" fillId="0" borderId="2" xfId="57" applyNumberFormat="1" applyFont="1" applyFill="1" applyBorder="1" applyAlignment="1">
      <alignment horizontal="center" vertical="center"/>
    </xf>
    <xf numFmtId="0" fontId="27" fillId="0" borderId="2" xfId="57" applyNumberFormat="1" applyFont="1" applyFill="1" applyBorder="1" applyAlignment="1">
      <alignment horizontal="left" vertical="center" shrinkToFit="1"/>
    </xf>
    <xf numFmtId="177" fontId="21" fillId="0" borderId="2" xfId="57" applyNumberFormat="1" applyFont="1" applyFill="1" applyBorder="1" applyAlignment="1">
      <alignment horizontal="center" vertical="center"/>
    </xf>
    <xf numFmtId="0" fontId="21" fillId="0" borderId="2" xfId="57" applyNumberFormat="1" applyFont="1" applyFill="1" applyBorder="1" applyAlignment="1">
      <alignment horizontal="center" vertical="center"/>
    </xf>
    <xf numFmtId="0" fontId="27" fillId="0" borderId="2" xfId="57" applyNumberFormat="1" applyFont="1" applyFill="1" applyBorder="1" applyAlignment="1">
      <alignment vertical="center" shrinkToFit="1"/>
    </xf>
    <xf numFmtId="178" fontId="21" fillId="0" borderId="2" xfId="57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shrinkToFit="1"/>
    </xf>
    <xf numFmtId="177" fontId="21" fillId="0" borderId="2" xfId="0" applyNumberFormat="1" applyFont="1" applyFill="1" applyBorder="1" applyAlignment="1">
      <alignment horizontal="center"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21" fillId="3" borderId="2" xfId="50" applyNumberFormat="1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27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31" fillId="0" borderId="22" xfId="49" applyFont="1" applyBorder="1" applyAlignment="1">
      <alignment horizontal="center" vertical="top"/>
    </xf>
    <xf numFmtId="0" fontId="16" fillId="0" borderId="24" xfId="49" applyFont="1" applyBorder="1" applyAlignment="1">
      <alignment horizontal="center" vertical="center"/>
    </xf>
    <xf numFmtId="0" fontId="16" fillId="0" borderId="29" xfId="49" applyFont="1" applyBorder="1" applyAlignment="1">
      <alignment horizontal="center" vertical="center"/>
    </xf>
    <xf numFmtId="0" fontId="16" fillId="0" borderId="43" xfId="49" applyFont="1" applyBorder="1" applyAlignment="1">
      <alignment horizontal="center" vertical="center"/>
    </xf>
    <xf numFmtId="14" fontId="16" fillId="0" borderId="29" xfId="49" applyNumberFormat="1" applyFont="1" applyBorder="1" applyAlignment="1">
      <alignment horizontal="center" vertical="center" wrapText="1"/>
    </xf>
    <xf numFmtId="14" fontId="16" fillId="0" borderId="43" xfId="49" applyNumberFormat="1" applyFont="1" applyBorder="1" applyAlignment="1">
      <alignment horizontal="center" vertical="center" wrapText="1"/>
    </xf>
    <xf numFmtId="14" fontId="16" fillId="0" borderId="29" xfId="49" applyNumberFormat="1" applyFont="1" applyBorder="1" applyAlignment="1">
      <alignment horizontal="center" vertical="center"/>
    </xf>
    <xf numFmtId="14" fontId="16" fillId="0" borderId="43" xfId="49" applyNumberFormat="1" applyFont="1" applyBorder="1" applyAlignment="1">
      <alignment horizontal="center" vertical="center"/>
    </xf>
    <xf numFmtId="0" fontId="16" fillId="0" borderId="34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6" fillId="0" borderId="31" xfId="49" applyFont="1" applyBorder="1" applyAlignment="1">
      <alignment horizontal="center" vertical="center" wrapText="1"/>
    </xf>
    <xf numFmtId="0" fontId="16" fillId="0" borderId="44" xfId="49" applyFont="1" applyBorder="1" applyAlignment="1">
      <alignment horizontal="center" vertical="center" wrapText="1"/>
    </xf>
    <xf numFmtId="14" fontId="16" fillId="0" borderId="31" xfId="49" applyNumberFormat="1" applyFont="1" applyBorder="1" applyAlignment="1">
      <alignment horizontal="center" vertical="center"/>
    </xf>
    <xf numFmtId="14" fontId="16" fillId="0" borderId="44" xfId="49" applyNumberFormat="1" applyFont="1" applyBorder="1" applyAlignment="1">
      <alignment horizontal="center" vertical="center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/>
    </xf>
    <xf numFmtId="0" fontId="17" fillId="0" borderId="53" xfId="49" applyFont="1" applyBorder="1" applyAlignment="1">
      <alignment vertical="center"/>
    </xf>
    <xf numFmtId="0" fontId="21" fillId="0" borderId="54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21" fillId="0" borderId="54" xfId="49" applyFont="1" applyBorder="1" applyAlignment="1">
      <alignment vertical="center"/>
    </xf>
    <xf numFmtId="0" fontId="17" fillId="0" borderId="54" xfId="49" applyFont="1" applyBorder="1" applyAlignment="1">
      <alignment vertical="center"/>
    </xf>
    <xf numFmtId="0" fontId="17" fillId="0" borderId="53" xfId="49" applyFont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17" fillId="0" borderId="54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60" xfId="49" applyFont="1" applyBorder="1" applyAlignment="1">
      <alignment horizontal="left" vertical="center"/>
    </xf>
    <xf numFmtId="0" fontId="17" fillId="0" borderId="61" xfId="49" applyFont="1" applyBorder="1" applyAlignment="1">
      <alignment horizontal="left" vertical="center"/>
    </xf>
    <xf numFmtId="0" fontId="32" fillId="0" borderId="62" xfId="49" applyFont="1" applyBorder="1" applyAlignment="1">
      <alignment horizontal="left" vertical="center" wrapText="1"/>
    </xf>
    <xf numFmtId="0" fontId="15" fillId="0" borderId="29" xfId="53" applyNumberFormat="1" applyFont="1" applyBorder="1" applyAlignment="1">
      <alignment horizontal="center" vertical="center"/>
    </xf>
    <xf numFmtId="0" fontId="33" fillId="0" borderId="28" xfId="53" applyNumberFormat="1" applyFont="1" applyBorder="1">
      <alignment vertical="center"/>
    </xf>
    <xf numFmtId="9" fontId="33" fillId="0" borderId="29" xfId="49" applyNumberFormat="1" applyFont="1" applyBorder="1" applyAlignment="1">
      <alignment horizontal="center" vertical="center"/>
    </xf>
    <xf numFmtId="9" fontId="16" fillId="0" borderId="29" xfId="49" applyNumberFormat="1" applyFont="1" applyBorder="1" applyAlignment="1">
      <alignment horizontal="center" vertical="center"/>
    </xf>
    <xf numFmtId="0" fontId="16" fillId="0" borderId="28" xfId="49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center" vertical="center"/>
    </xf>
    <xf numFmtId="0" fontId="27" fillId="0" borderId="63" xfId="0" applyFont="1" applyBorder="1" applyAlignment="1">
      <alignment horizontal="left" vertical="center"/>
    </xf>
    <xf numFmtId="0" fontId="27" fillId="0" borderId="64" xfId="0" applyFont="1" applyBorder="1" applyAlignment="1">
      <alignment horizontal="left" vertical="center"/>
    </xf>
    <xf numFmtId="9" fontId="16" fillId="0" borderId="38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65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16" fillId="0" borderId="66" xfId="49" applyFont="1" applyFill="1" applyBorder="1" applyAlignment="1">
      <alignment horizontal="left" vertical="center"/>
    </xf>
    <xf numFmtId="0" fontId="16" fillId="0" borderId="67" xfId="49" applyFont="1" applyFill="1" applyBorder="1" applyAlignment="1">
      <alignment horizontal="left" vertical="center"/>
    </xf>
    <xf numFmtId="0" fontId="27" fillId="0" borderId="48" xfId="49" applyFont="1" applyBorder="1" applyAlignment="1">
      <alignment vertical="center"/>
    </xf>
    <xf numFmtId="0" fontId="27" fillId="0" borderId="24" xfId="49" applyFont="1" applyBorder="1" applyAlignment="1">
      <alignment vertical="center"/>
    </xf>
    <xf numFmtId="0" fontId="16" fillId="0" borderId="26" xfId="49" applyFont="1" applyBorder="1" applyAlignment="1">
      <alignment vertical="center"/>
    </xf>
    <xf numFmtId="0" fontId="27" fillId="0" borderId="26" xfId="49" applyFont="1" applyBorder="1" applyAlignment="1">
      <alignment vertical="center"/>
    </xf>
    <xf numFmtId="58" fontId="21" fillId="0" borderId="24" xfId="49" applyNumberFormat="1" applyFont="1" applyBorder="1" applyAlignment="1">
      <alignment vertical="center"/>
    </xf>
    <xf numFmtId="0" fontId="27" fillId="0" borderId="37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34" fillId="0" borderId="51" xfId="49" applyFont="1" applyBorder="1" applyAlignment="1">
      <alignment horizontal="center" vertical="center"/>
    </xf>
    <xf numFmtId="0" fontId="21" fillId="0" borderId="26" xfId="49" applyFont="1" applyBorder="1" applyAlignment="1">
      <alignment vertical="center"/>
    </xf>
    <xf numFmtId="0" fontId="21" fillId="0" borderId="24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17" fillId="0" borderId="68" xfId="49" applyFont="1" applyBorder="1" applyAlignment="1">
      <alignment horizontal="left" vertical="center"/>
    </xf>
    <xf numFmtId="0" fontId="27" fillId="0" borderId="57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47" xfId="49" applyFont="1" applyBorder="1" applyAlignment="1">
      <alignment horizontal="left" vertical="center" wrapText="1"/>
    </xf>
    <xf numFmtId="0" fontId="17" fillId="0" borderId="69" xfId="49" applyFont="1" applyBorder="1" applyAlignment="1">
      <alignment horizontal="left" vertical="center"/>
    </xf>
    <xf numFmtId="0" fontId="33" fillId="0" borderId="43" xfId="49" applyFont="1" applyBorder="1" applyAlignment="1">
      <alignment horizontal="center" vertical="center" wrapText="1"/>
    </xf>
    <xf numFmtId="0" fontId="19" fillId="0" borderId="43" xfId="49" applyFont="1" applyBorder="1" applyAlignment="1">
      <alignment horizontal="left" vertical="center" wrapText="1"/>
    </xf>
    <xf numFmtId="0" fontId="26" fillId="0" borderId="43" xfId="49" applyFont="1" applyBorder="1" applyAlignment="1">
      <alignment horizontal="left" vertical="center"/>
    </xf>
    <xf numFmtId="0" fontId="26" fillId="0" borderId="44" xfId="49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9" fontId="16" fillId="0" borderId="42" xfId="49" applyNumberFormat="1" applyFont="1" applyBorder="1" applyAlignment="1">
      <alignment horizontal="left" vertical="center"/>
    </xf>
    <xf numFmtId="9" fontId="16" fillId="0" borderId="47" xfId="49" applyNumberFormat="1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16" fillId="0" borderId="71" xfId="49" applyFont="1" applyFill="1" applyBorder="1" applyAlignment="1">
      <alignment horizontal="left" vertical="center"/>
    </xf>
    <xf numFmtId="0" fontId="27" fillId="0" borderId="27" xfId="49" applyFont="1" applyBorder="1" applyAlignment="1">
      <alignment horizontal="center" vertical="center"/>
    </xf>
    <xf numFmtId="0" fontId="24" fillId="0" borderId="68" xfId="49" applyFont="1" applyBorder="1" applyAlignment="1">
      <alignment horizontal="center" vertical="center"/>
    </xf>
    <xf numFmtId="0" fontId="16" fillId="0" borderId="68" xfId="49" applyFont="1" applyFill="1" applyBorder="1" applyAlignment="1">
      <alignment horizontal="left" vertical="center"/>
    </xf>
    <xf numFmtId="0" fontId="16" fillId="0" borderId="26" xfId="49" applyFont="1" applyBorder="1" applyAlignment="1">
      <alignment horizontal="center" vertical="center"/>
    </xf>
    <xf numFmtId="0" fontId="16" fillId="0" borderId="68" xfId="49" applyFont="1" applyBorder="1" applyAlignment="1">
      <alignment horizontal="center" vertical="center"/>
    </xf>
    <xf numFmtId="0" fontId="35" fillId="0" borderId="72" xfId="0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vertical="center" wrapText="1"/>
    </xf>
    <xf numFmtId="0" fontId="36" fillId="0" borderId="74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35" fillId="0" borderId="77" xfId="0" applyFont="1" applyBorder="1" applyAlignment="1">
      <alignment horizontal="center" vertical="center" wrapText="1"/>
    </xf>
    <xf numFmtId="0" fontId="36" fillId="0" borderId="78" xfId="0" applyFont="1" applyBorder="1" applyAlignment="1">
      <alignment horizontal="center" vertical="center"/>
    </xf>
    <xf numFmtId="0" fontId="3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  <cellStyle name="常规 71" xfId="57"/>
    <cellStyle name="常规 23 8" xfId="58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593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467470" y="102076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15255" y="25400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593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992870" y="25400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413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18415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467470" y="10207625"/>
              <a:ext cx="393700" cy="208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40555" y="2413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15255" y="2400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27855" y="2593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413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294370" y="2413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980170" y="23368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307070" y="2593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349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530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517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33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15155" y="3517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402455" y="3336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15255" y="3517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15255" y="333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319770" y="3517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9005570" y="3517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319770" y="333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9005570" y="333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357870" y="141922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208915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357870" y="16002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357870" y="123825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2540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345170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332470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980170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992870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5080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9005570" y="1238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5080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9005570" y="14192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9005570" y="1600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77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77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40555" y="277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15255" y="277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7125970" y="2774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86875"/>
              <a:ext cx="393700" cy="170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55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4551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2741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65955" y="9455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53255" y="92741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189855" y="94551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189855" y="92741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319770" y="9455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9005570" y="9455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307070" y="92741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9005570" y="92741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7125970" y="9455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7125970" y="92741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34055" y="9455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34055" y="92741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992870" y="27336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294370" y="2774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7125970" y="2593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7125970" y="2413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7125970" y="9455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251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53055" y="72517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8</xdr:col>
      <xdr:colOff>127000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11525" y="619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8</xdr:col>
      <xdr:colOff>127000</xdr:colOff>
      <xdr:row>25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60725" y="6191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8</xdr:col>
      <xdr:colOff>127000</xdr:colOff>
      <xdr:row>25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84525" y="6191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127000</xdr:colOff>
      <xdr:row>25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11525" y="619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127000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11525" y="619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765810"/>
          <a:ext cx="1914525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444" customWidth="1"/>
    <col min="3" max="3" width="10.1666666666667" customWidth="1"/>
  </cols>
  <sheetData>
    <row r="1" ht="21" customHeight="1" spans="1:2">
      <c r="A1" s="445"/>
      <c r="B1" s="446" t="s">
        <v>0</v>
      </c>
    </row>
    <row r="2" spans="1:2">
      <c r="A2" s="12">
        <v>1</v>
      </c>
      <c r="B2" s="447" t="s">
        <v>1</v>
      </c>
    </row>
    <row r="3" spans="1:2">
      <c r="A3" s="12">
        <v>2</v>
      </c>
      <c r="B3" s="447" t="s">
        <v>2</v>
      </c>
    </row>
    <row r="4" spans="1:2">
      <c r="A4" s="12">
        <v>3</v>
      </c>
      <c r="B4" s="447" t="s">
        <v>3</v>
      </c>
    </row>
    <row r="5" spans="1:2">
      <c r="A5" s="12">
        <v>4</v>
      </c>
      <c r="B5" s="447" t="s">
        <v>4</v>
      </c>
    </row>
    <row r="6" spans="1:2">
      <c r="A6" s="12">
        <v>5</v>
      </c>
      <c r="B6" s="447" t="s">
        <v>5</v>
      </c>
    </row>
    <row r="7" spans="1:2">
      <c r="A7" s="12">
        <v>6</v>
      </c>
      <c r="B7" s="447" t="s">
        <v>6</v>
      </c>
    </row>
    <row r="8" s="443" customFormat="1" ht="15" customHeight="1" spans="1:2">
      <c r="A8" s="448">
        <v>7</v>
      </c>
      <c r="B8" s="449" t="s">
        <v>7</v>
      </c>
    </row>
    <row r="9" ht="19" customHeight="1" spans="1:2">
      <c r="A9" s="445"/>
      <c r="B9" s="450" t="s">
        <v>8</v>
      </c>
    </row>
    <row r="10" ht="16" customHeight="1" spans="1:2">
      <c r="A10" s="12">
        <v>1</v>
      </c>
      <c r="B10" s="451" t="s">
        <v>9</v>
      </c>
    </row>
    <row r="11" spans="1:2">
      <c r="A11" s="12">
        <v>2</v>
      </c>
      <c r="B11" s="447" t="s">
        <v>10</v>
      </c>
    </row>
    <row r="12" spans="1:2">
      <c r="A12" s="12">
        <v>3</v>
      </c>
      <c r="B12" s="449" t="s">
        <v>11</v>
      </c>
    </row>
    <row r="13" spans="1:2">
      <c r="A13" s="12">
        <v>4</v>
      </c>
      <c r="B13" s="447" t="s">
        <v>12</v>
      </c>
    </row>
    <row r="14" spans="1:2">
      <c r="A14" s="12">
        <v>5</v>
      </c>
      <c r="B14" s="447" t="s">
        <v>13</v>
      </c>
    </row>
    <row r="15" spans="1:2">
      <c r="A15" s="12">
        <v>6</v>
      </c>
      <c r="B15" s="447" t="s">
        <v>14</v>
      </c>
    </row>
    <row r="16" spans="1:2">
      <c r="A16" s="12">
        <v>7</v>
      </c>
      <c r="B16" s="447" t="s">
        <v>15</v>
      </c>
    </row>
    <row r="17" spans="1:2">
      <c r="A17" s="12">
        <v>8</v>
      </c>
      <c r="B17" s="447" t="s">
        <v>16</v>
      </c>
    </row>
    <row r="18" spans="1:2">
      <c r="A18" s="12">
        <v>9</v>
      </c>
      <c r="B18" s="447" t="s">
        <v>17</v>
      </c>
    </row>
    <row r="19" spans="1:2">
      <c r="A19" s="12"/>
      <c r="B19" s="447"/>
    </row>
    <row r="20" ht="20.25" spans="1:2">
      <c r="A20" s="445"/>
      <c r="B20" s="446" t="s">
        <v>18</v>
      </c>
    </row>
    <row r="21" spans="1:2">
      <c r="A21" s="12">
        <v>1</v>
      </c>
      <c r="B21" s="452" t="s">
        <v>19</v>
      </c>
    </row>
    <row r="22" spans="1:2">
      <c r="A22" s="12">
        <v>2</v>
      </c>
      <c r="B22" s="447" t="s">
        <v>20</v>
      </c>
    </row>
    <row r="23" spans="1:2">
      <c r="A23" s="12">
        <v>3</v>
      </c>
      <c r="B23" s="447" t="s">
        <v>21</v>
      </c>
    </row>
    <row r="24" spans="1:2">
      <c r="A24" s="12">
        <v>4</v>
      </c>
      <c r="B24" s="447" t="s">
        <v>22</v>
      </c>
    </row>
    <row r="25" spans="1:2">
      <c r="A25" s="12">
        <v>5</v>
      </c>
      <c r="B25" s="447" t="s">
        <v>23</v>
      </c>
    </row>
    <row r="26" spans="1:2">
      <c r="A26" s="12">
        <v>6</v>
      </c>
      <c r="B26" s="447" t="s">
        <v>24</v>
      </c>
    </row>
    <row r="27" spans="1:2">
      <c r="A27" s="12">
        <v>7</v>
      </c>
      <c r="B27" s="447" t="s">
        <v>25</v>
      </c>
    </row>
    <row r="28" spans="1:2">
      <c r="A28" s="12"/>
      <c r="B28" s="447"/>
    </row>
    <row r="29" ht="20.25" spans="1:2">
      <c r="A29" s="445"/>
      <c r="B29" s="446" t="s">
        <v>26</v>
      </c>
    </row>
    <row r="30" spans="1:2">
      <c r="A30" s="12">
        <v>1</v>
      </c>
      <c r="B30" s="452" t="s">
        <v>27</v>
      </c>
    </row>
    <row r="31" spans="1:2">
      <c r="A31" s="12">
        <v>2</v>
      </c>
      <c r="B31" s="447" t="s">
        <v>28</v>
      </c>
    </row>
    <row r="32" spans="1:2">
      <c r="A32" s="12">
        <v>3</v>
      </c>
      <c r="B32" s="447" t="s">
        <v>29</v>
      </c>
    </row>
    <row r="33" ht="28.5" spans="1:2">
      <c r="A33" s="12">
        <v>4</v>
      </c>
      <c r="B33" s="447" t="s">
        <v>30</v>
      </c>
    </row>
    <row r="34" spans="1:2">
      <c r="A34" s="12">
        <v>5</v>
      </c>
      <c r="B34" s="447" t="s">
        <v>31</v>
      </c>
    </row>
    <row r="35" spans="1:2">
      <c r="A35" s="12">
        <v>6</v>
      </c>
      <c r="B35" s="447" t="s">
        <v>32</v>
      </c>
    </row>
    <row r="36" spans="1:2">
      <c r="A36" s="12">
        <v>7</v>
      </c>
      <c r="B36" s="447" t="s">
        <v>33</v>
      </c>
    </row>
    <row r="37" spans="1:2">
      <c r="A37" s="12"/>
      <c r="B37" s="447"/>
    </row>
    <row r="39" spans="1:2">
      <c r="A39" s="453" t="s">
        <v>34</v>
      </c>
      <c r="B39" s="45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"/>
  <sheetViews>
    <sheetView workbookViewId="0">
      <selection activeCell="I21" sqref="I21"/>
    </sheetView>
  </sheetViews>
  <sheetFormatPr defaultColWidth="9" defaultRowHeight="14.25"/>
  <cols>
    <col min="1" max="1" width="7" customWidth="1"/>
    <col min="2" max="2" width="13.3" customWidth="1"/>
    <col min="3" max="3" width="12.8333333333333" customWidth="1"/>
    <col min="4" max="4" width="14.6" customWidth="1"/>
    <col min="5" max="5" width="15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9" customWidth="1"/>
    <col min="15" max="15" width="10.6666666666667" customWidth="1"/>
  </cols>
  <sheetData>
    <row r="1" ht="29.25" spans="1:15">
      <c r="A1" s="3" t="s">
        <v>381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382</v>
      </c>
      <c r="B2" s="5" t="s">
        <v>383</v>
      </c>
      <c r="C2" s="5" t="s">
        <v>384</v>
      </c>
      <c r="D2" s="5" t="s">
        <v>385</v>
      </c>
      <c r="E2" s="5" t="s">
        <v>386</v>
      </c>
      <c r="F2" s="5" t="s">
        <v>387</v>
      </c>
      <c r="G2" s="5" t="s">
        <v>388</v>
      </c>
      <c r="H2" s="5" t="s">
        <v>389</v>
      </c>
      <c r="I2" s="4" t="s">
        <v>390</v>
      </c>
      <c r="J2" s="4" t="s">
        <v>391</v>
      </c>
      <c r="K2" s="4" t="s">
        <v>392</v>
      </c>
      <c r="L2" s="4" t="s">
        <v>393</v>
      </c>
      <c r="M2" s="4" t="s">
        <v>394</v>
      </c>
      <c r="N2" s="61" t="s">
        <v>395</v>
      </c>
      <c r="O2" s="5" t="s">
        <v>396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397</v>
      </c>
      <c r="J3" s="4" t="s">
        <v>397</v>
      </c>
      <c r="K3" s="4" t="s">
        <v>397</v>
      </c>
      <c r="L3" s="4" t="s">
        <v>397</v>
      </c>
      <c r="M3" s="4" t="s">
        <v>397</v>
      </c>
      <c r="N3" s="62"/>
      <c r="O3" s="7"/>
    </row>
    <row r="4" s="58" customFormat="1" ht="15" customHeight="1" spans="1:16">
      <c r="A4" s="25">
        <v>1</v>
      </c>
      <c r="B4" s="26" t="s">
        <v>398</v>
      </c>
      <c r="C4" s="25" t="s">
        <v>399</v>
      </c>
      <c r="D4" s="25" t="s">
        <v>400</v>
      </c>
      <c r="E4" s="11" t="s">
        <v>62</v>
      </c>
      <c r="F4" s="25" t="s">
        <v>401</v>
      </c>
      <c r="G4" s="25" t="s">
        <v>402</v>
      </c>
      <c r="H4" s="60"/>
      <c r="I4" s="25">
        <v>2</v>
      </c>
      <c r="J4" s="25">
        <v>0</v>
      </c>
      <c r="K4" s="25">
        <v>1</v>
      </c>
      <c r="L4" s="25">
        <v>1</v>
      </c>
      <c r="M4" s="25">
        <v>0</v>
      </c>
      <c r="N4" s="63">
        <f>SUM(I4:M4)</f>
        <v>4</v>
      </c>
      <c r="O4" s="25" t="s">
        <v>403</v>
      </c>
      <c r="P4" s="64"/>
    </row>
    <row r="5" s="58" customFormat="1" ht="15" customHeight="1" spans="1:16">
      <c r="A5" s="25">
        <v>2</v>
      </c>
      <c r="B5" s="26" t="s">
        <v>404</v>
      </c>
      <c r="C5" s="25" t="s">
        <v>399</v>
      </c>
      <c r="D5" s="11" t="s">
        <v>400</v>
      </c>
      <c r="E5" s="11" t="s">
        <v>62</v>
      </c>
      <c r="F5" s="25" t="s">
        <v>401</v>
      </c>
      <c r="G5" s="25" t="s">
        <v>402</v>
      </c>
      <c r="H5" s="60"/>
      <c r="I5" s="25">
        <v>1</v>
      </c>
      <c r="J5" s="25">
        <v>1</v>
      </c>
      <c r="K5" s="25">
        <v>0</v>
      </c>
      <c r="L5" s="25">
        <v>1</v>
      </c>
      <c r="M5" s="25">
        <v>0</v>
      </c>
      <c r="N5" s="63">
        <f t="shared" ref="N5:N10" si="0">SUM(I5:M5)</f>
        <v>3</v>
      </c>
      <c r="O5" s="25" t="s">
        <v>403</v>
      </c>
      <c r="P5" s="64"/>
    </row>
    <row r="6" s="58" customFormat="1" ht="15" customHeight="1" spans="1:16">
      <c r="A6" s="25">
        <v>3</v>
      </c>
      <c r="B6" s="26" t="s">
        <v>405</v>
      </c>
      <c r="C6" s="25" t="s">
        <v>399</v>
      </c>
      <c r="D6" s="11" t="s">
        <v>400</v>
      </c>
      <c r="E6" s="11" t="s">
        <v>62</v>
      </c>
      <c r="F6" s="25" t="s">
        <v>401</v>
      </c>
      <c r="G6" s="25" t="s">
        <v>402</v>
      </c>
      <c r="H6" s="60"/>
      <c r="I6" s="25">
        <v>1</v>
      </c>
      <c r="J6" s="25">
        <v>1</v>
      </c>
      <c r="K6" s="25">
        <v>0</v>
      </c>
      <c r="L6" s="25">
        <v>0</v>
      </c>
      <c r="M6" s="25">
        <v>1</v>
      </c>
      <c r="N6" s="63">
        <f t="shared" si="0"/>
        <v>3</v>
      </c>
      <c r="O6" s="25" t="s">
        <v>403</v>
      </c>
      <c r="P6" s="64"/>
    </row>
    <row r="7" s="58" customFormat="1" ht="15" customHeight="1" spans="1:16">
      <c r="A7" s="25">
        <v>4</v>
      </c>
      <c r="B7" s="26" t="s">
        <v>406</v>
      </c>
      <c r="C7" s="25" t="s">
        <v>399</v>
      </c>
      <c r="D7" s="11" t="s">
        <v>407</v>
      </c>
      <c r="E7" s="11" t="s">
        <v>62</v>
      </c>
      <c r="F7" s="25" t="s">
        <v>401</v>
      </c>
      <c r="G7" s="25" t="s">
        <v>402</v>
      </c>
      <c r="H7" s="60"/>
      <c r="I7" s="25">
        <v>2</v>
      </c>
      <c r="J7" s="25">
        <v>0</v>
      </c>
      <c r="K7" s="25">
        <v>0</v>
      </c>
      <c r="L7" s="25">
        <v>0</v>
      </c>
      <c r="M7" s="25">
        <v>1</v>
      </c>
      <c r="N7" s="63">
        <f t="shared" si="0"/>
        <v>3</v>
      </c>
      <c r="O7" s="25" t="s">
        <v>403</v>
      </c>
      <c r="P7" s="64"/>
    </row>
    <row r="8" s="58" customFormat="1" ht="15" customHeight="1" spans="1:16">
      <c r="A8" s="25">
        <v>5</v>
      </c>
      <c r="B8" s="26" t="s">
        <v>408</v>
      </c>
      <c r="C8" s="25" t="s">
        <v>399</v>
      </c>
      <c r="D8" s="11" t="s">
        <v>409</v>
      </c>
      <c r="E8" s="11" t="s">
        <v>62</v>
      </c>
      <c r="F8" s="25" t="s">
        <v>401</v>
      </c>
      <c r="G8" s="25" t="s">
        <v>402</v>
      </c>
      <c r="H8" s="60"/>
      <c r="I8" s="25">
        <v>0</v>
      </c>
      <c r="J8" s="25">
        <v>0</v>
      </c>
      <c r="K8" s="25">
        <v>1</v>
      </c>
      <c r="L8" s="25">
        <v>1</v>
      </c>
      <c r="M8" s="25">
        <v>0</v>
      </c>
      <c r="N8" s="63">
        <f t="shared" si="0"/>
        <v>2</v>
      </c>
      <c r="O8" s="25" t="s">
        <v>403</v>
      </c>
      <c r="P8" s="64"/>
    </row>
    <row r="9" s="58" customFormat="1" ht="15" customHeight="1" spans="1:16">
      <c r="A9" s="25">
        <v>6</v>
      </c>
      <c r="B9" s="26" t="s">
        <v>410</v>
      </c>
      <c r="C9" s="25" t="s">
        <v>399</v>
      </c>
      <c r="D9" s="11" t="s">
        <v>411</v>
      </c>
      <c r="E9" s="11" t="s">
        <v>62</v>
      </c>
      <c r="F9" s="25" t="s">
        <v>401</v>
      </c>
      <c r="G9" s="25" t="s">
        <v>402</v>
      </c>
      <c r="H9" s="60"/>
      <c r="I9" s="25">
        <v>1</v>
      </c>
      <c r="J9" s="25">
        <v>0</v>
      </c>
      <c r="K9" s="25">
        <v>1</v>
      </c>
      <c r="L9" s="25">
        <v>0</v>
      </c>
      <c r="M9" s="25">
        <v>0</v>
      </c>
      <c r="N9" s="63">
        <f t="shared" si="0"/>
        <v>2</v>
      </c>
      <c r="O9" s="25" t="s">
        <v>403</v>
      </c>
      <c r="P9" s="64"/>
    </row>
    <row r="10" s="58" customFormat="1" ht="15" customHeight="1" spans="1:16">
      <c r="A10" s="25">
        <v>7</v>
      </c>
      <c r="B10" s="26" t="s">
        <v>412</v>
      </c>
      <c r="C10" s="25" t="s">
        <v>399</v>
      </c>
      <c r="D10" s="11" t="s">
        <v>411</v>
      </c>
      <c r="E10" s="11" t="s">
        <v>62</v>
      </c>
      <c r="F10" s="25" t="s">
        <v>401</v>
      </c>
      <c r="G10" s="25" t="s">
        <v>402</v>
      </c>
      <c r="H10" s="60"/>
      <c r="I10" s="25">
        <v>2</v>
      </c>
      <c r="J10" s="25">
        <v>0</v>
      </c>
      <c r="K10" s="25">
        <v>1</v>
      </c>
      <c r="L10" s="25">
        <v>0</v>
      </c>
      <c r="M10" s="25">
        <v>0</v>
      </c>
      <c r="N10" s="63">
        <f t="shared" si="0"/>
        <v>3</v>
      </c>
      <c r="O10" s="25" t="s">
        <v>403</v>
      </c>
      <c r="P10" s="64"/>
    </row>
    <row r="11" ht="15" customHeight="1" spans="1:15">
      <c r="A11" s="12"/>
      <c r="B11" s="12"/>
      <c r="C11" s="12"/>
      <c r="D11" s="12"/>
      <c r="E11" s="11"/>
      <c r="F11" s="12"/>
      <c r="G11" s="12"/>
      <c r="H11" s="12"/>
      <c r="I11" s="12"/>
      <c r="J11" s="12"/>
      <c r="K11" s="12"/>
      <c r="L11" s="12"/>
      <c r="M11" s="12"/>
      <c r="N11" s="65"/>
      <c r="O11" s="12"/>
    </row>
    <row r="12" s="2" customFormat="1" ht="18.75" spans="1:15">
      <c r="A12" s="13" t="s">
        <v>413</v>
      </c>
      <c r="B12" s="14"/>
      <c r="C12" s="14"/>
      <c r="D12" s="15"/>
      <c r="E12" s="16"/>
      <c r="F12" s="33"/>
      <c r="G12" s="33"/>
      <c r="H12" s="33"/>
      <c r="I12" s="27"/>
      <c r="J12" s="13" t="s">
        <v>414</v>
      </c>
      <c r="K12" s="14"/>
      <c r="L12" s="14"/>
      <c r="M12" s="15"/>
      <c r="N12" s="66"/>
      <c r="O12" s="24"/>
    </row>
    <row r="13" ht="34" customHeight="1" spans="1:15">
      <c r="A13" s="20" t="s">
        <v>415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0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3"/>
  <sheetViews>
    <sheetView workbookViewId="0">
      <selection activeCell="G22" sqref="G22"/>
    </sheetView>
  </sheetViews>
  <sheetFormatPr defaultColWidth="9" defaultRowHeight="14.25"/>
  <cols>
    <col min="1" max="1" width="7" customWidth="1"/>
    <col min="2" max="2" width="11.9" customWidth="1"/>
    <col min="3" max="3" width="12.5" customWidth="1"/>
    <col min="4" max="4" width="12.8333333333333" customWidth="1"/>
    <col min="5" max="5" width="12.1666666666667" customWidth="1"/>
    <col min="6" max="6" width="15.2" customWidth="1"/>
    <col min="7" max="10" width="10" customWidth="1"/>
    <col min="11" max="11" width="24" customWidth="1"/>
    <col min="12" max="13" width="10.6666666666667" customWidth="1"/>
  </cols>
  <sheetData>
    <row r="1" ht="29.25" spans="1:13">
      <c r="A1" s="3" t="s">
        <v>416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382</v>
      </c>
      <c r="B2" s="5" t="s">
        <v>387</v>
      </c>
      <c r="C2" s="5" t="s">
        <v>383</v>
      </c>
      <c r="D2" s="5" t="s">
        <v>384</v>
      </c>
      <c r="E2" s="5" t="s">
        <v>385</v>
      </c>
      <c r="F2" s="5" t="s">
        <v>386</v>
      </c>
      <c r="G2" s="4" t="s">
        <v>417</v>
      </c>
      <c r="H2" s="4"/>
      <c r="I2" s="4" t="s">
        <v>418</v>
      </c>
      <c r="J2" s="4"/>
      <c r="K2" s="6" t="s">
        <v>419</v>
      </c>
      <c r="L2" s="54" t="s">
        <v>420</v>
      </c>
      <c r="M2" s="22" t="s">
        <v>421</v>
      </c>
    </row>
    <row r="3" s="1" customFormat="1" ht="16.5" spans="1:13">
      <c r="A3" s="4"/>
      <c r="B3" s="7"/>
      <c r="C3" s="7"/>
      <c r="D3" s="7"/>
      <c r="E3" s="7"/>
      <c r="F3" s="7"/>
      <c r="G3" s="4" t="s">
        <v>422</v>
      </c>
      <c r="H3" s="4" t="s">
        <v>423</v>
      </c>
      <c r="I3" s="4" t="s">
        <v>422</v>
      </c>
      <c r="J3" s="4" t="s">
        <v>423</v>
      </c>
      <c r="K3" s="8"/>
      <c r="L3" s="55"/>
      <c r="M3" s="23"/>
    </row>
    <row r="4" spans="1:13">
      <c r="A4" s="9">
        <v>1</v>
      </c>
      <c r="B4" s="25" t="s">
        <v>401</v>
      </c>
      <c r="C4" s="26" t="s">
        <v>398</v>
      </c>
      <c r="D4" s="25" t="s">
        <v>399</v>
      </c>
      <c r="E4" s="25" t="s">
        <v>400</v>
      </c>
      <c r="F4" s="11" t="s">
        <v>62</v>
      </c>
      <c r="G4" s="53">
        <v>-2</v>
      </c>
      <c r="H4" s="53">
        <v>0</v>
      </c>
      <c r="I4" s="53">
        <v>-5</v>
      </c>
      <c r="J4" s="53">
        <v>-1</v>
      </c>
      <c r="K4" s="9" t="s">
        <v>424</v>
      </c>
      <c r="L4" s="9" t="s">
        <v>403</v>
      </c>
      <c r="M4" s="9" t="s">
        <v>403</v>
      </c>
    </row>
    <row r="5" spans="1:13">
      <c r="A5" s="9">
        <v>2</v>
      </c>
      <c r="B5" s="25" t="s">
        <v>401</v>
      </c>
      <c r="C5" s="26" t="s">
        <v>404</v>
      </c>
      <c r="D5" s="25" t="s">
        <v>399</v>
      </c>
      <c r="E5" s="11" t="s">
        <v>400</v>
      </c>
      <c r="F5" s="11" t="s">
        <v>62</v>
      </c>
      <c r="G5" s="53">
        <v>-2</v>
      </c>
      <c r="H5" s="53">
        <v>-1</v>
      </c>
      <c r="I5" s="53">
        <v>-5</v>
      </c>
      <c r="J5" s="53">
        <v>-1</v>
      </c>
      <c r="K5" s="9" t="s">
        <v>425</v>
      </c>
      <c r="L5" s="9" t="s">
        <v>403</v>
      </c>
      <c r="M5" s="9" t="s">
        <v>403</v>
      </c>
    </row>
    <row r="6" spans="1:13">
      <c r="A6" s="9">
        <v>3</v>
      </c>
      <c r="B6" s="25" t="s">
        <v>401</v>
      </c>
      <c r="C6" s="26" t="s">
        <v>405</v>
      </c>
      <c r="D6" s="25" t="s">
        <v>399</v>
      </c>
      <c r="E6" s="11" t="s">
        <v>400</v>
      </c>
      <c r="F6" s="11" t="s">
        <v>62</v>
      </c>
      <c r="G6" s="53">
        <v>-3</v>
      </c>
      <c r="H6" s="53">
        <v>0</v>
      </c>
      <c r="I6" s="53">
        <v>-5</v>
      </c>
      <c r="J6" s="53">
        <v>-1</v>
      </c>
      <c r="K6" s="9" t="s">
        <v>426</v>
      </c>
      <c r="L6" s="9" t="s">
        <v>403</v>
      </c>
      <c r="M6" s="9" t="s">
        <v>403</v>
      </c>
    </row>
    <row r="7" spans="1:13">
      <c r="A7" s="9">
        <v>4</v>
      </c>
      <c r="B7" s="25" t="s">
        <v>401</v>
      </c>
      <c r="C7" s="26" t="s">
        <v>406</v>
      </c>
      <c r="D7" s="25" t="s">
        <v>399</v>
      </c>
      <c r="E7" s="11" t="s">
        <v>407</v>
      </c>
      <c r="F7" s="11" t="s">
        <v>62</v>
      </c>
      <c r="G7" s="53">
        <v>-2</v>
      </c>
      <c r="H7" s="53">
        <v>0</v>
      </c>
      <c r="I7" s="56">
        <v>-4</v>
      </c>
      <c r="J7" s="56">
        <v>-2</v>
      </c>
      <c r="K7" s="9" t="s">
        <v>427</v>
      </c>
      <c r="L7" s="9" t="s">
        <v>403</v>
      </c>
      <c r="M7" s="9" t="s">
        <v>403</v>
      </c>
    </row>
    <row r="8" spans="1:13">
      <c r="A8" s="9">
        <v>5</v>
      </c>
      <c r="B8" s="25" t="s">
        <v>401</v>
      </c>
      <c r="C8" s="26" t="s">
        <v>408</v>
      </c>
      <c r="D8" s="25" t="s">
        <v>399</v>
      </c>
      <c r="E8" s="11" t="s">
        <v>409</v>
      </c>
      <c r="F8" s="11" t="s">
        <v>62</v>
      </c>
      <c r="G8" s="53">
        <v>-2</v>
      </c>
      <c r="H8" s="53">
        <v>-1</v>
      </c>
      <c r="I8" s="56">
        <v>-4</v>
      </c>
      <c r="J8" s="56">
        <v>-2</v>
      </c>
      <c r="K8" s="9" t="s">
        <v>428</v>
      </c>
      <c r="L8" s="9" t="s">
        <v>403</v>
      </c>
      <c r="M8" s="9" t="s">
        <v>403</v>
      </c>
    </row>
    <row r="9" spans="1:13">
      <c r="A9" s="9">
        <v>6</v>
      </c>
      <c r="B9" s="25" t="s">
        <v>401</v>
      </c>
      <c r="C9" s="26" t="s">
        <v>410</v>
      </c>
      <c r="D9" s="25" t="s">
        <v>399</v>
      </c>
      <c r="E9" s="11" t="s">
        <v>411</v>
      </c>
      <c r="F9" s="11" t="s">
        <v>62</v>
      </c>
      <c r="G9" s="53">
        <v>-2</v>
      </c>
      <c r="H9" s="53">
        <v>0</v>
      </c>
      <c r="I9" s="53">
        <v>-3</v>
      </c>
      <c r="J9" s="53">
        <v>-1</v>
      </c>
      <c r="K9" s="9" t="s">
        <v>429</v>
      </c>
      <c r="L9" s="9" t="s">
        <v>403</v>
      </c>
      <c r="M9" s="9" t="s">
        <v>403</v>
      </c>
    </row>
    <row r="10" spans="1:13">
      <c r="A10" s="9">
        <v>7</v>
      </c>
      <c r="B10" s="25" t="s">
        <v>401</v>
      </c>
      <c r="C10" s="26" t="s">
        <v>412</v>
      </c>
      <c r="D10" s="25" t="s">
        <v>399</v>
      </c>
      <c r="E10" s="11" t="s">
        <v>411</v>
      </c>
      <c r="F10" s="11" t="s">
        <v>62</v>
      </c>
      <c r="G10" s="53">
        <v>-2</v>
      </c>
      <c r="H10" s="53">
        <v>0</v>
      </c>
      <c r="I10" s="53">
        <v>-3</v>
      </c>
      <c r="J10" s="53">
        <v>-1</v>
      </c>
      <c r="K10" s="9" t="s">
        <v>429</v>
      </c>
      <c r="L10" s="9" t="s">
        <v>403</v>
      </c>
      <c r="M10" s="9" t="s">
        <v>403</v>
      </c>
    </row>
    <row r="11" spans="1:13">
      <c r="A11" s="9"/>
      <c r="B11" s="25"/>
      <c r="C11" s="26"/>
      <c r="D11" s="25"/>
      <c r="E11" s="11"/>
      <c r="F11" s="11"/>
      <c r="G11" s="53"/>
      <c r="H11" s="53"/>
      <c r="I11" s="53"/>
      <c r="J11" s="53"/>
      <c r="K11" s="9"/>
      <c r="L11" s="9"/>
      <c r="M11" s="9"/>
    </row>
    <row r="12" s="2" customFormat="1" ht="18.75" spans="1:13">
      <c r="A12" s="13" t="s">
        <v>413</v>
      </c>
      <c r="B12" s="14"/>
      <c r="C12" s="14"/>
      <c r="D12" s="14"/>
      <c r="E12" s="15"/>
      <c r="F12" s="16"/>
      <c r="G12" s="27"/>
      <c r="H12" s="13" t="s">
        <v>414</v>
      </c>
      <c r="I12" s="14"/>
      <c r="J12" s="14"/>
      <c r="K12" s="15"/>
      <c r="L12" s="57"/>
      <c r="M12" s="24"/>
    </row>
    <row r="13" ht="32" customHeight="1" spans="1:13">
      <c r="A13" s="20" t="s">
        <v>430</v>
      </c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11:M11 L4:L10 M1:M10 M12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G14" sqref="G14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432</v>
      </c>
      <c r="B2" s="5" t="s">
        <v>387</v>
      </c>
      <c r="C2" s="5" t="s">
        <v>383</v>
      </c>
      <c r="D2" s="5" t="s">
        <v>384</v>
      </c>
      <c r="E2" s="5" t="s">
        <v>385</v>
      </c>
      <c r="F2" s="5" t="s">
        <v>386</v>
      </c>
      <c r="G2" s="34" t="s">
        <v>433</v>
      </c>
      <c r="H2" s="35"/>
      <c r="I2" s="51"/>
      <c r="J2" s="34" t="s">
        <v>434</v>
      </c>
      <c r="K2" s="35"/>
      <c r="L2" s="51"/>
      <c r="M2" s="34" t="s">
        <v>435</v>
      </c>
      <c r="N2" s="35"/>
      <c r="O2" s="51"/>
      <c r="P2" s="34" t="s">
        <v>436</v>
      </c>
      <c r="Q2" s="35"/>
      <c r="R2" s="51"/>
      <c r="S2" s="35" t="s">
        <v>437</v>
      </c>
      <c r="T2" s="35"/>
      <c r="U2" s="51"/>
      <c r="V2" s="29" t="s">
        <v>438</v>
      </c>
      <c r="W2" s="29" t="s">
        <v>396</v>
      </c>
    </row>
    <row r="3" s="1" customFormat="1" ht="16.5" spans="1:23">
      <c r="A3" s="7"/>
      <c r="B3" s="36"/>
      <c r="C3" s="36"/>
      <c r="D3" s="36"/>
      <c r="E3" s="36"/>
      <c r="F3" s="36"/>
      <c r="G3" s="4" t="s">
        <v>439</v>
      </c>
      <c r="H3" s="4" t="s">
        <v>68</v>
      </c>
      <c r="I3" s="4" t="s">
        <v>387</v>
      </c>
      <c r="J3" s="4" t="s">
        <v>439</v>
      </c>
      <c r="K3" s="4" t="s">
        <v>68</v>
      </c>
      <c r="L3" s="4" t="s">
        <v>387</v>
      </c>
      <c r="M3" s="4" t="s">
        <v>439</v>
      </c>
      <c r="N3" s="4" t="s">
        <v>68</v>
      </c>
      <c r="O3" s="4" t="s">
        <v>387</v>
      </c>
      <c r="P3" s="4" t="s">
        <v>439</v>
      </c>
      <c r="Q3" s="4" t="s">
        <v>68</v>
      </c>
      <c r="R3" s="4" t="s">
        <v>387</v>
      </c>
      <c r="S3" s="4" t="s">
        <v>439</v>
      </c>
      <c r="T3" s="4" t="s">
        <v>68</v>
      </c>
      <c r="U3" s="4" t="s">
        <v>387</v>
      </c>
      <c r="V3" s="52"/>
      <c r="W3" s="52"/>
    </row>
    <row r="4" spans="1:23">
      <c r="A4" s="37" t="s">
        <v>440</v>
      </c>
      <c r="B4" s="38" t="s">
        <v>441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4" t="s">
        <v>442</v>
      </c>
      <c r="H5" s="35"/>
      <c r="I5" s="51"/>
      <c r="J5" s="34" t="s">
        <v>443</v>
      </c>
      <c r="K5" s="35"/>
      <c r="L5" s="51"/>
      <c r="M5" s="34" t="s">
        <v>444</v>
      </c>
      <c r="N5" s="35"/>
      <c r="O5" s="51"/>
      <c r="P5" s="34" t="s">
        <v>445</v>
      </c>
      <c r="Q5" s="35"/>
      <c r="R5" s="51"/>
      <c r="S5" s="35" t="s">
        <v>446</v>
      </c>
      <c r="T5" s="35"/>
      <c r="U5" s="51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439</v>
      </c>
      <c r="H6" s="4" t="s">
        <v>68</v>
      </c>
      <c r="I6" s="4" t="s">
        <v>387</v>
      </c>
      <c r="J6" s="4" t="s">
        <v>439</v>
      </c>
      <c r="K6" s="4" t="s">
        <v>68</v>
      </c>
      <c r="L6" s="4" t="s">
        <v>387</v>
      </c>
      <c r="M6" s="4" t="s">
        <v>439</v>
      </c>
      <c r="N6" s="4" t="s">
        <v>68</v>
      </c>
      <c r="O6" s="4" t="s">
        <v>387</v>
      </c>
      <c r="P6" s="4" t="s">
        <v>439</v>
      </c>
      <c r="Q6" s="4" t="s">
        <v>68</v>
      </c>
      <c r="R6" s="4" t="s">
        <v>387</v>
      </c>
      <c r="S6" s="4" t="s">
        <v>439</v>
      </c>
      <c r="T6" s="4" t="s">
        <v>68</v>
      </c>
      <c r="U6" s="4" t="s">
        <v>387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0"/>
      <c r="B9" s="50"/>
      <c r="C9" s="50"/>
      <c r="D9" s="50"/>
      <c r="E9" s="50"/>
      <c r="F9" s="5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413</v>
      </c>
      <c r="B11" s="14"/>
      <c r="C11" s="14"/>
      <c r="D11" s="14"/>
      <c r="E11" s="15"/>
      <c r="F11" s="16"/>
      <c r="G11" s="27"/>
      <c r="H11" s="33"/>
      <c r="I11" s="33"/>
      <c r="J11" s="13" t="s">
        <v>414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447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K33" sqref="K33"/>
    </sheetView>
  </sheetViews>
  <sheetFormatPr defaultColWidth="9" defaultRowHeight="14.25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449</v>
      </c>
      <c r="B2" s="29" t="s">
        <v>383</v>
      </c>
      <c r="C2" s="29" t="s">
        <v>384</v>
      </c>
      <c r="D2" s="29" t="s">
        <v>385</v>
      </c>
      <c r="E2" s="29" t="s">
        <v>386</v>
      </c>
      <c r="F2" s="29" t="s">
        <v>387</v>
      </c>
      <c r="G2" s="28" t="s">
        <v>450</v>
      </c>
      <c r="H2" s="28" t="s">
        <v>451</v>
      </c>
      <c r="I2" s="28" t="s">
        <v>452</v>
      </c>
      <c r="J2" s="28" t="s">
        <v>451</v>
      </c>
      <c r="K2" s="28" t="s">
        <v>453</v>
      </c>
      <c r="L2" s="28" t="s">
        <v>451</v>
      </c>
      <c r="M2" s="29" t="s">
        <v>438</v>
      </c>
      <c r="N2" s="29" t="s">
        <v>396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0" t="s">
        <v>449</v>
      </c>
      <c r="B4" s="31" t="s">
        <v>454</v>
      </c>
      <c r="C4" s="31" t="s">
        <v>439</v>
      </c>
      <c r="D4" s="31" t="s">
        <v>385</v>
      </c>
      <c r="E4" s="29" t="s">
        <v>386</v>
      </c>
      <c r="F4" s="29" t="s">
        <v>387</v>
      </c>
      <c r="G4" s="28" t="s">
        <v>450</v>
      </c>
      <c r="H4" s="28" t="s">
        <v>451</v>
      </c>
      <c r="I4" s="28" t="s">
        <v>452</v>
      </c>
      <c r="J4" s="28" t="s">
        <v>451</v>
      </c>
      <c r="K4" s="28" t="s">
        <v>453</v>
      </c>
      <c r="L4" s="28" t="s">
        <v>451</v>
      </c>
      <c r="M4" s="29" t="s">
        <v>438</v>
      </c>
      <c r="N4" s="29" t="s">
        <v>396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2" t="s">
        <v>455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456</v>
      </c>
      <c r="B11" s="14"/>
      <c r="C11" s="14"/>
      <c r="D11" s="15"/>
      <c r="E11" s="16"/>
      <c r="F11" s="33"/>
      <c r="G11" s="27"/>
      <c r="H11" s="33"/>
      <c r="I11" s="13" t="s">
        <v>457</v>
      </c>
      <c r="J11" s="14"/>
      <c r="K11" s="14"/>
      <c r="L11" s="14"/>
      <c r="M11" s="14"/>
      <c r="N11" s="24"/>
    </row>
    <row r="12" ht="48" customHeight="1" spans="1:14">
      <c r="A12" s="20" t="s">
        <v>458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2"/>
  <sheetViews>
    <sheetView workbookViewId="0">
      <selection activeCell="H15" sqref="H15"/>
    </sheetView>
  </sheetViews>
  <sheetFormatPr defaultColWidth="9" defaultRowHeight="14.25"/>
  <cols>
    <col min="1" max="1" width="9.8" customWidth="1"/>
    <col min="2" max="2" width="10.9" customWidth="1"/>
    <col min="3" max="3" width="14.1" customWidth="1"/>
    <col min="4" max="4" width="12.8333333333333" customWidth="1"/>
    <col min="5" max="5" width="12.1666666666667" customWidth="1"/>
    <col min="6" max="6" width="15.1" customWidth="1"/>
    <col min="7" max="7" width="11.2" customWidth="1"/>
    <col min="8" max="8" width="11.7" customWidth="1"/>
    <col min="9" max="9" width="14" customWidth="1"/>
    <col min="10" max="10" width="11.5" customWidth="1"/>
  </cols>
  <sheetData>
    <row r="1" ht="29.25" spans="1:10">
      <c r="A1" s="3" t="s">
        <v>459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432</v>
      </c>
      <c r="B2" s="5" t="s">
        <v>387</v>
      </c>
      <c r="C2" s="5" t="s">
        <v>383</v>
      </c>
      <c r="D2" s="5" t="s">
        <v>384</v>
      </c>
      <c r="E2" s="5" t="s">
        <v>385</v>
      </c>
      <c r="F2" s="5" t="s">
        <v>386</v>
      </c>
      <c r="G2" s="4" t="s">
        <v>460</v>
      </c>
      <c r="H2" s="4" t="s">
        <v>461</v>
      </c>
      <c r="I2" s="4" t="s">
        <v>462</v>
      </c>
      <c r="J2" s="4" t="s">
        <v>463</v>
      </c>
      <c r="K2" s="5" t="s">
        <v>438</v>
      </c>
      <c r="L2" s="5" t="s">
        <v>396</v>
      </c>
    </row>
    <row r="3" spans="1:12">
      <c r="A3" s="9" t="s">
        <v>440</v>
      </c>
      <c r="B3" s="25" t="s">
        <v>401</v>
      </c>
      <c r="C3" s="26" t="s">
        <v>398</v>
      </c>
      <c r="D3" s="25" t="s">
        <v>399</v>
      </c>
      <c r="E3" s="25" t="s">
        <v>400</v>
      </c>
      <c r="F3" s="11" t="s">
        <v>62</v>
      </c>
      <c r="G3" s="9" t="s">
        <v>464</v>
      </c>
      <c r="H3" s="9" t="s">
        <v>465</v>
      </c>
      <c r="I3" s="10"/>
      <c r="J3" s="10"/>
      <c r="K3" s="9" t="s">
        <v>402</v>
      </c>
      <c r="L3" s="9" t="s">
        <v>403</v>
      </c>
    </row>
    <row r="4" spans="1:12">
      <c r="A4" s="9" t="s">
        <v>466</v>
      </c>
      <c r="B4" s="25" t="s">
        <v>401</v>
      </c>
      <c r="C4" s="26" t="s">
        <v>404</v>
      </c>
      <c r="D4" s="25" t="s">
        <v>399</v>
      </c>
      <c r="E4" s="11" t="s">
        <v>400</v>
      </c>
      <c r="F4" s="11" t="s">
        <v>62</v>
      </c>
      <c r="G4" s="9" t="s">
        <v>464</v>
      </c>
      <c r="H4" s="9" t="s">
        <v>465</v>
      </c>
      <c r="I4" s="10"/>
      <c r="J4" s="10"/>
      <c r="K4" s="9" t="s">
        <v>402</v>
      </c>
      <c r="L4" s="9" t="s">
        <v>403</v>
      </c>
    </row>
    <row r="5" spans="1:12">
      <c r="A5" s="9" t="s">
        <v>467</v>
      </c>
      <c r="B5" s="25" t="s">
        <v>401</v>
      </c>
      <c r="C5" s="26" t="s">
        <v>405</v>
      </c>
      <c r="D5" s="25" t="s">
        <v>399</v>
      </c>
      <c r="E5" s="11" t="s">
        <v>400</v>
      </c>
      <c r="F5" s="11" t="s">
        <v>62</v>
      </c>
      <c r="G5" s="9" t="s">
        <v>464</v>
      </c>
      <c r="H5" s="9" t="s">
        <v>465</v>
      </c>
      <c r="I5" s="10"/>
      <c r="J5" s="10"/>
      <c r="K5" s="9" t="s">
        <v>402</v>
      </c>
      <c r="L5" s="9" t="s">
        <v>403</v>
      </c>
    </row>
    <row r="6" spans="1:12">
      <c r="A6" s="9" t="s">
        <v>468</v>
      </c>
      <c r="B6" s="25" t="s">
        <v>401</v>
      </c>
      <c r="C6" s="26" t="s">
        <v>406</v>
      </c>
      <c r="D6" s="25" t="s">
        <v>399</v>
      </c>
      <c r="E6" s="11" t="s">
        <v>407</v>
      </c>
      <c r="F6" s="11" t="s">
        <v>62</v>
      </c>
      <c r="G6" s="9" t="s">
        <v>464</v>
      </c>
      <c r="H6" s="9" t="s">
        <v>465</v>
      </c>
      <c r="I6" s="10"/>
      <c r="J6" s="10"/>
      <c r="K6" s="9" t="s">
        <v>402</v>
      </c>
      <c r="L6" s="9" t="s">
        <v>403</v>
      </c>
    </row>
    <row r="7" spans="1:12">
      <c r="A7" s="9" t="s">
        <v>469</v>
      </c>
      <c r="B7" s="25" t="s">
        <v>401</v>
      </c>
      <c r="C7" s="26" t="s">
        <v>408</v>
      </c>
      <c r="D7" s="25" t="s">
        <v>399</v>
      </c>
      <c r="E7" s="11" t="s">
        <v>409</v>
      </c>
      <c r="F7" s="11" t="s">
        <v>62</v>
      </c>
      <c r="G7" s="9" t="s">
        <v>464</v>
      </c>
      <c r="H7" s="9" t="s">
        <v>465</v>
      </c>
      <c r="I7" s="10"/>
      <c r="J7" s="10"/>
      <c r="K7" s="9" t="s">
        <v>402</v>
      </c>
      <c r="L7" s="9" t="s">
        <v>403</v>
      </c>
    </row>
    <row r="8" spans="1:12">
      <c r="A8" s="9"/>
      <c r="B8" s="25" t="s">
        <v>401</v>
      </c>
      <c r="C8" s="26" t="s">
        <v>410</v>
      </c>
      <c r="D8" s="25" t="s">
        <v>399</v>
      </c>
      <c r="E8" s="11" t="s">
        <v>411</v>
      </c>
      <c r="F8" s="11" t="s">
        <v>62</v>
      </c>
      <c r="G8" s="9" t="s">
        <v>464</v>
      </c>
      <c r="H8" s="9" t="s">
        <v>465</v>
      </c>
      <c r="I8" s="10"/>
      <c r="J8" s="10"/>
      <c r="K8" s="9" t="s">
        <v>402</v>
      </c>
      <c r="L8" s="9" t="s">
        <v>403</v>
      </c>
    </row>
    <row r="9" spans="1:12">
      <c r="A9" s="9"/>
      <c r="B9" s="25" t="s">
        <v>401</v>
      </c>
      <c r="C9" s="26" t="s">
        <v>412</v>
      </c>
      <c r="D9" s="25" t="s">
        <v>399</v>
      </c>
      <c r="E9" s="11" t="s">
        <v>411</v>
      </c>
      <c r="F9" s="11" t="s">
        <v>62</v>
      </c>
      <c r="G9" s="9" t="s">
        <v>464</v>
      </c>
      <c r="H9" s="9" t="s">
        <v>465</v>
      </c>
      <c r="I9" s="10"/>
      <c r="J9" s="10"/>
      <c r="K9" s="9" t="s">
        <v>402</v>
      </c>
      <c r="L9" s="9" t="s">
        <v>403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3" t="s">
        <v>470</v>
      </c>
      <c r="B11" s="14"/>
      <c r="C11" s="14"/>
      <c r="D11" s="14"/>
      <c r="E11" s="15"/>
      <c r="F11" s="16"/>
      <c r="G11" s="27"/>
      <c r="H11" s="13" t="s">
        <v>414</v>
      </c>
      <c r="I11" s="14"/>
      <c r="J11" s="14"/>
      <c r="K11" s="14"/>
      <c r="L11" s="24"/>
    </row>
    <row r="12" ht="67" customHeight="1" spans="1:12">
      <c r="A12" s="20" t="s">
        <v>471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9"/>
  <sheetViews>
    <sheetView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2.7" customWidth="1"/>
    <col min="4" max="4" width="14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382</v>
      </c>
      <c r="B2" s="5" t="s">
        <v>387</v>
      </c>
      <c r="C2" s="5" t="s">
        <v>439</v>
      </c>
      <c r="D2" s="5" t="s">
        <v>385</v>
      </c>
      <c r="E2" s="5" t="s">
        <v>386</v>
      </c>
      <c r="F2" s="4" t="s">
        <v>473</v>
      </c>
      <c r="G2" s="4" t="s">
        <v>418</v>
      </c>
      <c r="H2" s="6" t="s">
        <v>419</v>
      </c>
      <c r="I2" s="22" t="s">
        <v>421</v>
      </c>
    </row>
    <row r="3" s="1" customFormat="1" ht="16.5" spans="1:9">
      <c r="A3" s="4"/>
      <c r="B3" s="7"/>
      <c r="C3" s="7"/>
      <c r="D3" s="7"/>
      <c r="E3" s="7"/>
      <c r="F3" s="4" t="s">
        <v>474</v>
      </c>
      <c r="G3" s="4" t="s">
        <v>422</v>
      </c>
      <c r="H3" s="8"/>
      <c r="I3" s="23"/>
    </row>
    <row r="4" spans="1:9">
      <c r="A4" s="9">
        <v>1</v>
      </c>
      <c r="B4" s="10" t="s">
        <v>475</v>
      </c>
      <c r="C4" s="10" t="s">
        <v>476</v>
      </c>
      <c r="D4" s="10" t="s">
        <v>400</v>
      </c>
      <c r="E4" s="11" t="s">
        <v>62</v>
      </c>
      <c r="F4" s="10">
        <v>-6</v>
      </c>
      <c r="G4" s="10">
        <v>0</v>
      </c>
      <c r="H4" s="10">
        <v>-6</v>
      </c>
      <c r="I4" s="9" t="s">
        <v>403</v>
      </c>
    </row>
    <row r="5" spans="1:9">
      <c r="A5" s="9">
        <v>2</v>
      </c>
      <c r="B5" s="10" t="s">
        <v>475</v>
      </c>
      <c r="C5" s="10" t="s">
        <v>476</v>
      </c>
      <c r="D5" s="10" t="s">
        <v>411</v>
      </c>
      <c r="E5" s="11" t="s">
        <v>62</v>
      </c>
      <c r="F5" s="10">
        <v>-4</v>
      </c>
      <c r="G5" s="10">
        <v>0</v>
      </c>
      <c r="H5" s="10">
        <v>-4</v>
      </c>
      <c r="I5" s="9" t="s">
        <v>403</v>
      </c>
    </row>
    <row r="6" spans="1:9">
      <c r="A6" s="9">
        <v>3</v>
      </c>
      <c r="B6" s="10" t="s">
        <v>475</v>
      </c>
      <c r="C6" s="10" t="s">
        <v>476</v>
      </c>
      <c r="D6" s="10" t="s">
        <v>409</v>
      </c>
      <c r="E6" s="11" t="s">
        <v>62</v>
      </c>
      <c r="F6" s="10">
        <v>-5</v>
      </c>
      <c r="G6" s="10">
        <v>0</v>
      </c>
      <c r="H6" s="10">
        <v>-5</v>
      </c>
      <c r="I6" s="9" t="s">
        <v>403</v>
      </c>
    </row>
    <row r="7" spans="1:9">
      <c r="A7" s="9">
        <v>4</v>
      </c>
      <c r="B7" s="10" t="s">
        <v>475</v>
      </c>
      <c r="C7" s="10" t="s">
        <v>476</v>
      </c>
      <c r="D7" s="10" t="s">
        <v>407</v>
      </c>
      <c r="E7" s="11" t="s">
        <v>62</v>
      </c>
      <c r="F7" s="10">
        <v>-5</v>
      </c>
      <c r="G7" s="10">
        <v>0</v>
      </c>
      <c r="H7" s="10">
        <v>-5</v>
      </c>
      <c r="I7" s="9" t="s">
        <v>403</v>
      </c>
    </row>
    <row r="8" spans="1:9">
      <c r="A8" s="9">
        <v>5</v>
      </c>
      <c r="B8" s="10" t="s">
        <v>475</v>
      </c>
      <c r="C8" s="10" t="s">
        <v>477</v>
      </c>
      <c r="D8" s="10" t="s">
        <v>400</v>
      </c>
      <c r="E8" s="11" t="s">
        <v>62</v>
      </c>
      <c r="F8" s="10">
        <v>-3</v>
      </c>
      <c r="G8" s="10">
        <v>0</v>
      </c>
      <c r="H8" s="10">
        <v>-3</v>
      </c>
      <c r="I8" s="9" t="s">
        <v>403</v>
      </c>
    </row>
    <row r="9" spans="1:9">
      <c r="A9" s="9">
        <v>6</v>
      </c>
      <c r="B9" s="10" t="s">
        <v>475</v>
      </c>
      <c r="C9" s="10" t="s">
        <v>477</v>
      </c>
      <c r="D9" s="10" t="s">
        <v>411</v>
      </c>
      <c r="E9" s="11" t="s">
        <v>62</v>
      </c>
      <c r="F9" s="10">
        <v>-2</v>
      </c>
      <c r="G9" s="10">
        <v>0</v>
      </c>
      <c r="H9" s="10">
        <v>-2</v>
      </c>
      <c r="I9" s="9" t="s">
        <v>403</v>
      </c>
    </row>
    <row r="10" spans="1:9">
      <c r="A10" s="9">
        <v>7</v>
      </c>
      <c r="B10" s="10" t="s">
        <v>475</v>
      </c>
      <c r="C10" s="10" t="s">
        <v>477</v>
      </c>
      <c r="D10" s="10" t="s">
        <v>409</v>
      </c>
      <c r="E10" s="11" t="s">
        <v>62</v>
      </c>
      <c r="F10" s="10">
        <v>-2.5</v>
      </c>
      <c r="G10" s="10">
        <v>0</v>
      </c>
      <c r="H10" s="10">
        <v>-2.5</v>
      </c>
      <c r="I10" s="9" t="s">
        <v>403</v>
      </c>
    </row>
    <row r="11" spans="1:9">
      <c r="A11" s="9">
        <v>8</v>
      </c>
      <c r="B11" s="10" t="s">
        <v>475</v>
      </c>
      <c r="C11" s="10" t="s">
        <v>477</v>
      </c>
      <c r="D11" s="10" t="s">
        <v>407</v>
      </c>
      <c r="E11" s="11" t="s">
        <v>62</v>
      </c>
      <c r="F11" s="10">
        <v>-2.5</v>
      </c>
      <c r="G11" s="10">
        <v>0</v>
      </c>
      <c r="H11" s="10">
        <v>-2.5</v>
      </c>
      <c r="I11" s="9" t="s">
        <v>403</v>
      </c>
    </row>
    <row r="12" spans="1:9">
      <c r="A12" s="9">
        <v>9</v>
      </c>
      <c r="B12" s="10" t="s">
        <v>475</v>
      </c>
      <c r="C12" s="10" t="s">
        <v>478</v>
      </c>
      <c r="D12" s="10" t="s">
        <v>400</v>
      </c>
      <c r="E12" s="11" t="s">
        <v>62</v>
      </c>
      <c r="F12" s="10">
        <v>-2</v>
      </c>
      <c r="G12" s="10">
        <v>0</v>
      </c>
      <c r="H12" s="10">
        <v>-2</v>
      </c>
      <c r="I12" s="9" t="s">
        <v>403</v>
      </c>
    </row>
    <row r="13" spans="1:9">
      <c r="A13" s="9">
        <v>10</v>
      </c>
      <c r="B13" s="10" t="s">
        <v>475</v>
      </c>
      <c r="C13" s="10" t="s">
        <v>478</v>
      </c>
      <c r="D13" s="10" t="s">
        <v>411</v>
      </c>
      <c r="E13" s="11" t="s">
        <v>62</v>
      </c>
      <c r="F13" s="10">
        <v>-1.5</v>
      </c>
      <c r="G13" s="10">
        <v>0</v>
      </c>
      <c r="H13" s="10">
        <v>-1.5</v>
      </c>
      <c r="I13" s="9" t="s">
        <v>403</v>
      </c>
    </row>
    <row r="14" spans="1:9">
      <c r="A14" s="9">
        <v>11</v>
      </c>
      <c r="B14" s="10" t="s">
        <v>475</v>
      </c>
      <c r="C14" s="10" t="s">
        <v>478</v>
      </c>
      <c r="D14" s="10" t="s">
        <v>409</v>
      </c>
      <c r="E14" s="11" t="s">
        <v>62</v>
      </c>
      <c r="F14" s="10">
        <v>-1.8</v>
      </c>
      <c r="G14" s="10">
        <v>0</v>
      </c>
      <c r="H14" s="10">
        <v>-1.8</v>
      </c>
      <c r="I14" s="9" t="s">
        <v>403</v>
      </c>
    </row>
    <row r="15" spans="1:9">
      <c r="A15" s="9">
        <v>12</v>
      </c>
      <c r="B15" s="10" t="s">
        <v>475</v>
      </c>
      <c r="C15" s="10" t="s">
        <v>478</v>
      </c>
      <c r="D15" s="10" t="s">
        <v>407</v>
      </c>
      <c r="E15" s="11" t="s">
        <v>62</v>
      </c>
      <c r="F15" s="10">
        <v>-2</v>
      </c>
      <c r="G15" s="10">
        <v>0</v>
      </c>
      <c r="H15" s="10">
        <v>-2</v>
      </c>
      <c r="I15" s="9" t="s">
        <v>403</v>
      </c>
    </row>
    <row r="16" spans="1:9">
      <c r="A16" s="9">
        <v>13</v>
      </c>
      <c r="B16" s="10" t="s">
        <v>479</v>
      </c>
      <c r="C16" s="10" t="s">
        <v>480</v>
      </c>
      <c r="D16" s="10" t="s">
        <v>400</v>
      </c>
      <c r="E16" s="11" t="s">
        <v>62</v>
      </c>
      <c r="F16" s="10">
        <v>-1.5</v>
      </c>
      <c r="G16" s="10">
        <v>0</v>
      </c>
      <c r="H16" s="10">
        <v>-1.5</v>
      </c>
      <c r="I16" s="9" t="s">
        <v>403</v>
      </c>
    </row>
    <row r="17" spans="1:9">
      <c r="A17" s="12"/>
      <c r="B17" s="12"/>
      <c r="C17" s="12"/>
      <c r="D17" s="12"/>
      <c r="E17" s="11"/>
      <c r="F17" s="12"/>
      <c r="G17" s="12"/>
      <c r="H17" s="12"/>
      <c r="I17" s="12"/>
    </row>
    <row r="18" s="2" customFormat="1" ht="18.75" spans="1:9">
      <c r="A18" s="13" t="s">
        <v>413</v>
      </c>
      <c r="B18" s="14"/>
      <c r="C18" s="14"/>
      <c r="D18" s="15"/>
      <c r="E18" s="16"/>
      <c r="F18" s="17" t="s">
        <v>414</v>
      </c>
      <c r="G18" s="18"/>
      <c r="H18" s="19"/>
      <c r="I18" s="24"/>
    </row>
    <row r="19" ht="37" customHeight="1" spans="1:9">
      <c r="A19" s="20" t="s">
        <v>481</v>
      </c>
      <c r="B19" s="20"/>
      <c r="C19" s="21"/>
      <c r="D19" s="21"/>
      <c r="E19" s="21"/>
      <c r="F19" s="21"/>
      <c r="G19" s="21"/>
      <c r="H19" s="21"/>
      <c r="I19" s="21"/>
    </row>
  </sheetData>
  <mergeCells count="11">
    <mergeCell ref="A1:I1"/>
    <mergeCell ref="A18:D18"/>
    <mergeCell ref="F18:H18"/>
    <mergeCell ref="A19:I1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23" t="s">
        <v>35</v>
      </c>
      <c r="C2" s="424"/>
      <c r="D2" s="424"/>
      <c r="E2" s="424"/>
      <c r="F2" s="424"/>
      <c r="G2" s="424"/>
      <c r="H2" s="424"/>
      <c r="I2" s="438"/>
    </row>
    <row r="3" ht="28" customHeight="1" spans="2:9">
      <c r="B3" s="425"/>
      <c r="C3" s="426"/>
      <c r="D3" s="427" t="s">
        <v>36</v>
      </c>
      <c r="E3" s="428"/>
      <c r="F3" s="429" t="s">
        <v>37</v>
      </c>
      <c r="G3" s="430"/>
      <c r="H3" s="427" t="s">
        <v>38</v>
      </c>
      <c r="I3" s="439"/>
    </row>
    <row r="4" ht="28" customHeight="1" spans="2:9">
      <c r="B4" s="425" t="s">
        <v>39</v>
      </c>
      <c r="C4" s="426" t="s">
        <v>40</v>
      </c>
      <c r="D4" s="426" t="s">
        <v>41</v>
      </c>
      <c r="E4" s="426" t="s">
        <v>42</v>
      </c>
      <c r="F4" s="431" t="s">
        <v>41</v>
      </c>
      <c r="G4" s="431" t="s">
        <v>42</v>
      </c>
      <c r="H4" s="426" t="s">
        <v>41</v>
      </c>
      <c r="I4" s="440" t="s">
        <v>42</v>
      </c>
    </row>
    <row r="5" ht="28" customHeight="1" spans="2:9">
      <c r="B5" s="432" t="s">
        <v>43</v>
      </c>
      <c r="C5" s="12">
        <v>13</v>
      </c>
      <c r="D5" s="12">
        <v>0</v>
      </c>
      <c r="E5" s="12">
        <v>1</v>
      </c>
      <c r="F5" s="433">
        <v>0</v>
      </c>
      <c r="G5" s="433">
        <v>1</v>
      </c>
      <c r="H5" s="12">
        <v>1</v>
      </c>
      <c r="I5" s="441">
        <v>2</v>
      </c>
    </row>
    <row r="6" ht="28" customHeight="1" spans="2:9">
      <c r="B6" s="432" t="s">
        <v>44</v>
      </c>
      <c r="C6" s="12">
        <v>20</v>
      </c>
      <c r="D6" s="12">
        <v>0</v>
      </c>
      <c r="E6" s="12">
        <v>1</v>
      </c>
      <c r="F6" s="433">
        <v>1</v>
      </c>
      <c r="G6" s="433">
        <v>2</v>
      </c>
      <c r="H6" s="12">
        <v>2</v>
      </c>
      <c r="I6" s="441">
        <v>3</v>
      </c>
    </row>
    <row r="7" ht="28" customHeight="1" spans="2:9">
      <c r="B7" s="432" t="s">
        <v>45</v>
      </c>
      <c r="C7" s="12">
        <v>32</v>
      </c>
      <c r="D7" s="12">
        <v>0</v>
      </c>
      <c r="E7" s="12">
        <v>1</v>
      </c>
      <c r="F7" s="433">
        <v>2</v>
      </c>
      <c r="G7" s="433">
        <v>3</v>
      </c>
      <c r="H7" s="12">
        <v>3</v>
      </c>
      <c r="I7" s="441">
        <v>4</v>
      </c>
    </row>
    <row r="8" ht="28" customHeight="1" spans="2:9">
      <c r="B8" s="432" t="s">
        <v>46</v>
      </c>
      <c r="C8" s="12">
        <v>50</v>
      </c>
      <c r="D8" s="12">
        <v>1</v>
      </c>
      <c r="E8" s="12">
        <v>2</v>
      </c>
      <c r="F8" s="433">
        <v>3</v>
      </c>
      <c r="G8" s="433">
        <v>4</v>
      </c>
      <c r="H8" s="12">
        <v>5</v>
      </c>
      <c r="I8" s="441">
        <v>6</v>
      </c>
    </row>
    <row r="9" ht="28" customHeight="1" spans="2:9">
      <c r="B9" s="432" t="s">
        <v>47</v>
      </c>
      <c r="C9" s="12">
        <v>80</v>
      </c>
      <c r="D9" s="12">
        <v>2</v>
      </c>
      <c r="E9" s="12">
        <v>3</v>
      </c>
      <c r="F9" s="433">
        <v>5</v>
      </c>
      <c r="G9" s="433">
        <v>6</v>
      </c>
      <c r="H9" s="12">
        <v>7</v>
      </c>
      <c r="I9" s="441">
        <v>8</v>
      </c>
    </row>
    <row r="10" ht="28" customHeight="1" spans="2:9">
      <c r="B10" s="432" t="s">
        <v>48</v>
      </c>
      <c r="C10" s="12">
        <v>125</v>
      </c>
      <c r="D10" s="12">
        <v>3</v>
      </c>
      <c r="E10" s="12">
        <v>4</v>
      </c>
      <c r="F10" s="433">
        <v>7</v>
      </c>
      <c r="G10" s="433">
        <v>8</v>
      </c>
      <c r="H10" s="12">
        <v>10</v>
      </c>
      <c r="I10" s="441">
        <v>11</v>
      </c>
    </row>
    <row r="11" ht="28" customHeight="1" spans="2:9">
      <c r="B11" s="432" t="s">
        <v>49</v>
      </c>
      <c r="C11" s="12">
        <v>200</v>
      </c>
      <c r="D11" s="12">
        <v>5</v>
      </c>
      <c r="E11" s="12">
        <v>6</v>
      </c>
      <c r="F11" s="433">
        <v>10</v>
      </c>
      <c r="G11" s="433">
        <v>11</v>
      </c>
      <c r="H11" s="12">
        <v>14</v>
      </c>
      <c r="I11" s="441">
        <v>15</v>
      </c>
    </row>
    <row r="12" ht="28" customHeight="1" spans="2:9">
      <c r="B12" s="434" t="s">
        <v>50</v>
      </c>
      <c r="C12" s="435">
        <v>315</v>
      </c>
      <c r="D12" s="435">
        <v>7</v>
      </c>
      <c r="E12" s="435">
        <v>8</v>
      </c>
      <c r="F12" s="436">
        <v>14</v>
      </c>
      <c r="G12" s="436">
        <v>15</v>
      </c>
      <c r="H12" s="435">
        <v>21</v>
      </c>
      <c r="I12" s="442">
        <v>22</v>
      </c>
    </row>
    <row r="14" spans="2:4">
      <c r="B14" s="437" t="s">
        <v>51</v>
      </c>
      <c r="C14" s="437"/>
      <c r="D14" s="43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2"/>
  <sheetViews>
    <sheetView zoomScale="125" zoomScaleNormal="125" workbookViewId="0">
      <selection activeCell="A50" sqref="A50:K50"/>
    </sheetView>
  </sheetViews>
  <sheetFormatPr defaultColWidth="10.3333333333333" defaultRowHeight="16.5" customHeight="1"/>
  <cols>
    <col min="1" max="1" width="11.0833333333333" style="201" customWidth="1"/>
    <col min="2" max="2" width="10.3333333333333" style="201"/>
    <col min="3" max="3" width="13.3583333333333" style="201" customWidth="1"/>
    <col min="4" max="6" width="10.3333333333333" style="201"/>
    <col min="7" max="7" width="20.075" style="201" customWidth="1"/>
    <col min="8" max="9" width="10.3333333333333" style="201"/>
    <col min="10" max="10" width="8.83333333333333" style="201" customWidth="1"/>
    <col min="11" max="11" width="12" style="201" customWidth="1"/>
    <col min="12" max="16384" width="10.3333333333333" style="201"/>
  </cols>
  <sheetData>
    <row r="1" ht="21" spans="1:11">
      <c r="A1" s="335" t="s">
        <v>52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ht="15" spans="1:11">
      <c r="A2" s="203" t="s">
        <v>53</v>
      </c>
      <c r="B2" s="336" t="s">
        <v>54</v>
      </c>
      <c r="C2" s="336"/>
      <c r="D2" s="204" t="s">
        <v>55</v>
      </c>
      <c r="E2" s="204"/>
      <c r="F2" s="336" t="s">
        <v>56</v>
      </c>
      <c r="G2" s="336"/>
      <c r="H2" s="205" t="s">
        <v>57</v>
      </c>
      <c r="I2" s="399" t="s">
        <v>56</v>
      </c>
      <c r="J2" s="399"/>
      <c r="K2" s="400"/>
    </row>
    <row r="3" ht="14.25" spans="1:11">
      <c r="A3" s="206" t="s">
        <v>58</v>
      </c>
      <c r="B3" s="207"/>
      <c r="C3" s="208"/>
      <c r="D3" s="209" t="s">
        <v>59</v>
      </c>
      <c r="E3" s="210"/>
      <c r="F3" s="210"/>
      <c r="G3" s="211"/>
      <c r="H3" s="209" t="s">
        <v>60</v>
      </c>
      <c r="I3" s="210"/>
      <c r="J3" s="210"/>
      <c r="K3" s="211"/>
    </row>
    <row r="4" ht="33" customHeight="1" spans="1:11">
      <c r="A4" s="212" t="s">
        <v>61</v>
      </c>
      <c r="B4" s="337" t="s">
        <v>62</v>
      </c>
      <c r="C4" s="338"/>
      <c r="D4" s="212" t="s">
        <v>63</v>
      </c>
      <c r="E4" s="215"/>
      <c r="F4" s="339" t="s">
        <v>64</v>
      </c>
      <c r="G4" s="340"/>
      <c r="H4" s="212" t="s">
        <v>65</v>
      </c>
      <c r="I4" s="215"/>
      <c r="J4" s="241" t="s">
        <v>66</v>
      </c>
      <c r="K4" s="290" t="s">
        <v>67</v>
      </c>
    </row>
    <row r="5" ht="14.25" spans="1:11">
      <c r="A5" s="218" t="s">
        <v>68</v>
      </c>
      <c r="B5" s="337" t="s">
        <v>69</v>
      </c>
      <c r="C5" s="338"/>
      <c r="D5" s="212" t="s">
        <v>70</v>
      </c>
      <c r="E5" s="215"/>
      <c r="F5" s="341">
        <v>45771</v>
      </c>
      <c r="G5" s="342"/>
      <c r="H5" s="212" t="s">
        <v>71</v>
      </c>
      <c r="I5" s="215"/>
      <c r="J5" s="241" t="s">
        <v>66</v>
      </c>
      <c r="K5" s="290" t="s">
        <v>67</v>
      </c>
    </row>
    <row r="6" ht="14.25" spans="1:11">
      <c r="A6" s="212" t="s">
        <v>72</v>
      </c>
      <c r="B6" s="337">
        <v>4</v>
      </c>
      <c r="C6" s="338">
        <v>6</v>
      </c>
      <c r="D6" s="218" t="s">
        <v>73</v>
      </c>
      <c r="E6" s="243"/>
      <c r="F6" s="341">
        <v>45838</v>
      </c>
      <c r="G6" s="342"/>
      <c r="H6" s="212" t="s">
        <v>74</v>
      </c>
      <c r="I6" s="215"/>
      <c r="J6" s="241" t="s">
        <v>66</v>
      </c>
      <c r="K6" s="290" t="s">
        <v>67</v>
      </c>
    </row>
    <row r="7" ht="14.25" spans="1:11">
      <c r="A7" s="212" t="s">
        <v>75</v>
      </c>
      <c r="B7" s="343" t="s">
        <v>76</v>
      </c>
      <c r="C7" s="344"/>
      <c r="D7" s="218" t="s">
        <v>77</v>
      </c>
      <c r="E7" s="242"/>
      <c r="F7" s="341">
        <v>45853</v>
      </c>
      <c r="G7" s="342"/>
      <c r="H7" s="212" t="s">
        <v>78</v>
      </c>
      <c r="I7" s="215"/>
      <c r="J7" s="241" t="s">
        <v>66</v>
      </c>
      <c r="K7" s="290" t="s">
        <v>67</v>
      </c>
    </row>
    <row r="8" ht="34" customHeight="1" spans="1:11">
      <c r="A8" s="227" t="s">
        <v>79</v>
      </c>
      <c r="B8" s="345" t="s">
        <v>80</v>
      </c>
      <c r="C8" s="346"/>
      <c r="D8" s="230" t="s">
        <v>81</v>
      </c>
      <c r="E8" s="231"/>
      <c r="F8" s="347">
        <v>45869</v>
      </c>
      <c r="G8" s="348"/>
      <c r="H8" s="230" t="s">
        <v>82</v>
      </c>
      <c r="I8" s="231"/>
      <c r="J8" s="249" t="s">
        <v>66</v>
      </c>
      <c r="K8" s="299" t="s">
        <v>67</v>
      </c>
    </row>
    <row r="9" ht="15" spans="1:11">
      <c r="A9" s="349" t="s">
        <v>83</v>
      </c>
      <c r="B9" s="350"/>
      <c r="C9" s="350"/>
      <c r="D9" s="350"/>
      <c r="E9" s="350"/>
      <c r="F9" s="350"/>
      <c r="G9" s="350"/>
      <c r="H9" s="350"/>
      <c r="I9" s="350"/>
      <c r="J9" s="350"/>
      <c r="K9" s="401"/>
    </row>
    <row r="10" ht="15" spans="1:11">
      <c r="A10" s="351" t="s">
        <v>84</v>
      </c>
      <c r="B10" s="352"/>
      <c r="C10" s="352"/>
      <c r="D10" s="352"/>
      <c r="E10" s="352"/>
      <c r="F10" s="352"/>
      <c r="G10" s="352"/>
      <c r="H10" s="352"/>
      <c r="I10" s="352"/>
      <c r="J10" s="352"/>
      <c r="K10" s="402"/>
    </row>
    <row r="11" ht="14.25" spans="1:11">
      <c r="A11" s="353" t="s">
        <v>85</v>
      </c>
      <c r="B11" s="354" t="s">
        <v>86</v>
      </c>
      <c r="C11" s="355" t="s">
        <v>87</v>
      </c>
      <c r="D11" s="356"/>
      <c r="E11" s="357" t="s">
        <v>88</v>
      </c>
      <c r="F11" s="354" t="s">
        <v>86</v>
      </c>
      <c r="G11" s="355" t="s">
        <v>87</v>
      </c>
      <c r="H11" s="355" t="s">
        <v>89</v>
      </c>
      <c r="I11" s="357" t="s">
        <v>90</v>
      </c>
      <c r="J11" s="354" t="s">
        <v>86</v>
      </c>
      <c r="K11" s="403" t="s">
        <v>87</v>
      </c>
    </row>
    <row r="12" ht="14.25" spans="1:11">
      <c r="A12" s="218" t="s">
        <v>91</v>
      </c>
      <c r="B12" s="240" t="s">
        <v>86</v>
      </c>
      <c r="C12" s="241" t="s">
        <v>87</v>
      </c>
      <c r="D12" s="242"/>
      <c r="E12" s="243" t="s">
        <v>92</v>
      </c>
      <c r="F12" s="240" t="s">
        <v>86</v>
      </c>
      <c r="G12" s="241" t="s">
        <v>87</v>
      </c>
      <c r="H12" s="241" t="s">
        <v>89</v>
      </c>
      <c r="I12" s="243" t="s">
        <v>93</v>
      </c>
      <c r="J12" s="240" t="s">
        <v>86</v>
      </c>
      <c r="K12" s="290" t="s">
        <v>87</v>
      </c>
    </row>
    <row r="13" ht="14.25" spans="1:11">
      <c r="A13" s="218" t="s">
        <v>94</v>
      </c>
      <c r="B13" s="240" t="s">
        <v>86</v>
      </c>
      <c r="C13" s="241" t="s">
        <v>87</v>
      </c>
      <c r="D13" s="242"/>
      <c r="E13" s="243" t="s">
        <v>95</v>
      </c>
      <c r="F13" s="241" t="s">
        <v>96</v>
      </c>
      <c r="G13" s="241" t="s">
        <v>97</v>
      </c>
      <c r="H13" s="241" t="s">
        <v>89</v>
      </c>
      <c r="I13" s="243" t="s">
        <v>98</v>
      </c>
      <c r="J13" s="240" t="s">
        <v>86</v>
      </c>
      <c r="K13" s="290" t="s">
        <v>87</v>
      </c>
    </row>
    <row r="14" ht="15" spans="1:11">
      <c r="A14" s="230" t="s">
        <v>99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92"/>
    </row>
    <row r="15" ht="15" spans="1:11">
      <c r="A15" s="351" t="s">
        <v>100</v>
      </c>
      <c r="B15" s="352"/>
      <c r="C15" s="352"/>
      <c r="D15" s="352"/>
      <c r="E15" s="352"/>
      <c r="F15" s="352"/>
      <c r="G15" s="352"/>
      <c r="H15" s="352"/>
      <c r="I15" s="352"/>
      <c r="J15" s="352"/>
      <c r="K15" s="402"/>
    </row>
    <row r="16" ht="14.25" spans="1:11">
      <c r="A16" s="358" t="s">
        <v>101</v>
      </c>
      <c r="B16" s="355" t="s">
        <v>96</v>
      </c>
      <c r="C16" s="355" t="s">
        <v>97</v>
      </c>
      <c r="D16" s="359"/>
      <c r="E16" s="360" t="s">
        <v>102</v>
      </c>
      <c r="F16" s="355" t="s">
        <v>96</v>
      </c>
      <c r="G16" s="355" t="s">
        <v>97</v>
      </c>
      <c r="H16" s="361"/>
      <c r="I16" s="360" t="s">
        <v>103</v>
      </c>
      <c r="J16" s="355" t="s">
        <v>96</v>
      </c>
      <c r="K16" s="403" t="s">
        <v>97</v>
      </c>
    </row>
    <row r="17" customHeight="1" spans="1:22">
      <c r="A17" s="223" t="s">
        <v>104</v>
      </c>
      <c r="B17" s="241" t="s">
        <v>96</v>
      </c>
      <c r="C17" s="241" t="s">
        <v>97</v>
      </c>
      <c r="D17" s="337"/>
      <c r="E17" s="264" t="s">
        <v>105</v>
      </c>
      <c r="F17" s="241" t="s">
        <v>96</v>
      </c>
      <c r="G17" s="241" t="s">
        <v>97</v>
      </c>
      <c r="H17" s="362"/>
      <c r="I17" s="264" t="s">
        <v>106</v>
      </c>
      <c r="J17" s="241" t="s">
        <v>96</v>
      </c>
      <c r="K17" s="290" t="s">
        <v>97</v>
      </c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</row>
    <row r="18" ht="18" customHeight="1" spans="1:11">
      <c r="A18" s="363" t="s">
        <v>107</v>
      </c>
      <c r="B18" s="364"/>
      <c r="C18" s="364"/>
      <c r="D18" s="364"/>
      <c r="E18" s="364"/>
      <c r="F18" s="364"/>
      <c r="G18" s="364"/>
      <c r="H18" s="364"/>
      <c r="I18" s="364"/>
      <c r="J18" s="364"/>
      <c r="K18" s="405"/>
    </row>
    <row r="19" s="334" customFormat="1" ht="18" customHeight="1" spans="1:11">
      <c r="A19" s="351" t="s">
        <v>108</v>
      </c>
      <c r="B19" s="352"/>
      <c r="C19" s="352"/>
      <c r="D19" s="352"/>
      <c r="E19" s="352"/>
      <c r="F19" s="352"/>
      <c r="G19" s="352"/>
      <c r="H19" s="352"/>
      <c r="I19" s="352"/>
      <c r="J19" s="352"/>
      <c r="K19" s="402"/>
    </row>
    <row r="20" customHeight="1" spans="1:11">
      <c r="A20" s="365" t="s">
        <v>109</v>
      </c>
      <c r="B20" s="366"/>
      <c r="C20" s="366"/>
      <c r="D20" s="366"/>
      <c r="E20" s="366"/>
      <c r="F20" s="366"/>
      <c r="G20" s="366"/>
      <c r="H20" s="366"/>
      <c r="I20" s="366"/>
      <c r="J20" s="366"/>
      <c r="K20" s="406"/>
    </row>
    <row r="21" ht="21.75" customHeight="1" spans="1:11">
      <c r="A21" s="367" t="s">
        <v>110</v>
      </c>
      <c r="B21" s="368" t="s">
        <v>111</v>
      </c>
      <c r="C21" s="368" t="s">
        <v>112</v>
      </c>
      <c r="D21" s="368" t="s">
        <v>113</v>
      </c>
      <c r="E21" s="368" t="s">
        <v>114</v>
      </c>
      <c r="F21" s="368" t="s">
        <v>115</v>
      </c>
      <c r="G21" s="368" t="s">
        <v>116</v>
      </c>
      <c r="H21" s="264"/>
      <c r="I21" s="264"/>
      <c r="J21" s="264"/>
      <c r="K21" s="302" t="s">
        <v>117</v>
      </c>
    </row>
    <row r="22" customHeight="1" spans="1:12">
      <c r="A22" s="369" t="s">
        <v>118</v>
      </c>
      <c r="B22" s="370">
        <v>1</v>
      </c>
      <c r="C22" s="370">
        <v>1</v>
      </c>
      <c r="D22" s="370">
        <v>1</v>
      </c>
      <c r="E22" s="370">
        <v>1</v>
      </c>
      <c r="F22" s="370">
        <v>1</v>
      </c>
      <c r="G22" s="370">
        <v>1</v>
      </c>
      <c r="H22" s="371"/>
      <c r="I22" s="371"/>
      <c r="J22" s="371"/>
      <c r="K22" s="407"/>
      <c r="L22" s="334"/>
    </row>
    <row r="23" customHeight="1" spans="1:11">
      <c r="A23" s="369" t="s">
        <v>119</v>
      </c>
      <c r="B23" s="370">
        <v>1</v>
      </c>
      <c r="C23" s="370">
        <v>1</v>
      </c>
      <c r="D23" s="370">
        <v>1</v>
      </c>
      <c r="E23" s="370">
        <v>1</v>
      </c>
      <c r="F23" s="370">
        <v>1</v>
      </c>
      <c r="G23" s="370">
        <v>1</v>
      </c>
      <c r="H23" s="371"/>
      <c r="I23" s="371"/>
      <c r="J23" s="371"/>
      <c r="K23" s="407"/>
    </row>
    <row r="24" customHeight="1" spans="1:11">
      <c r="A24" s="369" t="s">
        <v>120</v>
      </c>
      <c r="B24" s="370">
        <v>1</v>
      </c>
      <c r="C24" s="370">
        <v>1</v>
      </c>
      <c r="D24" s="370">
        <v>1</v>
      </c>
      <c r="E24" s="370">
        <v>1</v>
      </c>
      <c r="F24" s="370">
        <v>1</v>
      </c>
      <c r="G24" s="370">
        <v>1</v>
      </c>
      <c r="H24" s="371"/>
      <c r="I24" s="371"/>
      <c r="J24" s="371"/>
      <c r="K24" s="408"/>
    </row>
    <row r="25" customHeight="1" spans="1:11">
      <c r="A25" s="369" t="s">
        <v>121</v>
      </c>
      <c r="B25" s="370">
        <v>1</v>
      </c>
      <c r="C25" s="370">
        <v>1</v>
      </c>
      <c r="D25" s="370">
        <v>1</v>
      </c>
      <c r="E25" s="370">
        <v>1</v>
      </c>
      <c r="F25" s="370">
        <v>1</v>
      </c>
      <c r="G25" s="370">
        <v>1</v>
      </c>
      <c r="H25" s="371"/>
      <c r="I25" s="371"/>
      <c r="J25" s="371"/>
      <c r="K25" s="408"/>
    </row>
    <row r="26" customHeight="1" spans="1:11">
      <c r="A26" s="372"/>
      <c r="B26" s="371"/>
      <c r="C26" s="371"/>
      <c r="D26" s="371"/>
      <c r="E26" s="371"/>
      <c r="F26" s="371"/>
      <c r="G26" s="371"/>
      <c r="H26" s="371"/>
      <c r="I26" s="371"/>
      <c r="J26" s="371"/>
      <c r="K26" s="409"/>
    </row>
    <row r="27" customHeight="1" spans="1:11">
      <c r="A27" s="372"/>
      <c r="B27" s="371"/>
      <c r="C27" s="371"/>
      <c r="D27" s="371"/>
      <c r="E27" s="371"/>
      <c r="F27" s="371"/>
      <c r="G27" s="371"/>
      <c r="H27" s="371"/>
      <c r="I27" s="371"/>
      <c r="J27" s="371"/>
      <c r="K27" s="409"/>
    </row>
    <row r="28" customHeight="1" spans="1:11">
      <c r="A28" s="248"/>
      <c r="B28" s="373"/>
      <c r="C28" s="373"/>
      <c r="D28" s="373"/>
      <c r="E28" s="373"/>
      <c r="F28" s="373"/>
      <c r="G28" s="373"/>
      <c r="H28" s="373"/>
      <c r="I28" s="373"/>
      <c r="J28" s="373"/>
      <c r="K28" s="410"/>
    </row>
    <row r="29" ht="18" customHeight="1" spans="1:11">
      <c r="A29" s="374" t="s">
        <v>122</v>
      </c>
      <c r="B29" s="375"/>
      <c r="C29" s="375"/>
      <c r="D29" s="375"/>
      <c r="E29" s="375"/>
      <c r="F29" s="375"/>
      <c r="G29" s="375"/>
      <c r="H29" s="375"/>
      <c r="I29" s="375"/>
      <c r="J29" s="375"/>
      <c r="K29" s="411"/>
    </row>
    <row r="30" ht="18.75" customHeight="1" spans="1:11">
      <c r="A30" s="376" t="s">
        <v>123</v>
      </c>
      <c r="B30" s="377"/>
      <c r="C30" s="377"/>
      <c r="D30" s="377"/>
      <c r="E30" s="377"/>
      <c r="F30" s="377"/>
      <c r="G30" s="377"/>
      <c r="H30" s="377"/>
      <c r="I30" s="377"/>
      <c r="J30" s="377"/>
      <c r="K30" s="412"/>
    </row>
    <row r="31" ht="18.75" customHeight="1" spans="1:11">
      <c r="A31" s="378"/>
      <c r="B31" s="379"/>
      <c r="C31" s="379"/>
      <c r="D31" s="379"/>
      <c r="E31" s="379"/>
      <c r="F31" s="379"/>
      <c r="G31" s="379"/>
      <c r="H31" s="379"/>
      <c r="I31" s="379"/>
      <c r="J31" s="379"/>
      <c r="K31" s="413"/>
    </row>
    <row r="32" ht="18" customHeight="1" spans="1:11">
      <c r="A32" s="380" t="s">
        <v>124</v>
      </c>
      <c r="B32" s="381"/>
      <c r="C32" s="381"/>
      <c r="D32" s="381"/>
      <c r="E32" s="381"/>
      <c r="F32" s="381"/>
      <c r="G32" s="381"/>
      <c r="H32" s="381"/>
      <c r="I32" s="381"/>
      <c r="J32" s="381"/>
      <c r="K32" s="414"/>
    </row>
    <row r="33" ht="14.25" spans="1:11">
      <c r="A33" s="382" t="s">
        <v>125</v>
      </c>
      <c r="B33" s="383"/>
      <c r="C33" s="383"/>
      <c r="D33" s="383"/>
      <c r="E33" s="383"/>
      <c r="F33" s="383"/>
      <c r="G33" s="383"/>
      <c r="H33" s="383"/>
      <c r="I33" s="383"/>
      <c r="J33" s="383"/>
      <c r="K33" s="415"/>
    </row>
    <row r="34" ht="15" spans="1:11">
      <c r="A34" s="118" t="s">
        <v>126</v>
      </c>
      <c r="B34" s="120"/>
      <c r="C34" s="241" t="s">
        <v>66</v>
      </c>
      <c r="D34" s="241" t="s">
        <v>67</v>
      </c>
      <c r="E34" s="384" t="s">
        <v>127</v>
      </c>
      <c r="F34" s="385"/>
      <c r="G34" s="385"/>
      <c r="H34" s="385"/>
      <c r="I34" s="385"/>
      <c r="J34" s="385"/>
      <c r="K34" s="416"/>
    </row>
    <row r="35" ht="15" spans="1:11">
      <c r="A35" s="386" t="s">
        <v>128</v>
      </c>
      <c r="B35" s="386"/>
      <c r="C35" s="386"/>
      <c r="D35" s="386"/>
      <c r="E35" s="386"/>
      <c r="F35" s="386"/>
      <c r="G35" s="386"/>
      <c r="H35" s="386"/>
      <c r="I35" s="386"/>
      <c r="J35" s="386"/>
      <c r="K35" s="386"/>
    </row>
    <row r="36" ht="17" customHeight="1" spans="1:11">
      <c r="A36" s="387" t="s">
        <v>129</v>
      </c>
      <c r="B36" s="388"/>
      <c r="C36" s="388"/>
      <c r="D36" s="388"/>
      <c r="E36" s="388"/>
      <c r="F36" s="388"/>
      <c r="G36" s="388"/>
      <c r="H36" s="388"/>
      <c r="I36" s="388"/>
      <c r="J36" s="388"/>
      <c r="K36" s="417"/>
    </row>
    <row r="37" ht="17" customHeight="1" spans="1:11">
      <c r="A37" s="387" t="s">
        <v>130</v>
      </c>
      <c r="B37" s="388"/>
      <c r="C37" s="388"/>
      <c r="D37" s="388"/>
      <c r="E37" s="388"/>
      <c r="F37" s="388"/>
      <c r="G37" s="388"/>
      <c r="H37" s="388"/>
      <c r="I37" s="388"/>
      <c r="J37" s="388"/>
      <c r="K37" s="417"/>
    </row>
    <row r="38" ht="17" customHeight="1" spans="1:11">
      <c r="A38" s="387" t="s">
        <v>131</v>
      </c>
      <c r="B38" s="388"/>
      <c r="C38" s="388"/>
      <c r="D38" s="388"/>
      <c r="E38" s="388"/>
      <c r="F38" s="388"/>
      <c r="G38" s="388"/>
      <c r="H38" s="388"/>
      <c r="I38" s="388"/>
      <c r="J38" s="388"/>
      <c r="K38" s="417"/>
    </row>
    <row r="39" ht="17" customHeight="1" spans="1:11">
      <c r="A39" s="387" t="s">
        <v>132</v>
      </c>
      <c r="B39" s="388"/>
      <c r="C39" s="388"/>
      <c r="D39" s="388"/>
      <c r="E39" s="388"/>
      <c r="F39" s="388"/>
      <c r="G39" s="388"/>
      <c r="H39" s="388"/>
      <c r="I39" s="388"/>
      <c r="J39" s="388"/>
      <c r="K39" s="417"/>
    </row>
    <row r="40" ht="17" customHeight="1" spans="1:11">
      <c r="A40" s="387" t="s">
        <v>133</v>
      </c>
      <c r="B40" s="388"/>
      <c r="C40" s="388"/>
      <c r="D40" s="388"/>
      <c r="E40" s="388"/>
      <c r="F40" s="388"/>
      <c r="G40" s="388"/>
      <c r="H40" s="388"/>
      <c r="I40" s="388"/>
      <c r="J40" s="388"/>
      <c r="K40" s="417"/>
    </row>
    <row r="41" ht="14.25" spans="1:11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305"/>
    </row>
    <row r="42" ht="15" spans="1:11">
      <c r="A42" s="266" t="s">
        <v>134</v>
      </c>
      <c r="B42" s="267"/>
      <c r="C42" s="267"/>
      <c r="D42" s="267"/>
      <c r="E42" s="267"/>
      <c r="F42" s="267"/>
      <c r="G42" s="267"/>
      <c r="H42" s="267"/>
      <c r="I42" s="267"/>
      <c r="J42" s="267"/>
      <c r="K42" s="303"/>
    </row>
    <row r="43" ht="15" spans="1:11">
      <c r="A43" s="351" t="s">
        <v>135</v>
      </c>
      <c r="B43" s="352"/>
      <c r="C43" s="352"/>
      <c r="D43" s="352"/>
      <c r="E43" s="352"/>
      <c r="F43" s="352"/>
      <c r="G43" s="352"/>
      <c r="H43" s="352"/>
      <c r="I43" s="352"/>
      <c r="J43" s="352"/>
      <c r="K43" s="402"/>
    </row>
    <row r="44" ht="14.25" spans="1:11">
      <c r="A44" s="358" t="s">
        <v>136</v>
      </c>
      <c r="B44" s="355" t="s">
        <v>96</v>
      </c>
      <c r="C44" s="355" t="s">
        <v>97</v>
      </c>
      <c r="D44" s="355" t="s">
        <v>89</v>
      </c>
      <c r="E44" s="360" t="s">
        <v>137</v>
      </c>
      <c r="F44" s="355" t="s">
        <v>96</v>
      </c>
      <c r="G44" s="355" t="s">
        <v>97</v>
      </c>
      <c r="H44" s="355" t="s">
        <v>89</v>
      </c>
      <c r="I44" s="360" t="s">
        <v>138</v>
      </c>
      <c r="J44" s="355" t="s">
        <v>96</v>
      </c>
      <c r="K44" s="403" t="s">
        <v>97</v>
      </c>
    </row>
    <row r="45" ht="14.25" spans="1:11">
      <c r="A45" s="223" t="s">
        <v>88</v>
      </c>
      <c r="B45" s="241" t="s">
        <v>96</v>
      </c>
      <c r="C45" s="241" t="s">
        <v>97</v>
      </c>
      <c r="D45" s="241" t="s">
        <v>89</v>
      </c>
      <c r="E45" s="264" t="s">
        <v>95</v>
      </c>
      <c r="F45" s="241" t="s">
        <v>96</v>
      </c>
      <c r="G45" s="241" t="s">
        <v>97</v>
      </c>
      <c r="H45" s="241" t="s">
        <v>89</v>
      </c>
      <c r="I45" s="264" t="s">
        <v>106</v>
      </c>
      <c r="J45" s="241" t="s">
        <v>96</v>
      </c>
      <c r="K45" s="290" t="s">
        <v>97</v>
      </c>
    </row>
    <row r="46" ht="15" spans="1:11">
      <c r="A46" s="230" t="s">
        <v>139</v>
      </c>
      <c r="B46" s="231"/>
      <c r="C46" s="231"/>
      <c r="D46" s="231"/>
      <c r="E46" s="231"/>
      <c r="F46" s="231"/>
      <c r="G46" s="231"/>
      <c r="H46" s="231"/>
      <c r="I46" s="231"/>
      <c r="J46" s="231"/>
      <c r="K46" s="292"/>
    </row>
    <row r="47" ht="15" spans="1:11">
      <c r="A47" s="386" t="s">
        <v>140</v>
      </c>
      <c r="B47" s="386"/>
      <c r="C47" s="386"/>
      <c r="D47" s="386"/>
      <c r="E47" s="386"/>
      <c r="F47" s="386"/>
      <c r="G47" s="386"/>
      <c r="H47" s="386"/>
      <c r="I47" s="386"/>
      <c r="J47" s="386"/>
      <c r="K47" s="386"/>
    </row>
    <row r="48" ht="15" spans="1:11">
      <c r="A48" s="387" t="s">
        <v>141</v>
      </c>
      <c r="B48" s="388"/>
      <c r="C48" s="388"/>
      <c r="D48" s="388"/>
      <c r="E48" s="388"/>
      <c r="F48" s="388"/>
      <c r="G48" s="388"/>
      <c r="H48" s="388"/>
      <c r="I48" s="388"/>
      <c r="J48" s="388"/>
      <c r="K48" s="417"/>
    </row>
    <row r="49" ht="15" spans="1:11">
      <c r="A49" s="389" t="s">
        <v>142</v>
      </c>
      <c r="B49" s="287" t="s">
        <v>143</v>
      </c>
      <c r="C49" s="287"/>
      <c r="D49" s="390" t="s">
        <v>144</v>
      </c>
      <c r="E49" s="391" t="s">
        <v>145</v>
      </c>
      <c r="F49" s="392" t="s">
        <v>146</v>
      </c>
      <c r="G49" s="393">
        <v>45786</v>
      </c>
      <c r="H49" s="394" t="s">
        <v>147</v>
      </c>
      <c r="I49" s="418"/>
      <c r="J49" s="110"/>
      <c r="K49" s="419"/>
    </row>
    <row r="50" ht="15" spans="1:11">
      <c r="A50" s="386" t="s">
        <v>148</v>
      </c>
      <c r="B50" s="386"/>
      <c r="C50" s="386"/>
      <c r="D50" s="386"/>
      <c r="E50" s="386"/>
      <c r="F50" s="386"/>
      <c r="G50" s="386"/>
      <c r="H50" s="386"/>
      <c r="I50" s="386"/>
      <c r="J50" s="386"/>
      <c r="K50" s="386"/>
    </row>
    <row r="51" ht="15" spans="1:11">
      <c r="A51" s="395"/>
      <c r="B51" s="396"/>
      <c r="C51" s="396"/>
      <c r="D51" s="396"/>
      <c r="E51" s="396"/>
      <c r="F51" s="396"/>
      <c r="G51" s="396"/>
      <c r="H51" s="396"/>
      <c r="I51" s="396"/>
      <c r="J51" s="396"/>
      <c r="K51" s="420"/>
    </row>
    <row r="52" ht="15" spans="1:11">
      <c r="A52" s="389" t="s">
        <v>142</v>
      </c>
      <c r="B52" s="397"/>
      <c r="C52" s="397"/>
      <c r="D52" s="390" t="s">
        <v>144</v>
      </c>
      <c r="E52" s="398"/>
      <c r="F52" s="392" t="s">
        <v>149</v>
      </c>
      <c r="G52" s="393"/>
      <c r="H52" s="394" t="s">
        <v>147</v>
      </c>
      <c r="I52" s="418"/>
      <c r="J52" s="421"/>
      <c r="K52" s="422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208915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8"/>
  <sheetViews>
    <sheetView tabSelected="1" workbookViewId="0">
      <selection activeCell="J10" sqref="J10"/>
    </sheetView>
  </sheetViews>
  <sheetFormatPr defaultColWidth="9" defaultRowHeight="26" customHeight="1"/>
  <cols>
    <col min="1" max="1" width="25.125" style="67" customWidth="1"/>
    <col min="2" max="7" width="12" style="67" customWidth="1"/>
    <col min="8" max="8" width="1.33333333333333" style="67" customWidth="1"/>
    <col min="9" max="9" width="17.8" style="68" customWidth="1"/>
    <col min="10" max="10" width="17" style="68" customWidth="1"/>
    <col min="11" max="11" width="18.5" style="67" customWidth="1"/>
    <col min="12" max="12" width="16.6666666666667" style="67" customWidth="1"/>
    <col min="13" max="13" width="14.1666666666667" style="67" customWidth="1"/>
    <col min="14" max="14" width="16.3333333333333" style="67" customWidth="1"/>
    <col min="15" max="16384" width="9" style="67"/>
  </cols>
  <sheetData>
    <row r="1" ht="19.5" customHeight="1" spans="1:14">
      <c r="A1" s="69" t="s">
        <v>150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19.5" customHeight="1" spans="1:14">
      <c r="A2" s="313" t="s">
        <v>61</v>
      </c>
      <c r="B2" s="314" t="str">
        <f>首期!B4</f>
        <v>TADDAN92238</v>
      </c>
      <c r="C2" s="314"/>
      <c r="D2" s="315" t="s">
        <v>68</v>
      </c>
      <c r="E2" s="314" t="str">
        <f>首期!B5</f>
        <v>女式超轻羽绒服</v>
      </c>
      <c r="F2" s="314"/>
      <c r="G2" s="314"/>
      <c r="H2" s="316"/>
      <c r="I2" s="327" t="s">
        <v>57</v>
      </c>
      <c r="J2" s="314" t="str">
        <f>首期!I2</f>
        <v>青岛锦瑞麟服装有限公司</v>
      </c>
      <c r="K2" s="314"/>
      <c r="L2" s="314"/>
      <c r="M2" s="314"/>
      <c r="N2" s="314"/>
    </row>
    <row r="3" ht="19.5" customHeight="1" spans="1:14">
      <c r="A3" s="317" t="s">
        <v>151</v>
      </c>
      <c r="B3" s="318" t="s">
        <v>152</v>
      </c>
      <c r="C3" s="318"/>
      <c r="D3" s="318"/>
      <c r="E3" s="318"/>
      <c r="F3" s="318"/>
      <c r="G3" s="318"/>
      <c r="H3" s="316"/>
      <c r="I3" s="75" t="s">
        <v>153</v>
      </c>
      <c r="J3" s="75"/>
      <c r="K3" s="75"/>
      <c r="L3" s="75"/>
      <c r="M3" s="75"/>
      <c r="N3" s="75"/>
    </row>
    <row r="4" ht="19.5" customHeight="1" spans="1:14">
      <c r="A4" s="317"/>
      <c r="B4" s="319" t="s">
        <v>154</v>
      </c>
      <c r="C4" s="319" t="s">
        <v>155</v>
      </c>
      <c r="D4" s="319" t="s">
        <v>156</v>
      </c>
      <c r="E4" s="319" t="s">
        <v>157</v>
      </c>
      <c r="F4" s="319" t="s">
        <v>158</v>
      </c>
      <c r="G4" s="319" t="s">
        <v>159</v>
      </c>
      <c r="H4" s="316"/>
      <c r="I4" s="328" t="s">
        <v>160</v>
      </c>
      <c r="J4" s="328" t="s">
        <v>161</v>
      </c>
      <c r="K4" s="329"/>
      <c r="L4" s="330"/>
      <c r="M4" s="330"/>
      <c r="N4" s="330"/>
    </row>
    <row r="5" ht="19.5" customHeight="1" spans="1:14">
      <c r="A5" s="317"/>
      <c r="B5" s="319" t="s">
        <v>162</v>
      </c>
      <c r="C5" s="319" t="s">
        <v>163</v>
      </c>
      <c r="D5" s="319" t="s">
        <v>164</v>
      </c>
      <c r="E5" s="319" t="s">
        <v>165</v>
      </c>
      <c r="F5" s="319" t="s">
        <v>166</v>
      </c>
      <c r="G5" s="319" t="s">
        <v>167</v>
      </c>
      <c r="H5" s="316"/>
      <c r="I5" s="331" t="s">
        <v>168</v>
      </c>
      <c r="J5" s="331"/>
      <c r="K5" s="332"/>
      <c r="L5" s="332"/>
      <c r="M5" s="332"/>
      <c r="N5" s="332"/>
    </row>
    <row r="6" ht="19.5" customHeight="1" spans="1:14">
      <c r="A6" s="320" t="s">
        <v>169</v>
      </c>
      <c r="B6" s="321">
        <f t="shared" ref="B6:B8" si="0">C6-1</f>
        <v>58</v>
      </c>
      <c r="C6" s="321">
        <f t="shared" ref="C6:C8" si="1">D6-2</f>
        <v>59</v>
      </c>
      <c r="D6" s="322">
        <v>61</v>
      </c>
      <c r="E6" s="321">
        <f t="shared" ref="E6:E8" si="2">D6+2</f>
        <v>63</v>
      </c>
      <c r="F6" s="321">
        <f t="shared" ref="F6:F8" si="3">E6+2</f>
        <v>65</v>
      </c>
      <c r="G6" s="321">
        <f t="shared" ref="G6:G8" si="4">F6+1</f>
        <v>66</v>
      </c>
      <c r="H6" s="316"/>
      <c r="I6" s="333" t="s">
        <v>170</v>
      </c>
      <c r="J6" s="95"/>
      <c r="K6" s="332"/>
      <c r="L6" s="332"/>
      <c r="M6" s="332"/>
      <c r="N6" s="332"/>
    </row>
    <row r="7" ht="19.5" customHeight="1" spans="1:14">
      <c r="A7" s="320" t="s">
        <v>171</v>
      </c>
      <c r="B7" s="321">
        <f t="shared" si="0"/>
        <v>60</v>
      </c>
      <c r="C7" s="321">
        <f t="shared" si="1"/>
        <v>61</v>
      </c>
      <c r="D7" s="322">
        <v>63</v>
      </c>
      <c r="E7" s="321">
        <f t="shared" si="2"/>
        <v>65</v>
      </c>
      <c r="F7" s="321">
        <f t="shared" si="3"/>
        <v>67</v>
      </c>
      <c r="G7" s="321">
        <f t="shared" si="4"/>
        <v>68</v>
      </c>
      <c r="H7" s="316"/>
      <c r="I7" s="333" t="s">
        <v>172</v>
      </c>
      <c r="J7" s="95"/>
      <c r="K7" s="332"/>
      <c r="L7" s="332"/>
      <c r="M7" s="332"/>
      <c r="N7" s="332"/>
    </row>
    <row r="8" ht="19.5" customHeight="1" spans="1:14">
      <c r="A8" s="320" t="s">
        <v>173</v>
      </c>
      <c r="B8" s="321">
        <f t="shared" si="0"/>
        <v>60</v>
      </c>
      <c r="C8" s="321">
        <f t="shared" si="1"/>
        <v>61</v>
      </c>
      <c r="D8" s="322">
        <v>63</v>
      </c>
      <c r="E8" s="321">
        <f t="shared" si="2"/>
        <v>65</v>
      </c>
      <c r="F8" s="321">
        <f t="shared" si="3"/>
        <v>67</v>
      </c>
      <c r="G8" s="321">
        <f t="shared" si="4"/>
        <v>68</v>
      </c>
      <c r="H8" s="316"/>
      <c r="I8" s="333" t="s">
        <v>172</v>
      </c>
      <c r="J8" s="95"/>
      <c r="K8" s="332"/>
      <c r="L8" s="332"/>
      <c r="M8" s="332"/>
      <c r="N8" s="332"/>
    </row>
    <row r="9" ht="19.5" customHeight="1" spans="1:14">
      <c r="A9" s="320" t="s">
        <v>174</v>
      </c>
      <c r="B9" s="321">
        <f t="shared" ref="B9:B12" si="5">C9-4</f>
        <v>96</v>
      </c>
      <c r="C9" s="321">
        <f t="shared" ref="C9:C12" si="6">D9-4</f>
        <v>100</v>
      </c>
      <c r="D9" s="322">
        <v>104</v>
      </c>
      <c r="E9" s="321">
        <f t="shared" ref="E9:E12" si="7">D9+4</f>
        <v>108</v>
      </c>
      <c r="F9" s="321">
        <f>E9+4</f>
        <v>112</v>
      </c>
      <c r="G9" s="321">
        <f t="shared" ref="G9:G12" si="8">F9+6</f>
        <v>118</v>
      </c>
      <c r="H9" s="316"/>
      <c r="I9" s="333" t="s">
        <v>172</v>
      </c>
      <c r="J9" s="95"/>
      <c r="K9" s="332"/>
      <c r="L9" s="332"/>
      <c r="M9" s="332"/>
      <c r="N9" s="332"/>
    </row>
    <row r="10" ht="19.5" customHeight="1" spans="1:14">
      <c r="A10" s="320" t="s">
        <v>175</v>
      </c>
      <c r="B10" s="321">
        <f t="shared" si="5"/>
        <v>91</v>
      </c>
      <c r="C10" s="321">
        <f t="shared" si="6"/>
        <v>95</v>
      </c>
      <c r="D10" s="322">
        <v>99</v>
      </c>
      <c r="E10" s="321">
        <f t="shared" si="7"/>
        <v>103</v>
      </c>
      <c r="F10" s="321">
        <f t="shared" ref="F10:F12" si="9">E10+5</f>
        <v>108</v>
      </c>
      <c r="G10" s="321">
        <f t="shared" si="8"/>
        <v>114</v>
      </c>
      <c r="H10" s="316"/>
      <c r="I10" s="333" t="s">
        <v>172</v>
      </c>
      <c r="J10" s="95"/>
      <c r="K10" s="332"/>
      <c r="L10" s="332"/>
      <c r="M10" s="332"/>
      <c r="N10" s="332"/>
    </row>
    <row r="11" ht="19.5" customHeight="1" spans="1:14">
      <c r="A11" s="320" t="s">
        <v>176</v>
      </c>
      <c r="B11" s="321">
        <f t="shared" si="5"/>
        <v>98</v>
      </c>
      <c r="C11" s="321">
        <f t="shared" si="6"/>
        <v>102</v>
      </c>
      <c r="D11" s="322">
        <v>106</v>
      </c>
      <c r="E11" s="321">
        <f t="shared" si="7"/>
        <v>110</v>
      </c>
      <c r="F11" s="321">
        <f t="shared" si="9"/>
        <v>115</v>
      </c>
      <c r="G11" s="321">
        <f t="shared" si="8"/>
        <v>121</v>
      </c>
      <c r="H11" s="316"/>
      <c r="I11" s="333" t="s">
        <v>172</v>
      </c>
      <c r="J11" s="95"/>
      <c r="K11" s="332"/>
      <c r="L11" s="332"/>
      <c r="M11" s="332"/>
      <c r="N11" s="332"/>
    </row>
    <row r="12" ht="19.5" customHeight="1" spans="1:14">
      <c r="A12" s="320" t="s">
        <v>177</v>
      </c>
      <c r="B12" s="321">
        <f t="shared" si="5"/>
        <v>85</v>
      </c>
      <c r="C12" s="321">
        <f t="shared" si="6"/>
        <v>89</v>
      </c>
      <c r="D12" s="322">
        <v>93</v>
      </c>
      <c r="E12" s="321">
        <f t="shared" si="7"/>
        <v>97</v>
      </c>
      <c r="F12" s="321">
        <f t="shared" si="9"/>
        <v>102</v>
      </c>
      <c r="G12" s="321">
        <f t="shared" si="8"/>
        <v>108</v>
      </c>
      <c r="H12" s="316"/>
      <c r="I12" s="333" t="s">
        <v>178</v>
      </c>
      <c r="J12" s="95"/>
      <c r="K12" s="332"/>
      <c r="L12" s="332"/>
      <c r="M12" s="332"/>
      <c r="N12" s="332"/>
    </row>
    <row r="13" ht="19.5" customHeight="1" spans="1:14">
      <c r="A13" s="323" t="s">
        <v>179</v>
      </c>
      <c r="B13" s="321">
        <f>C13-1.2</f>
        <v>38.6</v>
      </c>
      <c r="C13" s="321">
        <f>D13-1.2</f>
        <v>39.8</v>
      </c>
      <c r="D13" s="322">
        <v>41</v>
      </c>
      <c r="E13" s="321">
        <f>D13+1.2</f>
        <v>42.2</v>
      </c>
      <c r="F13" s="321">
        <f>E13+1.2</f>
        <v>43.4</v>
      </c>
      <c r="G13" s="321">
        <f>F13+1.4</f>
        <v>44.8</v>
      </c>
      <c r="H13" s="316"/>
      <c r="I13" s="333" t="s">
        <v>172</v>
      </c>
      <c r="J13" s="95"/>
      <c r="K13" s="332"/>
      <c r="L13" s="332"/>
      <c r="M13" s="332"/>
      <c r="N13" s="332"/>
    </row>
    <row r="14" ht="19.5" customHeight="1" spans="1:14">
      <c r="A14" s="323" t="s">
        <v>180</v>
      </c>
      <c r="B14" s="321">
        <f>C14-0.6</f>
        <v>59.2</v>
      </c>
      <c r="C14" s="321">
        <f>D14-1.2</f>
        <v>59.8</v>
      </c>
      <c r="D14" s="322">
        <v>61</v>
      </c>
      <c r="E14" s="321">
        <f>D14+1.2</f>
        <v>62.2</v>
      </c>
      <c r="F14" s="321">
        <f>E14+1.2</f>
        <v>63.4</v>
      </c>
      <c r="G14" s="321">
        <f>F14+0.6</f>
        <v>64</v>
      </c>
      <c r="H14" s="316"/>
      <c r="I14" s="333" t="s">
        <v>172</v>
      </c>
      <c r="J14" s="95"/>
      <c r="K14" s="332"/>
      <c r="L14" s="332"/>
      <c r="M14" s="332"/>
      <c r="N14" s="332"/>
    </row>
    <row r="15" ht="19.5" customHeight="1" spans="1:14">
      <c r="A15" s="320" t="s">
        <v>181</v>
      </c>
      <c r="B15" s="321">
        <f>C15-0.8</f>
        <v>19.9</v>
      </c>
      <c r="C15" s="321">
        <f>D15-0.8</f>
        <v>20.7</v>
      </c>
      <c r="D15" s="322">
        <v>21.5</v>
      </c>
      <c r="E15" s="321">
        <f>D15+0.8</f>
        <v>22.3</v>
      </c>
      <c r="F15" s="321">
        <f>E15+0.8</f>
        <v>23.1</v>
      </c>
      <c r="G15" s="321">
        <f>F15+1.3</f>
        <v>24.4</v>
      </c>
      <c r="H15" s="316"/>
      <c r="I15" s="333" t="s">
        <v>172</v>
      </c>
      <c r="J15" s="95"/>
      <c r="K15" s="332"/>
      <c r="L15" s="332"/>
      <c r="M15" s="332"/>
      <c r="N15" s="332"/>
    </row>
    <row r="16" ht="19.5" customHeight="1" spans="1:14">
      <c r="A16" s="320" t="s">
        <v>182</v>
      </c>
      <c r="B16" s="321">
        <f>C16-0.7</f>
        <v>16.1</v>
      </c>
      <c r="C16" s="321">
        <f>D16-0.7</f>
        <v>16.8</v>
      </c>
      <c r="D16" s="322">
        <v>17.5</v>
      </c>
      <c r="E16" s="321">
        <f>D16+0.7</f>
        <v>18.2</v>
      </c>
      <c r="F16" s="321">
        <f>E16+0.7</f>
        <v>18.9</v>
      </c>
      <c r="G16" s="321">
        <f>F16+1</f>
        <v>19.9</v>
      </c>
      <c r="H16" s="316"/>
      <c r="I16" s="333" t="s">
        <v>172</v>
      </c>
      <c r="J16" s="95"/>
      <c r="K16" s="332"/>
      <c r="L16" s="332"/>
      <c r="M16" s="332"/>
      <c r="N16" s="332"/>
    </row>
    <row r="17" ht="19.5" customHeight="1" spans="1:14">
      <c r="A17" s="320" t="s">
        <v>183</v>
      </c>
      <c r="B17" s="321">
        <f t="shared" ref="B17:B22" si="10">C17-0.5</f>
        <v>13</v>
      </c>
      <c r="C17" s="321">
        <f t="shared" ref="C17:C22" si="11">D17-0.5</f>
        <v>13.5</v>
      </c>
      <c r="D17" s="322">
        <v>14</v>
      </c>
      <c r="E17" s="321">
        <f t="shared" ref="E17:E22" si="12">D17+0.5</f>
        <v>14.5</v>
      </c>
      <c r="F17" s="321">
        <f t="shared" ref="F17:F22" si="13">E17+0.5</f>
        <v>15</v>
      </c>
      <c r="G17" s="321">
        <f>F17+0.7</f>
        <v>15.7</v>
      </c>
      <c r="H17" s="316"/>
      <c r="I17" s="333" t="s">
        <v>172</v>
      </c>
      <c r="J17" s="95"/>
      <c r="K17" s="332"/>
      <c r="L17" s="332"/>
      <c r="M17" s="332"/>
      <c r="N17" s="332"/>
    </row>
    <row r="18" ht="19.5" customHeight="1" spans="1:14">
      <c r="A18" s="320" t="s">
        <v>184</v>
      </c>
      <c r="B18" s="321">
        <f t="shared" si="10"/>
        <v>9</v>
      </c>
      <c r="C18" s="321">
        <f t="shared" si="11"/>
        <v>9.5</v>
      </c>
      <c r="D18" s="322">
        <v>10</v>
      </c>
      <c r="E18" s="321">
        <f t="shared" si="12"/>
        <v>10.5</v>
      </c>
      <c r="F18" s="321">
        <f t="shared" si="13"/>
        <v>11</v>
      </c>
      <c r="G18" s="321">
        <f>F18+0.7</f>
        <v>11.7</v>
      </c>
      <c r="H18" s="316"/>
      <c r="I18" s="333" t="s">
        <v>170</v>
      </c>
      <c r="J18" s="95"/>
      <c r="K18" s="332"/>
      <c r="L18" s="332"/>
      <c r="M18" s="332"/>
      <c r="N18" s="332"/>
    </row>
    <row r="19" ht="19.5" customHeight="1" spans="1:14">
      <c r="A19" s="320" t="s">
        <v>185</v>
      </c>
      <c r="B19" s="321">
        <f>C19-1</f>
        <v>49</v>
      </c>
      <c r="C19" s="321">
        <f>D19-1</f>
        <v>50</v>
      </c>
      <c r="D19" s="322">
        <v>51</v>
      </c>
      <c r="E19" s="321">
        <f>D19+1</f>
        <v>52</v>
      </c>
      <c r="F19" s="321">
        <f>E19+1</f>
        <v>53</v>
      </c>
      <c r="G19" s="321">
        <f>F19+1.5</f>
        <v>54.5</v>
      </c>
      <c r="H19" s="316"/>
      <c r="I19" s="333" t="s">
        <v>172</v>
      </c>
      <c r="J19" s="95"/>
      <c r="K19" s="332"/>
      <c r="L19" s="332"/>
      <c r="M19" s="332"/>
      <c r="N19" s="332"/>
    </row>
    <row r="20" ht="19.5" customHeight="1" spans="1:14">
      <c r="A20" s="320" t="s">
        <v>186</v>
      </c>
      <c r="B20" s="321">
        <f>D20</f>
        <v>9</v>
      </c>
      <c r="C20" s="321">
        <f>D20</f>
        <v>9</v>
      </c>
      <c r="D20" s="322">
        <v>9</v>
      </c>
      <c r="E20" s="321">
        <f>D20</f>
        <v>9</v>
      </c>
      <c r="F20" s="321">
        <f>D20</f>
        <v>9</v>
      </c>
      <c r="G20" s="321">
        <f>D20</f>
        <v>9</v>
      </c>
      <c r="H20" s="316"/>
      <c r="I20" s="333" t="s">
        <v>172</v>
      </c>
      <c r="J20" s="95"/>
      <c r="K20" s="332"/>
      <c r="L20" s="332"/>
      <c r="M20" s="332"/>
      <c r="N20" s="332"/>
    </row>
    <row r="21" ht="19.5" customHeight="1" spans="1:14">
      <c r="A21" s="320" t="s">
        <v>187</v>
      </c>
      <c r="B21" s="321">
        <f t="shared" si="10"/>
        <v>33.5</v>
      </c>
      <c r="C21" s="321">
        <f t="shared" si="11"/>
        <v>34</v>
      </c>
      <c r="D21" s="322">
        <v>34.5</v>
      </c>
      <c r="E21" s="321">
        <f t="shared" si="12"/>
        <v>35</v>
      </c>
      <c r="F21" s="321">
        <f t="shared" si="13"/>
        <v>35.5</v>
      </c>
      <c r="G21" s="321">
        <f>F21+0.5</f>
        <v>36</v>
      </c>
      <c r="H21" s="316"/>
      <c r="I21" s="333" t="s">
        <v>170</v>
      </c>
      <c r="J21" s="95"/>
      <c r="K21" s="332"/>
      <c r="L21" s="332"/>
      <c r="M21" s="332"/>
      <c r="N21" s="332"/>
    </row>
    <row r="22" ht="19.5" customHeight="1" spans="1:14">
      <c r="A22" s="320" t="s">
        <v>188</v>
      </c>
      <c r="B22" s="321">
        <f t="shared" si="10"/>
        <v>27</v>
      </c>
      <c r="C22" s="321">
        <f t="shared" si="11"/>
        <v>27.5</v>
      </c>
      <c r="D22" s="322">
        <v>28</v>
      </c>
      <c r="E22" s="321">
        <f t="shared" si="12"/>
        <v>28.5</v>
      </c>
      <c r="F22" s="321">
        <f t="shared" si="13"/>
        <v>29</v>
      </c>
      <c r="G22" s="324">
        <f>F22+0.75</f>
        <v>29.75</v>
      </c>
      <c r="H22" s="316"/>
      <c r="I22" s="333" t="s">
        <v>172</v>
      </c>
      <c r="J22" s="95"/>
      <c r="K22" s="332"/>
      <c r="L22" s="332"/>
      <c r="M22" s="332"/>
      <c r="N22" s="332"/>
    </row>
    <row r="23" ht="19.5" customHeight="1" spans="1:14">
      <c r="A23" s="320" t="s">
        <v>189</v>
      </c>
      <c r="B23" s="321">
        <f>D23-1</f>
        <v>18.5</v>
      </c>
      <c r="C23" s="321">
        <f t="shared" ref="C23:G23" si="14">B23</f>
        <v>18.5</v>
      </c>
      <c r="D23" s="322">
        <v>19.5</v>
      </c>
      <c r="E23" s="321">
        <f t="shared" si="14"/>
        <v>19.5</v>
      </c>
      <c r="F23" s="321">
        <f>D23+1.5</f>
        <v>21</v>
      </c>
      <c r="G23" s="321">
        <f t="shared" si="14"/>
        <v>21</v>
      </c>
      <c r="H23" s="316"/>
      <c r="I23" s="333" t="s">
        <v>172</v>
      </c>
      <c r="J23" s="95"/>
      <c r="K23" s="332"/>
      <c r="L23" s="332"/>
      <c r="M23" s="332"/>
      <c r="N23" s="332"/>
    </row>
    <row r="24" ht="19.5" customHeight="1" spans="1:14">
      <c r="A24" s="325" t="s">
        <v>190</v>
      </c>
      <c r="B24" s="326">
        <f>C24-4</f>
        <v>81</v>
      </c>
      <c r="C24" s="326">
        <f>D24-5</f>
        <v>85</v>
      </c>
      <c r="D24" s="322">
        <v>90</v>
      </c>
      <c r="E24" s="326">
        <f>D24+6</f>
        <v>96</v>
      </c>
      <c r="F24" s="326">
        <v>103</v>
      </c>
      <c r="G24" s="326">
        <f>F24+8</f>
        <v>111</v>
      </c>
      <c r="H24" s="316"/>
      <c r="I24" s="333"/>
      <c r="J24" s="95"/>
      <c r="K24" s="332"/>
      <c r="L24" s="332"/>
      <c r="M24" s="332"/>
      <c r="N24" s="332"/>
    </row>
    <row r="25" ht="19.5" customHeight="1" spans="1:14">
      <c r="A25" s="325" t="s">
        <v>191</v>
      </c>
      <c r="B25" s="326">
        <f>B24-3</f>
        <v>78</v>
      </c>
      <c r="C25" s="326">
        <f>C24-3</f>
        <v>82</v>
      </c>
      <c r="D25" s="322">
        <f>D24-3</f>
        <v>87</v>
      </c>
      <c r="E25" s="326">
        <f>E24-3</f>
        <v>93</v>
      </c>
      <c r="F25" s="326">
        <f>F24-5</f>
        <v>98</v>
      </c>
      <c r="G25" s="326">
        <f>G24-5</f>
        <v>106</v>
      </c>
      <c r="H25" s="316"/>
      <c r="I25" s="333"/>
      <c r="J25" s="95"/>
      <c r="K25" s="332"/>
      <c r="L25" s="332"/>
      <c r="M25" s="332"/>
      <c r="N25" s="332"/>
    </row>
    <row r="26" ht="14.25" spans="1:14">
      <c r="A26" s="87" t="s">
        <v>192</v>
      </c>
      <c r="D26" s="88"/>
      <c r="E26" s="88"/>
      <c r="F26" s="88"/>
      <c r="G26" s="88"/>
      <c r="H26" s="88"/>
      <c r="I26" s="101"/>
      <c r="J26" s="101"/>
      <c r="K26" s="88"/>
      <c r="L26" s="88"/>
      <c r="M26" s="88"/>
      <c r="N26" s="88"/>
    </row>
    <row r="27" ht="14.25" spans="1:14">
      <c r="A27" s="67" t="s">
        <v>193</v>
      </c>
      <c r="D27" s="88"/>
      <c r="E27" s="88"/>
      <c r="F27" s="88"/>
      <c r="G27" s="88"/>
      <c r="H27" s="88"/>
      <c r="I27" s="101"/>
      <c r="J27" s="101"/>
      <c r="K27" s="88"/>
      <c r="L27" s="88"/>
      <c r="M27" s="88"/>
      <c r="N27" s="88"/>
    </row>
    <row r="28" ht="14.25" spans="1:13">
      <c r="A28" s="88"/>
      <c r="B28" s="88"/>
      <c r="C28" s="88"/>
      <c r="D28" s="88"/>
      <c r="E28" s="88"/>
      <c r="F28" s="88"/>
      <c r="G28" s="88"/>
      <c r="H28" s="88"/>
      <c r="I28" s="102" t="s">
        <v>194</v>
      </c>
      <c r="J28" s="102"/>
      <c r="K28" s="87" t="s">
        <v>195</v>
      </c>
      <c r="L28" s="87"/>
      <c r="M28" s="87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1" customWidth="1"/>
    <col min="2" max="16384" width="10" style="201"/>
  </cols>
  <sheetData>
    <row r="1" ht="22.5" customHeight="1" spans="1:11">
      <c r="A1" s="202" t="s">
        <v>197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ht="17.25" customHeight="1" spans="1:11">
      <c r="A2" s="203" t="s">
        <v>53</v>
      </c>
      <c r="B2" s="106" t="s">
        <v>54</v>
      </c>
      <c r="C2" s="106"/>
      <c r="D2" s="204" t="s">
        <v>55</v>
      </c>
      <c r="E2" s="204"/>
      <c r="F2" s="106" t="s">
        <v>198</v>
      </c>
      <c r="G2" s="106"/>
      <c r="H2" s="205" t="s">
        <v>57</v>
      </c>
      <c r="I2" s="288" t="s">
        <v>199</v>
      </c>
      <c r="J2" s="288"/>
      <c r="K2" s="289"/>
    </row>
    <row r="3" customHeight="1" spans="1:11">
      <c r="A3" s="206" t="s">
        <v>58</v>
      </c>
      <c r="B3" s="207"/>
      <c r="C3" s="208"/>
      <c r="D3" s="209" t="s">
        <v>59</v>
      </c>
      <c r="E3" s="210"/>
      <c r="F3" s="210"/>
      <c r="G3" s="211"/>
      <c r="H3" s="209" t="s">
        <v>60</v>
      </c>
      <c r="I3" s="210"/>
      <c r="J3" s="210"/>
      <c r="K3" s="211"/>
    </row>
    <row r="4" customHeight="1" spans="1:11">
      <c r="A4" s="212" t="s">
        <v>61</v>
      </c>
      <c r="B4" s="213" t="s">
        <v>200</v>
      </c>
      <c r="C4" s="214"/>
      <c r="D4" s="212" t="s">
        <v>63</v>
      </c>
      <c r="E4" s="215"/>
      <c r="F4" s="216">
        <v>45721</v>
      </c>
      <c r="G4" s="217"/>
      <c r="H4" s="212" t="s">
        <v>201</v>
      </c>
      <c r="I4" s="215"/>
      <c r="J4" s="241" t="s">
        <v>66</v>
      </c>
      <c r="K4" s="290" t="s">
        <v>67</v>
      </c>
    </row>
    <row r="5" customHeight="1" spans="1:11">
      <c r="A5" s="218" t="s">
        <v>68</v>
      </c>
      <c r="B5" s="213" t="s">
        <v>202</v>
      </c>
      <c r="C5" s="214"/>
      <c r="D5" s="212" t="s">
        <v>203</v>
      </c>
      <c r="E5" s="215"/>
      <c r="F5" s="219">
        <v>1</v>
      </c>
      <c r="G5" s="220"/>
      <c r="H5" s="212" t="s">
        <v>204</v>
      </c>
      <c r="I5" s="215"/>
      <c r="J5" s="241" t="s">
        <v>66</v>
      </c>
      <c r="K5" s="290" t="s">
        <v>67</v>
      </c>
    </row>
    <row r="6" customHeight="1" spans="1:11">
      <c r="A6" s="212" t="s">
        <v>72</v>
      </c>
      <c r="B6" s="221">
        <v>4</v>
      </c>
      <c r="C6" s="222">
        <v>6</v>
      </c>
      <c r="D6" s="212" t="s">
        <v>205</v>
      </c>
      <c r="E6" s="215"/>
      <c r="F6" s="219">
        <v>0.5</v>
      </c>
      <c r="G6" s="220"/>
      <c r="H6" s="223" t="s">
        <v>206</v>
      </c>
      <c r="I6" s="264"/>
      <c r="J6" s="264"/>
      <c r="K6" s="291"/>
    </row>
    <row r="7" customHeight="1" spans="1:11">
      <c r="A7" s="212" t="s">
        <v>75</v>
      </c>
      <c r="B7" s="224">
        <v>11684</v>
      </c>
      <c r="C7" s="225"/>
      <c r="D7" s="212" t="s">
        <v>207</v>
      </c>
      <c r="E7" s="215"/>
      <c r="F7" s="219">
        <v>0.3</v>
      </c>
      <c r="G7" s="220"/>
      <c r="H7" s="226" t="s">
        <v>208</v>
      </c>
      <c r="I7" s="241"/>
      <c r="J7" s="241"/>
      <c r="K7" s="290"/>
    </row>
    <row r="8" customHeight="1" spans="1:11">
      <c r="A8" s="227" t="s">
        <v>79</v>
      </c>
      <c r="B8" s="228" t="s">
        <v>209</v>
      </c>
      <c r="C8" s="229"/>
      <c r="D8" s="230" t="s">
        <v>81</v>
      </c>
      <c r="E8" s="231"/>
      <c r="F8" s="232">
        <v>45721</v>
      </c>
      <c r="G8" s="233"/>
      <c r="H8" s="230"/>
      <c r="I8" s="231"/>
      <c r="J8" s="231"/>
      <c r="K8" s="292"/>
    </row>
    <row r="9" customHeight="1" spans="1:11">
      <c r="A9" s="234" t="s">
        <v>210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customHeight="1" spans="1:11">
      <c r="A10" s="235" t="s">
        <v>85</v>
      </c>
      <c r="B10" s="236" t="s">
        <v>86</v>
      </c>
      <c r="C10" s="237" t="s">
        <v>87</v>
      </c>
      <c r="D10" s="238"/>
      <c r="E10" s="239" t="s">
        <v>90</v>
      </c>
      <c r="F10" s="236" t="s">
        <v>86</v>
      </c>
      <c r="G10" s="237" t="s">
        <v>87</v>
      </c>
      <c r="H10" s="236"/>
      <c r="I10" s="239" t="s">
        <v>88</v>
      </c>
      <c r="J10" s="236" t="s">
        <v>86</v>
      </c>
      <c r="K10" s="293" t="s">
        <v>87</v>
      </c>
    </row>
    <row r="11" customHeight="1" spans="1:11">
      <c r="A11" s="218" t="s">
        <v>91</v>
      </c>
      <c r="B11" s="240" t="s">
        <v>86</v>
      </c>
      <c r="C11" s="241" t="s">
        <v>87</v>
      </c>
      <c r="D11" s="242"/>
      <c r="E11" s="243" t="s">
        <v>93</v>
      </c>
      <c r="F11" s="240" t="s">
        <v>86</v>
      </c>
      <c r="G11" s="241" t="s">
        <v>87</v>
      </c>
      <c r="H11" s="240"/>
      <c r="I11" s="243" t="s">
        <v>98</v>
      </c>
      <c r="J11" s="240" t="s">
        <v>86</v>
      </c>
      <c r="K11" s="290" t="s">
        <v>87</v>
      </c>
    </row>
    <row r="12" customHeight="1" spans="1:11">
      <c r="A12" s="230" t="s">
        <v>211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92"/>
    </row>
    <row r="13" customHeight="1" spans="1:11">
      <c r="A13" s="244" t="s">
        <v>212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</row>
    <row r="14" customHeight="1" spans="1:11">
      <c r="A14" s="245" t="s">
        <v>213</v>
      </c>
      <c r="B14" s="246"/>
      <c r="C14" s="246"/>
      <c r="D14" s="246"/>
      <c r="E14" s="246"/>
      <c r="F14" s="246"/>
      <c r="G14" s="246"/>
      <c r="H14" s="247"/>
      <c r="I14" s="294"/>
      <c r="J14" s="294"/>
      <c r="K14" s="295"/>
    </row>
    <row r="15" customHeight="1" spans="1:11">
      <c r="A15" s="245" t="s">
        <v>214</v>
      </c>
      <c r="B15" s="246"/>
      <c r="C15" s="246"/>
      <c r="D15" s="246"/>
      <c r="E15" s="246"/>
      <c r="F15" s="246"/>
      <c r="G15" s="246"/>
      <c r="H15" s="247"/>
      <c r="I15" s="296"/>
      <c r="J15" s="297"/>
      <c r="K15" s="298"/>
    </row>
    <row r="16" customHeight="1" spans="1:11">
      <c r="A16" s="248"/>
      <c r="B16" s="249"/>
      <c r="C16" s="249"/>
      <c r="D16" s="249"/>
      <c r="E16" s="249"/>
      <c r="F16" s="249"/>
      <c r="G16" s="249"/>
      <c r="H16" s="249"/>
      <c r="I16" s="249"/>
      <c r="J16" s="249"/>
      <c r="K16" s="299"/>
    </row>
    <row r="17" customHeight="1" spans="1:11">
      <c r="A17" s="244" t="s">
        <v>215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</row>
    <row r="18" customHeight="1" spans="1:11">
      <c r="A18" s="250" t="s">
        <v>216</v>
      </c>
      <c r="B18" s="251"/>
      <c r="C18" s="251"/>
      <c r="D18" s="251"/>
      <c r="E18" s="252"/>
      <c r="F18" s="252"/>
      <c r="G18" s="252"/>
      <c r="H18" s="252"/>
      <c r="I18" s="294"/>
      <c r="J18" s="294"/>
      <c r="K18" s="295"/>
    </row>
    <row r="19" customHeight="1" spans="1:11">
      <c r="A19" s="253" t="s">
        <v>217</v>
      </c>
      <c r="B19" s="254"/>
      <c r="C19" s="254"/>
      <c r="D19" s="255"/>
      <c r="E19" s="256"/>
      <c r="F19" s="257"/>
      <c r="G19" s="257"/>
      <c r="H19" s="258"/>
      <c r="I19" s="296"/>
      <c r="J19" s="297"/>
      <c r="K19" s="298"/>
    </row>
    <row r="20" customHeight="1" spans="1:11">
      <c r="A20" s="248"/>
      <c r="B20" s="249"/>
      <c r="C20" s="249"/>
      <c r="D20" s="249"/>
      <c r="E20" s="249"/>
      <c r="F20" s="249"/>
      <c r="G20" s="249"/>
      <c r="H20" s="249"/>
      <c r="I20" s="249"/>
      <c r="J20" s="249"/>
      <c r="K20" s="299"/>
    </row>
    <row r="21" customHeight="1" spans="1:11">
      <c r="A21" s="259" t="s">
        <v>124</v>
      </c>
      <c r="B21" s="259"/>
      <c r="C21" s="259"/>
      <c r="D21" s="259"/>
      <c r="E21" s="259"/>
      <c r="F21" s="259"/>
      <c r="G21" s="259"/>
      <c r="H21" s="259"/>
      <c r="I21" s="259"/>
      <c r="J21" s="259"/>
      <c r="K21" s="259"/>
    </row>
    <row r="22" customHeight="1" spans="1:11">
      <c r="A22" s="105" t="s">
        <v>125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8"/>
    </row>
    <row r="23" customHeight="1" spans="1:11">
      <c r="A23" s="118" t="s">
        <v>126</v>
      </c>
      <c r="B23" s="120"/>
      <c r="C23" s="241" t="s">
        <v>66</v>
      </c>
      <c r="D23" s="241" t="s">
        <v>67</v>
      </c>
      <c r="E23" s="117"/>
      <c r="F23" s="117"/>
      <c r="G23" s="117"/>
      <c r="H23" s="117"/>
      <c r="I23" s="117"/>
      <c r="J23" s="117"/>
      <c r="K23" s="172"/>
    </row>
    <row r="24" customHeight="1" spans="1:11">
      <c r="A24" s="260" t="s">
        <v>218</v>
      </c>
      <c r="B24" s="261"/>
      <c r="C24" s="261"/>
      <c r="D24" s="261"/>
      <c r="E24" s="261"/>
      <c r="F24" s="261"/>
      <c r="G24" s="261"/>
      <c r="H24" s="261"/>
      <c r="I24" s="261"/>
      <c r="J24" s="261"/>
      <c r="K24" s="300"/>
    </row>
    <row r="25" customHeight="1" spans="1:11">
      <c r="A25" s="262"/>
      <c r="B25" s="263"/>
      <c r="C25" s="263"/>
      <c r="D25" s="263"/>
      <c r="E25" s="263"/>
      <c r="F25" s="263"/>
      <c r="G25" s="263"/>
      <c r="H25" s="263"/>
      <c r="I25" s="263"/>
      <c r="J25" s="263"/>
      <c r="K25" s="301"/>
    </row>
    <row r="26" customHeight="1" spans="1:11">
      <c r="A26" s="234" t="s">
        <v>135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</row>
    <row r="27" customHeight="1" spans="1:11">
      <c r="A27" s="206" t="s">
        <v>136</v>
      </c>
      <c r="B27" s="237" t="s">
        <v>96</v>
      </c>
      <c r="C27" s="237" t="s">
        <v>97</v>
      </c>
      <c r="D27" s="237" t="s">
        <v>89</v>
      </c>
      <c r="E27" s="207" t="s">
        <v>137</v>
      </c>
      <c r="F27" s="237" t="s">
        <v>96</v>
      </c>
      <c r="G27" s="237" t="s">
        <v>97</v>
      </c>
      <c r="H27" s="237" t="s">
        <v>89</v>
      </c>
      <c r="I27" s="207" t="s">
        <v>138</v>
      </c>
      <c r="J27" s="237" t="s">
        <v>96</v>
      </c>
      <c r="K27" s="293" t="s">
        <v>97</v>
      </c>
    </row>
    <row r="28" customHeight="1" spans="1:11">
      <c r="A28" s="223" t="s">
        <v>88</v>
      </c>
      <c r="B28" s="241" t="s">
        <v>96</v>
      </c>
      <c r="C28" s="241" t="s">
        <v>97</v>
      </c>
      <c r="D28" s="241" t="s">
        <v>89</v>
      </c>
      <c r="E28" s="264" t="s">
        <v>95</v>
      </c>
      <c r="F28" s="241" t="s">
        <v>96</v>
      </c>
      <c r="G28" s="241" t="s">
        <v>97</v>
      </c>
      <c r="H28" s="241" t="s">
        <v>89</v>
      </c>
      <c r="I28" s="264" t="s">
        <v>106</v>
      </c>
      <c r="J28" s="241" t="s">
        <v>96</v>
      </c>
      <c r="K28" s="290" t="s">
        <v>97</v>
      </c>
    </row>
    <row r="29" customHeight="1" spans="1:11">
      <c r="A29" s="212" t="s">
        <v>219</v>
      </c>
      <c r="B29" s="265"/>
      <c r="C29" s="265"/>
      <c r="D29" s="265"/>
      <c r="E29" s="265"/>
      <c r="F29" s="265"/>
      <c r="G29" s="265"/>
      <c r="H29" s="265"/>
      <c r="I29" s="265"/>
      <c r="J29" s="265"/>
      <c r="K29" s="302"/>
    </row>
    <row r="30" customHeight="1" spans="1:11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303"/>
    </row>
    <row r="31" customHeight="1" spans="1:11">
      <c r="A31" s="268" t="s">
        <v>220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8"/>
    </row>
    <row r="32" ht="17.25" customHeight="1" spans="1:11">
      <c r="A32" s="269"/>
      <c r="B32" s="270"/>
      <c r="C32" s="270"/>
      <c r="D32" s="270"/>
      <c r="E32" s="270"/>
      <c r="F32" s="270"/>
      <c r="G32" s="270"/>
      <c r="H32" s="270"/>
      <c r="I32" s="270"/>
      <c r="J32" s="270"/>
      <c r="K32" s="304"/>
    </row>
    <row r="33" ht="17.25" customHeight="1" spans="1:11">
      <c r="A33" s="271" t="s">
        <v>221</v>
      </c>
      <c r="B33" s="272"/>
      <c r="C33" s="272"/>
      <c r="D33" s="272"/>
      <c r="E33" s="272"/>
      <c r="F33" s="272"/>
      <c r="G33" s="272"/>
      <c r="H33" s="272"/>
      <c r="I33" s="272"/>
      <c r="J33" s="272"/>
      <c r="K33" s="305"/>
    </row>
    <row r="34" ht="17.25" customHeight="1" spans="1:11">
      <c r="A34" s="271" t="s">
        <v>222</v>
      </c>
      <c r="B34" s="272"/>
      <c r="C34" s="272"/>
      <c r="D34" s="272"/>
      <c r="E34" s="272"/>
      <c r="F34" s="272"/>
      <c r="G34" s="272"/>
      <c r="H34" s="272"/>
      <c r="I34" s="272"/>
      <c r="J34" s="272"/>
      <c r="K34" s="305"/>
    </row>
    <row r="35" ht="17.25" customHeight="1" spans="1:11">
      <c r="A35" s="271"/>
      <c r="B35" s="272"/>
      <c r="C35" s="272"/>
      <c r="D35" s="272"/>
      <c r="E35" s="272"/>
      <c r="F35" s="272"/>
      <c r="G35" s="272"/>
      <c r="H35" s="272"/>
      <c r="I35" s="272"/>
      <c r="J35" s="272"/>
      <c r="K35" s="305"/>
    </row>
    <row r="36" ht="17.25" customHeight="1" spans="1:11">
      <c r="A36" s="271"/>
      <c r="B36" s="272"/>
      <c r="C36" s="272"/>
      <c r="D36" s="272"/>
      <c r="E36" s="272"/>
      <c r="F36" s="272"/>
      <c r="G36" s="272"/>
      <c r="H36" s="272"/>
      <c r="I36" s="272"/>
      <c r="J36" s="272"/>
      <c r="K36" s="305"/>
    </row>
    <row r="37" ht="17.25" customHeight="1" spans="1:11">
      <c r="A37" s="271"/>
      <c r="B37" s="272"/>
      <c r="C37" s="272"/>
      <c r="D37" s="272"/>
      <c r="E37" s="272"/>
      <c r="F37" s="272"/>
      <c r="G37" s="272"/>
      <c r="H37" s="272"/>
      <c r="I37" s="272"/>
      <c r="J37" s="272"/>
      <c r="K37" s="305"/>
    </row>
    <row r="38" ht="17.25" customHeight="1" spans="1:11">
      <c r="A38" s="271"/>
      <c r="B38" s="272"/>
      <c r="C38" s="272"/>
      <c r="D38" s="272"/>
      <c r="E38" s="272"/>
      <c r="F38" s="272"/>
      <c r="G38" s="272"/>
      <c r="H38" s="272"/>
      <c r="I38" s="272"/>
      <c r="J38" s="272"/>
      <c r="K38" s="305"/>
    </row>
    <row r="39" ht="17.25" customHeight="1" spans="1:11">
      <c r="A39" s="271"/>
      <c r="B39" s="272"/>
      <c r="C39" s="272"/>
      <c r="D39" s="272"/>
      <c r="E39" s="272"/>
      <c r="F39" s="272"/>
      <c r="G39" s="272"/>
      <c r="H39" s="272"/>
      <c r="I39" s="272"/>
      <c r="J39" s="272"/>
      <c r="K39" s="305"/>
    </row>
    <row r="40" ht="17.25" customHeight="1" spans="1:11">
      <c r="A40" s="271"/>
      <c r="B40" s="272"/>
      <c r="C40" s="272"/>
      <c r="D40" s="272"/>
      <c r="E40" s="272"/>
      <c r="F40" s="272"/>
      <c r="G40" s="272"/>
      <c r="H40" s="272"/>
      <c r="I40" s="272"/>
      <c r="J40" s="272"/>
      <c r="K40" s="305"/>
    </row>
    <row r="41" ht="17.25" customHeight="1" spans="1:11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305"/>
    </row>
    <row r="42" ht="17.25" customHeight="1" spans="1:11">
      <c r="A42" s="271"/>
      <c r="B42" s="272"/>
      <c r="C42" s="272"/>
      <c r="D42" s="272"/>
      <c r="E42" s="272"/>
      <c r="F42" s="272"/>
      <c r="G42" s="272"/>
      <c r="H42" s="272"/>
      <c r="I42" s="272"/>
      <c r="J42" s="272"/>
      <c r="K42" s="305"/>
    </row>
    <row r="43" ht="17.25" customHeight="1" spans="1:11">
      <c r="A43" s="266" t="s">
        <v>134</v>
      </c>
      <c r="B43" s="267"/>
      <c r="C43" s="267"/>
      <c r="D43" s="267"/>
      <c r="E43" s="267"/>
      <c r="F43" s="267"/>
      <c r="G43" s="267"/>
      <c r="H43" s="267"/>
      <c r="I43" s="267"/>
      <c r="J43" s="267"/>
      <c r="K43" s="303"/>
    </row>
    <row r="44" customHeight="1" spans="1:11">
      <c r="A44" s="268" t="s">
        <v>223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8"/>
    </row>
    <row r="45" ht="18" customHeight="1" spans="1:11">
      <c r="A45" s="273" t="s">
        <v>211</v>
      </c>
      <c r="B45" s="274"/>
      <c r="C45" s="274"/>
      <c r="D45" s="274"/>
      <c r="E45" s="274"/>
      <c r="F45" s="274"/>
      <c r="G45" s="274"/>
      <c r="H45" s="274"/>
      <c r="I45" s="274"/>
      <c r="J45" s="274"/>
      <c r="K45" s="306"/>
    </row>
    <row r="46" ht="18" customHeight="1" spans="1:11">
      <c r="A46" s="273"/>
      <c r="B46" s="274"/>
      <c r="C46" s="274"/>
      <c r="D46" s="274"/>
      <c r="E46" s="274"/>
      <c r="F46" s="274"/>
      <c r="G46" s="274"/>
      <c r="H46" s="274"/>
      <c r="I46" s="274"/>
      <c r="J46" s="274"/>
      <c r="K46" s="306"/>
    </row>
    <row r="47" ht="18" customHeight="1" spans="1:11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301"/>
    </row>
    <row r="48" ht="21" customHeight="1" spans="1:11">
      <c r="A48" s="275" t="s">
        <v>142</v>
      </c>
      <c r="B48" s="276" t="s">
        <v>224</v>
      </c>
      <c r="C48" s="276"/>
      <c r="D48" s="277" t="s">
        <v>144</v>
      </c>
      <c r="E48" s="278" t="s">
        <v>225</v>
      </c>
      <c r="F48" s="277" t="s">
        <v>146</v>
      </c>
      <c r="G48" s="279">
        <v>45711</v>
      </c>
      <c r="H48" s="280" t="s">
        <v>147</v>
      </c>
      <c r="I48" s="280"/>
      <c r="J48" s="276" t="s">
        <v>225</v>
      </c>
      <c r="K48" s="307"/>
    </row>
    <row r="49" customHeight="1" spans="1:11">
      <c r="A49" s="281" t="s">
        <v>148</v>
      </c>
      <c r="B49" s="282"/>
      <c r="C49" s="282"/>
      <c r="D49" s="282"/>
      <c r="E49" s="282"/>
      <c r="F49" s="282"/>
      <c r="G49" s="282"/>
      <c r="H49" s="282"/>
      <c r="I49" s="282"/>
      <c r="J49" s="282"/>
      <c r="K49" s="308"/>
    </row>
    <row r="50" customHeight="1" spans="1:11">
      <c r="A50" s="283" t="s">
        <v>226</v>
      </c>
      <c r="B50" s="284"/>
      <c r="C50" s="284"/>
      <c r="D50" s="284"/>
      <c r="E50" s="284"/>
      <c r="F50" s="284"/>
      <c r="G50" s="284"/>
      <c r="H50" s="284"/>
      <c r="I50" s="284"/>
      <c r="J50" s="284"/>
      <c r="K50" s="309"/>
    </row>
    <row r="51" customHeight="1" spans="1:11">
      <c r="A51" s="285"/>
      <c r="B51" s="286"/>
      <c r="C51" s="286"/>
      <c r="D51" s="286"/>
      <c r="E51" s="286"/>
      <c r="F51" s="286"/>
      <c r="G51" s="286"/>
      <c r="H51" s="286"/>
      <c r="I51" s="286"/>
      <c r="J51" s="286"/>
      <c r="K51" s="310"/>
    </row>
    <row r="52" ht="21" customHeight="1" spans="1:11">
      <c r="A52" s="275" t="s">
        <v>142</v>
      </c>
      <c r="B52" s="287"/>
      <c r="C52" s="287"/>
      <c r="D52" s="277" t="s">
        <v>144</v>
      </c>
      <c r="E52" s="277"/>
      <c r="F52" s="277" t="s">
        <v>146</v>
      </c>
      <c r="G52" s="277"/>
      <c r="H52" s="280" t="s">
        <v>147</v>
      </c>
      <c r="I52" s="280"/>
      <c r="J52" s="311"/>
      <c r="K52" s="31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7" customWidth="1"/>
    <col min="2" max="7" width="9.33333333333333" style="67" customWidth="1"/>
    <col min="8" max="8" width="1.33333333333333" style="67" customWidth="1"/>
    <col min="9" max="9" width="16.5" style="67" customWidth="1"/>
    <col min="10" max="10" width="17" style="67" customWidth="1"/>
    <col min="11" max="11" width="18.5" style="67" customWidth="1"/>
    <col min="12" max="12" width="16.6666666666667" style="67" customWidth="1"/>
    <col min="13" max="13" width="14.1666666666667" style="67" customWidth="1"/>
    <col min="14" max="14" width="16.3333333333333" style="67" customWidth="1"/>
    <col min="15" max="16384" width="9" style="67"/>
  </cols>
  <sheetData>
    <row r="1" ht="22.5" customHeight="1" spans="1:14">
      <c r="A1" s="69" t="s">
        <v>150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2.5" customHeight="1" spans="1:14">
      <c r="A2" s="71" t="s">
        <v>61</v>
      </c>
      <c r="B2" s="72" t="s">
        <v>200</v>
      </c>
      <c r="C2" s="72"/>
      <c r="D2" s="73" t="s">
        <v>68</v>
      </c>
      <c r="E2" s="72" t="s">
        <v>202</v>
      </c>
      <c r="F2" s="72"/>
      <c r="G2" s="72"/>
      <c r="H2" s="74"/>
      <c r="I2" s="195" t="s">
        <v>57</v>
      </c>
      <c r="J2" s="196" t="s">
        <v>199</v>
      </c>
      <c r="K2" s="196"/>
      <c r="L2" s="196"/>
      <c r="M2" s="196"/>
      <c r="N2" s="197"/>
    </row>
    <row r="3" ht="22.5" customHeight="1" spans="1:14">
      <c r="A3" s="75" t="s">
        <v>151</v>
      </c>
      <c r="B3" s="76" t="s">
        <v>152</v>
      </c>
      <c r="C3" s="76"/>
      <c r="D3" s="76"/>
      <c r="E3" s="76"/>
      <c r="F3" s="76"/>
      <c r="G3" s="76"/>
      <c r="H3" s="77"/>
      <c r="I3" s="75" t="s">
        <v>153</v>
      </c>
      <c r="J3" s="75"/>
      <c r="K3" s="75"/>
      <c r="L3" s="75"/>
      <c r="M3" s="75"/>
      <c r="N3" s="198"/>
    </row>
    <row r="4" ht="22.5" customHeight="1" spans="1:14">
      <c r="A4" s="75"/>
      <c r="B4" s="78" t="s">
        <v>227</v>
      </c>
      <c r="C4" s="78" t="s">
        <v>228</v>
      </c>
      <c r="D4" s="78" t="s">
        <v>229</v>
      </c>
      <c r="E4" s="78" t="s">
        <v>230</v>
      </c>
      <c r="F4" s="78" t="s">
        <v>231</v>
      </c>
      <c r="G4" s="78" t="s">
        <v>232</v>
      </c>
      <c r="H4" s="77"/>
      <c r="I4" s="199" t="s">
        <v>233</v>
      </c>
      <c r="J4" s="199" t="s">
        <v>234</v>
      </c>
      <c r="K4" s="199" t="s">
        <v>235</v>
      </c>
      <c r="L4" s="199" t="s">
        <v>236</v>
      </c>
      <c r="M4" s="199" t="s">
        <v>237</v>
      </c>
      <c r="N4" s="199" t="s">
        <v>238</v>
      </c>
    </row>
    <row r="5" ht="22.5" customHeight="1" spans="1:14">
      <c r="A5" s="75"/>
      <c r="B5" s="79"/>
      <c r="C5" s="79"/>
      <c r="D5" s="80"/>
      <c r="E5" s="79"/>
      <c r="F5" s="79"/>
      <c r="G5" s="79"/>
      <c r="H5" s="77"/>
      <c r="I5" s="95" t="s">
        <v>239</v>
      </c>
      <c r="J5" s="95" t="s">
        <v>239</v>
      </c>
      <c r="K5" s="95" t="s">
        <v>239</v>
      </c>
      <c r="L5" s="95" t="s">
        <v>239</v>
      </c>
      <c r="M5" s="95" t="s">
        <v>239</v>
      </c>
      <c r="N5" s="95" t="s">
        <v>239</v>
      </c>
    </row>
    <row r="6" ht="22.5" customHeight="1" spans="1:14">
      <c r="A6" s="78" t="s">
        <v>169</v>
      </c>
      <c r="B6" s="78" t="s">
        <v>240</v>
      </c>
      <c r="C6" s="78" t="s">
        <v>241</v>
      </c>
      <c r="D6" s="78" t="s">
        <v>242</v>
      </c>
      <c r="E6" s="78" t="s">
        <v>243</v>
      </c>
      <c r="F6" s="78" t="s">
        <v>244</v>
      </c>
      <c r="G6" s="78" t="s">
        <v>245</v>
      </c>
      <c r="H6" s="77"/>
      <c r="I6" s="95" t="s">
        <v>246</v>
      </c>
      <c r="J6" s="95" t="s">
        <v>247</v>
      </c>
      <c r="K6" s="95" t="s">
        <v>248</v>
      </c>
      <c r="L6" s="95" t="s">
        <v>248</v>
      </c>
      <c r="M6" s="95" t="s">
        <v>249</v>
      </c>
      <c r="N6" s="97" t="s">
        <v>250</v>
      </c>
    </row>
    <row r="7" ht="22.5" customHeight="1" spans="1:14">
      <c r="A7" s="78" t="s">
        <v>174</v>
      </c>
      <c r="B7" s="78" t="s">
        <v>251</v>
      </c>
      <c r="C7" s="78" t="s">
        <v>252</v>
      </c>
      <c r="D7" s="78" t="s">
        <v>253</v>
      </c>
      <c r="E7" s="78" t="s">
        <v>254</v>
      </c>
      <c r="F7" s="78" t="s">
        <v>255</v>
      </c>
      <c r="G7" s="78" t="s">
        <v>256</v>
      </c>
      <c r="H7" s="77"/>
      <c r="I7" s="95" t="s">
        <v>257</v>
      </c>
      <c r="J7" s="95" t="s">
        <v>258</v>
      </c>
      <c r="K7" s="95" t="s">
        <v>258</v>
      </c>
      <c r="L7" s="95" t="s">
        <v>257</v>
      </c>
      <c r="M7" s="95" t="s">
        <v>257</v>
      </c>
      <c r="N7" s="97" t="s">
        <v>257</v>
      </c>
    </row>
    <row r="8" ht="22.5" customHeight="1" spans="1:14">
      <c r="A8" s="78" t="s">
        <v>259</v>
      </c>
      <c r="B8" s="78" t="s">
        <v>260</v>
      </c>
      <c r="C8" s="78" t="s">
        <v>261</v>
      </c>
      <c r="D8" s="78" t="s">
        <v>262</v>
      </c>
      <c r="E8" s="78" t="s">
        <v>263</v>
      </c>
      <c r="F8" s="78" t="s">
        <v>255</v>
      </c>
      <c r="G8" s="78" t="s">
        <v>256</v>
      </c>
      <c r="H8" s="77"/>
      <c r="I8" s="95" t="s">
        <v>250</v>
      </c>
      <c r="J8" s="95" t="s">
        <v>250</v>
      </c>
      <c r="K8" s="95" t="s">
        <v>250</v>
      </c>
      <c r="L8" s="98" t="s">
        <v>250</v>
      </c>
      <c r="M8" s="98" t="s">
        <v>250</v>
      </c>
      <c r="N8" s="97" t="s">
        <v>250</v>
      </c>
    </row>
    <row r="9" ht="22.5" customHeight="1" spans="1:14">
      <c r="A9" s="78" t="s">
        <v>264</v>
      </c>
      <c r="B9" s="78" t="s">
        <v>265</v>
      </c>
      <c r="C9" s="78" t="s">
        <v>266</v>
      </c>
      <c r="D9" s="78" t="s">
        <v>267</v>
      </c>
      <c r="E9" s="78" t="s">
        <v>268</v>
      </c>
      <c r="F9" s="78" t="s">
        <v>269</v>
      </c>
      <c r="G9" s="78" t="s">
        <v>270</v>
      </c>
      <c r="H9" s="77"/>
      <c r="I9" s="95" t="s">
        <v>250</v>
      </c>
      <c r="J9" s="95" t="s">
        <v>271</v>
      </c>
      <c r="K9" s="95" t="s">
        <v>250</v>
      </c>
      <c r="L9" s="98" t="s">
        <v>250</v>
      </c>
      <c r="M9" s="98" t="s">
        <v>250</v>
      </c>
      <c r="N9" s="97" t="s">
        <v>272</v>
      </c>
    </row>
    <row r="10" ht="22.5" customHeight="1" spans="1:14">
      <c r="A10" s="78" t="s">
        <v>180</v>
      </c>
      <c r="B10" s="78" t="s">
        <v>273</v>
      </c>
      <c r="C10" s="78" t="s">
        <v>274</v>
      </c>
      <c r="D10" s="78" t="s">
        <v>275</v>
      </c>
      <c r="E10" s="78" t="s">
        <v>276</v>
      </c>
      <c r="F10" s="78" t="s">
        <v>277</v>
      </c>
      <c r="G10" s="78" t="s">
        <v>278</v>
      </c>
      <c r="H10" s="77"/>
      <c r="I10" s="95" t="s">
        <v>279</v>
      </c>
      <c r="J10" s="95" t="s">
        <v>280</v>
      </c>
      <c r="K10" s="95" t="s">
        <v>281</v>
      </c>
      <c r="L10" s="98" t="s">
        <v>250</v>
      </c>
      <c r="M10" s="95" t="s">
        <v>281</v>
      </c>
      <c r="N10" s="97" t="s">
        <v>250</v>
      </c>
    </row>
    <row r="11" ht="22.5" customHeight="1" spans="1:14">
      <c r="A11" s="78" t="s">
        <v>282</v>
      </c>
      <c r="B11" s="78" t="s">
        <v>283</v>
      </c>
      <c r="C11" s="78" t="s">
        <v>284</v>
      </c>
      <c r="D11" s="78" t="s">
        <v>285</v>
      </c>
      <c r="E11" s="78" t="s">
        <v>286</v>
      </c>
      <c r="F11" s="78" t="s">
        <v>287</v>
      </c>
      <c r="G11" s="78" t="s">
        <v>288</v>
      </c>
      <c r="H11" s="77"/>
      <c r="I11" s="98" t="s">
        <v>250</v>
      </c>
      <c r="J11" s="98" t="s">
        <v>250</v>
      </c>
      <c r="K11" s="98" t="s">
        <v>250</v>
      </c>
      <c r="L11" s="98" t="s">
        <v>250</v>
      </c>
      <c r="M11" s="98" t="s">
        <v>250</v>
      </c>
      <c r="N11" s="97" t="s">
        <v>250</v>
      </c>
    </row>
    <row r="12" ht="22.5" customHeight="1" spans="1:14">
      <c r="A12" s="78" t="s">
        <v>289</v>
      </c>
      <c r="B12" s="78" t="s">
        <v>290</v>
      </c>
      <c r="C12" s="78" t="s">
        <v>291</v>
      </c>
      <c r="D12" s="78" t="s">
        <v>292</v>
      </c>
      <c r="E12" s="78" t="s">
        <v>293</v>
      </c>
      <c r="F12" s="78" t="s">
        <v>284</v>
      </c>
      <c r="G12" s="78" t="s">
        <v>294</v>
      </c>
      <c r="H12" s="77"/>
      <c r="I12" s="98" t="s">
        <v>250</v>
      </c>
      <c r="J12" s="98" t="s">
        <v>250</v>
      </c>
      <c r="K12" s="98" t="s">
        <v>250</v>
      </c>
      <c r="L12" s="98" t="s">
        <v>250</v>
      </c>
      <c r="M12" s="98" t="s">
        <v>250</v>
      </c>
      <c r="N12" s="97" t="s">
        <v>250</v>
      </c>
    </row>
    <row r="13" ht="22.5" customHeight="1" spans="1:14">
      <c r="A13" s="78" t="s">
        <v>295</v>
      </c>
      <c r="B13" s="78" t="s">
        <v>296</v>
      </c>
      <c r="C13" s="78" t="s">
        <v>297</v>
      </c>
      <c r="D13" s="78" t="s">
        <v>298</v>
      </c>
      <c r="E13" s="78" t="s">
        <v>299</v>
      </c>
      <c r="F13" s="78" t="s">
        <v>300</v>
      </c>
      <c r="G13" s="78" t="s">
        <v>301</v>
      </c>
      <c r="H13" s="77"/>
      <c r="I13" s="95" t="s">
        <v>272</v>
      </c>
      <c r="J13" s="95" t="s">
        <v>302</v>
      </c>
      <c r="K13" s="98" t="s">
        <v>250</v>
      </c>
      <c r="L13" s="95" t="s">
        <v>170</v>
      </c>
      <c r="M13" s="95" t="s">
        <v>303</v>
      </c>
      <c r="N13" s="97" t="s">
        <v>250</v>
      </c>
    </row>
    <row r="14" ht="22.5" customHeight="1" spans="1:14">
      <c r="A14" s="78" t="s">
        <v>304</v>
      </c>
      <c r="B14" s="78" t="s">
        <v>305</v>
      </c>
      <c r="C14" s="78" t="s">
        <v>306</v>
      </c>
      <c r="D14" s="78" t="s">
        <v>307</v>
      </c>
      <c r="E14" s="78" t="s">
        <v>308</v>
      </c>
      <c r="F14" s="78" t="s">
        <v>309</v>
      </c>
      <c r="G14" s="78" t="s">
        <v>310</v>
      </c>
      <c r="H14" s="77"/>
      <c r="I14" s="98" t="s">
        <v>250</v>
      </c>
      <c r="J14" s="98" t="s">
        <v>250</v>
      </c>
      <c r="K14" s="98" t="s">
        <v>250</v>
      </c>
      <c r="L14" s="98" t="s">
        <v>250</v>
      </c>
      <c r="M14" s="98" t="s">
        <v>250</v>
      </c>
      <c r="N14" s="97" t="s">
        <v>250</v>
      </c>
    </row>
    <row r="15" ht="22.5" customHeight="1" spans="1:14">
      <c r="A15" s="78" t="s">
        <v>311</v>
      </c>
      <c r="B15" s="78" t="s">
        <v>312</v>
      </c>
      <c r="C15" s="78" t="s">
        <v>312</v>
      </c>
      <c r="D15" s="78" t="s">
        <v>313</v>
      </c>
      <c r="E15" s="78" t="s">
        <v>312</v>
      </c>
      <c r="F15" s="78" t="s">
        <v>312</v>
      </c>
      <c r="G15" s="78" t="s">
        <v>312</v>
      </c>
      <c r="H15" s="77"/>
      <c r="I15" s="98" t="s">
        <v>250</v>
      </c>
      <c r="J15" s="98" t="s">
        <v>250</v>
      </c>
      <c r="K15" s="98" t="s">
        <v>250</v>
      </c>
      <c r="L15" s="98" t="s">
        <v>250</v>
      </c>
      <c r="M15" s="98" t="s">
        <v>250</v>
      </c>
      <c r="N15" s="97" t="s">
        <v>250</v>
      </c>
    </row>
    <row r="16" ht="22.5" customHeight="1" spans="1:14">
      <c r="A16" s="81"/>
      <c r="B16" s="79"/>
      <c r="C16" s="79"/>
      <c r="D16" s="82"/>
      <c r="E16" s="79"/>
      <c r="F16" s="79"/>
      <c r="G16" s="79"/>
      <c r="H16" s="77"/>
      <c r="I16" s="99"/>
      <c r="J16" s="99"/>
      <c r="K16" s="99"/>
      <c r="L16" s="99"/>
      <c r="M16" s="99"/>
      <c r="N16" s="100"/>
    </row>
    <row r="17" ht="22.5" customHeight="1" spans="1:14">
      <c r="A17" s="81"/>
      <c r="B17" s="79"/>
      <c r="C17" s="79"/>
      <c r="D17" s="82"/>
      <c r="E17" s="79"/>
      <c r="F17" s="79"/>
      <c r="G17" s="79"/>
      <c r="H17" s="77"/>
      <c r="I17" s="99"/>
      <c r="J17" s="99"/>
      <c r="K17" s="99"/>
      <c r="L17" s="99"/>
      <c r="M17" s="99"/>
      <c r="N17" s="100"/>
    </row>
    <row r="18" ht="22.5" customHeight="1" spans="1:14">
      <c r="A18" s="83"/>
      <c r="B18" s="84"/>
      <c r="C18" s="85"/>
      <c r="D18" s="86"/>
      <c r="E18" s="85"/>
      <c r="F18" s="85"/>
      <c r="G18" s="85"/>
      <c r="H18" s="77"/>
      <c r="I18" s="99"/>
      <c r="J18" s="99"/>
      <c r="K18" s="99"/>
      <c r="L18" s="99"/>
      <c r="M18" s="99"/>
      <c r="N18" s="100"/>
    </row>
    <row r="19" ht="14.25" spans="1:14">
      <c r="A19" s="87" t="s">
        <v>192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</row>
    <row r="20" ht="14.25" spans="1:14">
      <c r="A20" s="67" t="s">
        <v>314</v>
      </c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ht="14.25" spans="1:13">
      <c r="A21" s="88"/>
      <c r="B21" s="88"/>
      <c r="C21" s="88"/>
      <c r="D21" s="88"/>
      <c r="E21" s="88"/>
      <c r="F21" s="88"/>
      <c r="G21" s="88"/>
      <c r="H21" s="88"/>
      <c r="I21" s="87" t="s">
        <v>315</v>
      </c>
      <c r="J21" s="200"/>
      <c r="K21" s="87" t="s">
        <v>316</v>
      </c>
      <c r="L21" s="87"/>
      <c r="M21" s="87" t="s">
        <v>317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7" sqref="A17:K17"/>
    </sheetView>
  </sheetViews>
  <sheetFormatPr defaultColWidth="10.1666666666667" defaultRowHeight="14.25"/>
  <cols>
    <col min="1" max="1" width="9.66666666666667" style="103" customWidth="1"/>
    <col min="2" max="2" width="11.1666666666667" style="103" customWidth="1"/>
    <col min="3" max="3" width="9.16666666666667" style="103" customWidth="1"/>
    <col min="4" max="4" width="9.5" style="103" customWidth="1"/>
    <col min="5" max="5" width="10.1666666666667" style="103" customWidth="1"/>
    <col min="6" max="6" width="10.3333333333333" style="103" customWidth="1"/>
    <col min="7" max="7" width="9.5" style="103" customWidth="1"/>
    <col min="8" max="8" width="9.16666666666667" style="103" customWidth="1"/>
    <col min="9" max="9" width="8.16666666666667" style="103" customWidth="1"/>
    <col min="10" max="10" width="10.5" style="103" customWidth="1"/>
    <col min="11" max="11" width="12.1666666666667" style="103" customWidth="1"/>
    <col min="12" max="16384" width="10.1666666666667" style="103"/>
  </cols>
  <sheetData>
    <row r="1" ht="26.25" spans="1:11">
      <c r="A1" s="104" t="s">
        <v>318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ht="15" spans="1:11">
      <c r="A2" s="105" t="s">
        <v>53</v>
      </c>
      <c r="B2" s="106" t="s">
        <v>54</v>
      </c>
      <c r="C2" s="106"/>
      <c r="D2" s="107" t="s">
        <v>61</v>
      </c>
      <c r="E2" s="108" t="s">
        <v>200</v>
      </c>
      <c r="F2" s="109" t="s">
        <v>319</v>
      </c>
      <c r="G2" s="110" t="s">
        <v>202</v>
      </c>
      <c r="H2" s="111"/>
      <c r="I2" s="142" t="s">
        <v>57</v>
      </c>
      <c r="J2" s="170" t="s">
        <v>199</v>
      </c>
      <c r="K2" s="193"/>
    </row>
    <row r="3" spans="1:11">
      <c r="A3" s="112" t="s">
        <v>75</v>
      </c>
      <c r="B3" s="113">
        <v>48</v>
      </c>
      <c r="C3" s="113"/>
      <c r="D3" s="114" t="s">
        <v>320</v>
      </c>
      <c r="E3" s="115">
        <v>45677</v>
      </c>
      <c r="F3" s="116"/>
      <c r="G3" s="116"/>
      <c r="H3" s="117" t="s">
        <v>321</v>
      </c>
      <c r="I3" s="117"/>
      <c r="J3" s="117"/>
      <c r="K3" s="172"/>
    </row>
    <row r="4" spans="1:11">
      <c r="A4" s="118" t="s">
        <v>72</v>
      </c>
      <c r="B4" s="119">
        <v>2</v>
      </c>
      <c r="C4" s="119">
        <v>4</v>
      </c>
      <c r="D4" s="120" t="s">
        <v>322</v>
      </c>
      <c r="E4" s="116" t="s">
        <v>323</v>
      </c>
      <c r="F4" s="116"/>
      <c r="G4" s="116"/>
      <c r="H4" s="120" t="s">
        <v>324</v>
      </c>
      <c r="I4" s="120"/>
      <c r="J4" s="133" t="s">
        <v>66</v>
      </c>
      <c r="K4" s="173" t="s">
        <v>67</v>
      </c>
    </row>
    <row r="5" spans="1:11">
      <c r="A5" s="118" t="s">
        <v>325</v>
      </c>
      <c r="B5" s="113" t="s">
        <v>326</v>
      </c>
      <c r="C5" s="113"/>
      <c r="D5" s="114" t="s">
        <v>323</v>
      </c>
      <c r="E5" s="114" t="s">
        <v>327</v>
      </c>
      <c r="F5" s="114" t="s">
        <v>328</v>
      </c>
      <c r="G5" s="114" t="s">
        <v>329</v>
      </c>
      <c r="H5" s="120" t="s">
        <v>330</v>
      </c>
      <c r="I5" s="120"/>
      <c r="J5" s="133" t="s">
        <v>66</v>
      </c>
      <c r="K5" s="173" t="s">
        <v>67</v>
      </c>
    </row>
    <row r="6" ht="15" spans="1:11">
      <c r="A6" s="121" t="s">
        <v>331</v>
      </c>
      <c r="B6" s="122">
        <v>48</v>
      </c>
      <c r="C6" s="122"/>
      <c r="D6" s="123" t="s">
        <v>332</v>
      </c>
      <c r="E6" s="124"/>
      <c r="F6" s="125">
        <v>48</v>
      </c>
      <c r="G6" s="123"/>
      <c r="H6" s="126" t="s">
        <v>333</v>
      </c>
      <c r="I6" s="126"/>
      <c r="J6" s="139" t="s">
        <v>66</v>
      </c>
      <c r="K6" s="174" t="s">
        <v>67</v>
      </c>
    </row>
    <row r="7" ht="15" spans="1:11">
      <c r="A7" s="127"/>
      <c r="B7" s="128"/>
      <c r="C7" s="128"/>
      <c r="D7" s="127"/>
      <c r="E7" s="128"/>
      <c r="F7" s="129"/>
      <c r="G7" s="127"/>
      <c r="H7" s="129"/>
      <c r="I7" s="128"/>
      <c r="J7" s="128"/>
      <c r="K7" s="128"/>
    </row>
    <row r="8" spans="1:11">
      <c r="A8" s="130" t="s">
        <v>334</v>
      </c>
      <c r="B8" s="109" t="s">
        <v>335</v>
      </c>
      <c r="C8" s="109" t="s">
        <v>336</v>
      </c>
      <c r="D8" s="109" t="s">
        <v>337</v>
      </c>
      <c r="E8" s="109" t="s">
        <v>338</v>
      </c>
      <c r="F8" s="109" t="s">
        <v>339</v>
      </c>
      <c r="G8" s="131" t="s">
        <v>340</v>
      </c>
      <c r="H8" s="132"/>
      <c r="I8" s="132"/>
      <c r="J8" s="132"/>
      <c r="K8" s="175"/>
    </row>
    <row r="9" spans="1:11">
      <c r="A9" s="118" t="s">
        <v>341</v>
      </c>
      <c r="B9" s="120"/>
      <c r="C9" s="133" t="s">
        <v>66</v>
      </c>
      <c r="D9" s="133" t="s">
        <v>67</v>
      </c>
      <c r="E9" s="114" t="s">
        <v>342</v>
      </c>
      <c r="F9" s="134" t="s">
        <v>343</v>
      </c>
      <c r="G9" s="135" t="s">
        <v>344</v>
      </c>
      <c r="H9" s="157"/>
      <c r="I9" s="157"/>
      <c r="J9" s="157"/>
      <c r="K9" s="185"/>
    </row>
    <row r="10" spans="1:11">
      <c r="A10" s="118" t="s">
        <v>345</v>
      </c>
      <c r="B10" s="120"/>
      <c r="C10" s="133" t="s">
        <v>66</v>
      </c>
      <c r="D10" s="133" t="s">
        <v>67</v>
      </c>
      <c r="E10" s="114" t="s">
        <v>346</v>
      </c>
      <c r="F10" s="134" t="s">
        <v>344</v>
      </c>
      <c r="G10" s="135" t="s">
        <v>347</v>
      </c>
      <c r="H10" s="157"/>
      <c r="I10" s="157"/>
      <c r="J10" s="157"/>
      <c r="K10" s="185"/>
    </row>
    <row r="11" spans="1:11">
      <c r="A11" s="137" t="s">
        <v>210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77"/>
    </row>
    <row r="12" spans="1:11">
      <c r="A12" s="112" t="s">
        <v>90</v>
      </c>
      <c r="B12" s="133" t="s">
        <v>86</v>
      </c>
      <c r="C12" s="133" t="s">
        <v>87</v>
      </c>
      <c r="D12" s="134"/>
      <c r="E12" s="114" t="s">
        <v>88</v>
      </c>
      <c r="F12" s="133" t="s">
        <v>86</v>
      </c>
      <c r="G12" s="133" t="s">
        <v>87</v>
      </c>
      <c r="H12" s="133"/>
      <c r="I12" s="114" t="s">
        <v>348</v>
      </c>
      <c r="J12" s="133" t="s">
        <v>86</v>
      </c>
      <c r="K12" s="173" t="s">
        <v>87</v>
      </c>
    </row>
    <row r="13" spans="1:11">
      <c r="A13" s="112" t="s">
        <v>93</v>
      </c>
      <c r="B13" s="133" t="s">
        <v>86</v>
      </c>
      <c r="C13" s="133" t="s">
        <v>87</v>
      </c>
      <c r="D13" s="134"/>
      <c r="E13" s="114" t="s">
        <v>98</v>
      </c>
      <c r="F13" s="133" t="s">
        <v>86</v>
      </c>
      <c r="G13" s="133" t="s">
        <v>87</v>
      </c>
      <c r="H13" s="133"/>
      <c r="I13" s="114" t="s">
        <v>349</v>
      </c>
      <c r="J13" s="133" t="s">
        <v>86</v>
      </c>
      <c r="K13" s="173" t="s">
        <v>87</v>
      </c>
    </row>
    <row r="14" ht="15" spans="1:11">
      <c r="A14" s="121" t="s">
        <v>350</v>
      </c>
      <c r="B14" s="139" t="s">
        <v>86</v>
      </c>
      <c r="C14" s="139" t="s">
        <v>87</v>
      </c>
      <c r="D14" s="124"/>
      <c r="E14" s="123" t="s">
        <v>351</v>
      </c>
      <c r="F14" s="139" t="s">
        <v>86</v>
      </c>
      <c r="G14" s="139" t="s">
        <v>87</v>
      </c>
      <c r="H14" s="139"/>
      <c r="I14" s="123" t="s">
        <v>352</v>
      </c>
      <c r="J14" s="139" t="s">
        <v>86</v>
      </c>
      <c r="K14" s="174" t="s">
        <v>87</v>
      </c>
    </row>
    <row r="15" ht="15" spans="1:11">
      <c r="A15" s="127" t="s">
        <v>192</v>
      </c>
      <c r="B15" s="140" t="s">
        <v>344</v>
      </c>
      <c r="C15" s="141"/>
      <c r="D15" s="128"/>
      <c r="E15" s="127"/>
      <c r="F15" s="141"/>
      <c r="G15" s="141"/>
      <c r="H15" s="141"/>
      <c r="I15" s="127"/>
      <c r="J15" s="141"/>
      <c r="K15" s="141"/>
    </row>
    <row r="16" s="190" customFormat="1" spans="1:11">
      <c r="A16" s="105" t="s">
        <v>353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8"/>
    </row>
    <row r="17" spans="1:11">
      <c r="A17" s="118" t="s">
        <v>354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79"/>
    </row>
    <row r="18" spans="1:11">
      <c r="A18" s="118" t="s">
        <v>355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79"/>
    </row>
    <row r="19" spans="1:11">
      <c r="A19" s="143" t="s">
        <v>356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80"/>
    </row>
    <row r="20" spans="1:11">
      <c r="A20" s="145" t="s">
        <v>357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76"/>
    </row>
    <row r="21" spans="1:11">
      <c r="A21" s="156"/>
      <c r="B21" s="157"/>
      <c r="C21" s="157"/>
      <c r="D21" s="157"/>
      <c r="E21" s="157"/>
      <c r="F21" s="157"/>
      <c r="G21" s="157"/>
      <c r="H21" s="157"/>
      <c r="I21" s="157"/>
      <c r="J21" s="157"/>
      <c r="K21" s="185"/>
    </row>
    <row r="22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85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81"/>
    </row>
    <row r="24" spans="1:11">
      <c r="A24" s="118" t="s">
        <v>126</v>
      </c>
      <c r="B24" s="120"/>
      <c r="C24" s="133" t="s">
        <v>66</v>
      </c>
      <c r="D24" s="133" t="s">
        <v>67</v>
      </c>
      <c r="E24" s="117"/>
      <c r="F24" s="117"/>
      <c r="G24" s="117"/>
      <c r="H24" s="117"/>
      <c r="I24" s="117"/>
      <c r="J24" s="117"/>
      <c r="K24" s="172"/>
    </row>
    <row r="25" ht="15" spans="1:11">
      <c r="A25" s="148" t="s">
        <v>358</v>
      </c>
      <c r="B25" s="149" t="s">
        <v>344</v>
      </c>
      <c r="C25" s="192"/>
      <c r="D25" s="192"/>
      <c r="E25" s="192"/>
      <c r="F25" s="192"/>
      <c r="G25" s="192"/>
      <c r="H25" s="192"/>
      <c r="I25" s="192"/>
      <c r="J25" s="192"/>
      <c r="K25" s="194"/>
    </row>
    <row r="26" ht="1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359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75"/>
    </row>
    <row r="28" spans="1:11">
      <c r="A28" s="152" t="s">
        <v>344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83"/>
    </row>
    <row r="29" spans="1:11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84"/>
    </row>
    <row r="30" spans="1:11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84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84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84"/>
    </row>
    <row r="33" ht="23" customHeigh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84"/>
    </row>
    <row r="34" ht="23" customHeight="1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85"/>
    </row>
    <row r="35" ht="23" customHeight="1" spans="1:11">
      <c r="A35" s="158"/>
      <c r="B35" s="157"/>
      <c r="C35" s="157"/>
      <c r="D35" s="157"/>
      <c r="E35" s="157"/>
      <c r="F35" s="157"/>
      <c r="G35" s="157"/>
      <c r="H35" s="157"/>
      <c r="I35" s="157"/>
      <c r="J35" s="157"/>
      <c r="K35" s="185"/>
    </row>
    <row r="36" ht="23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6"/>
    </row>
    <row r="37" ht="18.75" customHeight="1" spans="1:11">
      <c r="A37" s="161" t="s">
        <v>360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7"/>
    </row>
    <row r="38" s="191" customFormat="1" ht="18.75" customHeight="1" spans="1:11">
      <c r="A38" s="118" t="s">
        <v>361</v>
      </c>
      <c r="B38" s="120"/>
      <c r="C38" s="120"/>
      <c r="D38" s="117" t="s">
        <v>362</v>
      </c>
      <c r="E38" s="117"/>
      <c r="F38" s="163" t="s">
        <v>363</v>
      </c>
      <c r="G38" s="164"/>
      <c r="H38" s="120" t="s">
        <v>364</v>
      </c>
      <c r="I38" s="120"/>
      <c r="J38" s="120" t="s">
        <v>365</v>
      </c>
      <c r="K38" s="179"/>
    </row>
    <row r="39" ht="18.75" customHeight="1" spans="1:13">
      <c r="A39" s="118" t="s">
        <v>192</v>
      </c>
      <c r="B39" s="165" t="s">
        <v>366</v>
      </c>
      <c r="C39" s="165"/>
      <c r="D39" s="165"/>
      <c r="E39" s="165"/>
      <c r="F39" s="165"/>
      <c r="G39" s="165"/>
      <c r="H39" s="165"/>
      <c r="I39" s="165"/>
      <c r="J39" s="165"/>
      <c r="K39" s="188"/>
      <c r="M39" s="191"/>
    </row>
    <row r="40" ht="31" customHeight="1" spans="1:11">
      <c r="A40" s="118"/>
      <c r="B40" s="120"/>
      <c r="C40" s="120"/>
      <c r="D40" s="120"/>
      <c r="E40" s="120"/>
      <c r="F40" s="120"/>
      <c r="G40" s="120"/>
      <c r="H40" s="120"/>
      <c r="I40" s="120"/>
      <c r="J40" s="120"/>
      <c r="K40" s="179"/>
    </row>
    <row r="41" ht="18.75" customHeight="1" spans="1:11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79"/>
    </row>
    <row r="42" ht="32" customHeight="1" spans="1:11">
      <c r="A42" s="121" t="s">
        <v>142</v>
      </c>
      <c r="B42" s="166" t="s">
        <v>367</v>
      </c>
      <c r="C42" s="166"/>
      <c r="D42" s="123" t="s">
        <v>368</v>
      </c>
      <c r="E42" s="167" t="s">
        <v>225</v>
      </c>
      <c r="F42" s="123" t="s">
        <v>146</v>
      </c>
      <c r="G42" s="168">
        <v>45676</v>
      </c>
      <c r="H42" s="169" t="s">
        <v>147</v>
      </c>
      <c r="I42" s="169"/>
      <c r="J42" s="166" t="s">
        <v>225</v>
      </c>
      <c r="K42" s="18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103" customWidth="1"/>
    <col min="2" max="2" width="11.1666666666667" style="103" customWidth="1"/>
    <col min="3" max="3" width="9.16666666666667" style="103" customWidth="1"/>
    <col min="4" max="4" width="9.5" style="103" customWidth="1"/>
    <col min="5" max="5" width="10.1666666666667" style="103" customWidth="1"/>
    <col min="6" max="6" width="10.3333333333333" style="103" customWidth="1"/>
    <col min="7" max="7" width="9.5" style="103" customWidth="1"/>
    <col min="8" max="8" width="9.16666666666667" style="103" customWidth="1"/>
    <col min="9" max="9" width="8.16666666666667" style="103" customWidth="1"/>
    <col min="10" max="10" width="10.5" style="103" customWidth="1"/>
    <col min="11" max="11" width="12.1666666666667" style="103" customWidth="1"/>
  </cols>
  <sheetData>
    <row r="1" ht="26.25" spans="1:11">
      <c r="A1" s="104" t="s">
        <v>318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ht="15" spans="1:11">
      <c r="A2" s="105" t="s">
        <v>53</v>
      </c>
      <c r="B2" s="106" t="s">
        <v>54</v>
      </c>
      <c r="C2" s="106"/>
      <c r="D2" s="107" t="s">
        <v>61</v>
      </c>
      <c r="E2" s="108" t="s">
        <v>200</v>
      </c>
      <c r="F2" s="109" t="s">
        <v>319</v>
      </c>
      <c r="G2" s="110" t="s">
        <v>202</v>
      </c>
      <c r="H2" s="111"/>
      <c r="I2" s="142" t="s">
        <v>57</v>
      </c>
      <c r="J2" s="170" t="s">
        <v>199</v>
      </c>
      <c r="K2" s="171"/>
    </row>
    <row r="3" spans="1:11">
      <c r="A3" s="112" t="s">
        <v>75</v>
      </c>
      <c r="B3" s="113">
        <v>11684</v>
      </c>
      <c r="C3" s="113"/>
      <c r="D3" s="114" t="s">
        <v>320</v>
      </c>
      <c r="E3" s="115">
        <v>45721</v>
      </c>
      <c r="F3" s="116"/>
      <c r="G3" s="116"/>
      <c r="H3" s="117" t="s">
        <v>321</v>
      </c>
      <c r="I3" s="117"/>
      <c r="J3" s="117"/>
      <c r="K3" s="172"/>
    </row>
    <row r="4" spans="1:11">
      <c r="A4" s="118" t="s">
        <v>72</v>
      </c>
      <c r="B4" s="119">
        <v>4</v>
      </c>
      <c r="C4" s="119">
        <v>6</v>
      </c>
      <c r="D4" s="120" t="s">
        <v>322</v>
      </c>
      <c r="E4" s="116" t="s">
        <v>323</v>
      </c>
      <c r="F4" s="116"/>
      <c r="G4" s="116"/>
      <c r="H4" s="120" t="s">
        <v>324</v>
      </c>
      <c r="I4" s="120"/>
      <c r="J4" s="133" t="s">
        <v>66</v>
      </c>
      <c r="K4" s="173" t="s">
        <v>67</v>
      </c>
    </row>
    <row r="5" spans="1:11">
      <c r="A5" s="118" t="s">
        <v>325</v>
      </c>
      <c r="B5" s="113" t="s">
        <v>369</v>
      </c>
      <c r="C5" s="113"/>
      <c r="D5" s="114" t="s">
        <v>323</v>
      </c>
      <c r="E5" s="114" t="s">
        <v>327</v>
      </c>
      <c r="F5" s="114" t="s">
        <v>328</v>
      </c>
      <c r="G5" s="114" t="s">
        <v>329</v>
      </c>
      <c r="H5" s="120" t="s">
        <v>330</v>
      </c>
      <c r="I5" s="120"/>
      <c r="J5" s="133" t="s">
        <v>66</v>
      </c>
      <c r="K5" s="173" t="s">
        <v>67</v>
      </c>
    </row>
    <row r="6" ht="15" spans="1:11">
      <c r="A6" s="121" t="s">
        <v>331</v>
      </c>
      <c r="B6" s="122">
        <v>315</v>
      </c>
      <c r="C6" s="122"/>
      <c r="D6" s="123" t="s">
        <v>332</v>
      </c>
      <c r="E6" s="124"/>
      <c r="F6" s="125">
        <v>11684</v>
      </c>
      <c r="G6" s="123"/>
      <c r="H6" s="126" t="s">
        <v>333</v>
      </c>
      <c r="I6" s="126"/>
      <c r="J6" s="139" t="s">
        <v>66</v>
      </c>
      <c r="K6" s="174" t="s">
        <v>67</v>
      </c>
    </row>
    <row r="7" ht="15" spans="1:11">
      <c r="A7" s="127"/>
      <c r="B7" s="128"/>
      <c r="C7" s="128"/>
      <c r="D7" s="127"/>
      <c r="E7" s="128"/>
      <c r="F7" s="129"/>
      <c r="G7" s="127"/>
      <c r="H7" s="129"/>
      <c r="I7" s="128"/>
      <c r="J7" s="128"/>
      <c r="K7" s="128"/>
    </row>
    <row r="8" spans="1:11">
      <c r="A8" s="130" t="s">
        <v>334</v>
      </c>
      <c r="B8" s="109" t="s">
        <v>335</v>
      </c>
      <c r="C8" s="109" t="s">
        <v>336</v>
      </c>
      <c r="D8" s="109" t="s">
        <v>337</v>
      </c>
      <c r="E8" s="109" t="s">
        <v>338</v>
      </c>
      <c r="F8" s="109" t="s">
        <v>339</v>
      </c>
      <c r="G8" s="131" t="s">
        <v>370</v>
      </c>
      <c r="H8" s="132"/>
      <c r="I8" s="132"/>
      <c r="J8" s="132"/>
      <c r="K8" s="175"/>
    </row>
    <row r="9" spans="1:11">
      <c r="A9" s="118" t="s">
        <v>341</v>
      </c>
      <c r="B9" s="120"/>
      <c r="C9" s="133" t="s">
        <v>66</v>
      </c>
      <c r="D9" s="133" t="s">
        <v>67</v>
      </c>
      <c r="E9" s="114" t="s">
        <v>342</v>
      </c>
      <c r="F9" s="134" t="s">
        <v>343</v>
      </c>
      <c r="G9" s="135" t="s">
        <v>344</v>
      </c>
      <c r="H9" s="136"/>
      <c r="I9" s="136"/>
      <c r="J9" s="136"/>
      <c r="K9" s="176"/>
    </row>
    <row r="10" spans="1:11">
      <c r="A10" s="118" t="s">
        <v>345</v>
      </c>
      <c r="B10" s="120"/>
      <c r="C10" s="133" t="s">
        <v>66</v>
      </c>
      <c r="D10" s="133" t="s">
        <v>67</v>
      </c>
      <c r="E10" s="114" t="s">
        <v>346</v>
      </c>
      <c r="F10" s="134" t="s">
        <v>344</v>
      </c>
      <c r="G10" s="135" t="s">
        <v>347</v>
      </c>
      <c r="H10" s="136"/>
      <c r="I10" s="136"/>
      <c r="J10" s="136"/>
      <c r="K10" s="176"/>
    </row>
    <row r="11" spans="1:11">
      <c r="A11" s="137" t="s">
        <v>210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77"/>
    </row>
    <row r="12" spans="1:11">
      <c r="A12" s="112" t="s">
        <v>90</v>
      </c>
      <c r="B12" s="133" t="s">
        <v>86</v>
      </c>
      <c r="C12" s="133" t="s">
        <v>87</v>
      </c>
      <c r="D12" s="134"/>
      <c r="E12" s="114" t="s">
        <v>88</v>
      </c>
      <c r="F12" s="133" t="s">
        <v>86</v>
      </c>
      <c r="G12" s="133" t="s">
        <v>87</v>
      </c>
      <c r="H12" s="133"/>
      <c r="I12" s="114" t="s">
        <v>348</v>
      </c>
      <c r="J12" s="133" t="s">
        <v>86</v>
      </c>
      <c r="K12" s="173" t="s">
        <v>87</v>
      </c>
    </row>
    <row r="13" spans="1:11">
      <c r="A13" s="112" t="s">
        <v>93</v>
      </c>
      <c r="B13" s="133" t="s">
        <v>86</v>
      </c>
      <c r="C13" s="133" t="s">
        <v>87</v>
      </c>
      <c r="D13" s="134"/>
      <c r="E13" s="114" t="s">
        <v>98</v>
      </c>
      <c r="F13" s="133" t="s">
        <v>86</v>
      </c>
      <c r="G13" s="133" t="s">
        <v>87</v>
      </c>
      <c r="H13" s="133"/>
      <c r="I13" s="114" t="s">
        <v>349</v>
      </c>
      <c r="J13" s="133" t="s">
        <v>86</v>
      </c>
      <c r="K13" s="173" t="s">
        <v>87</v>
      </c>
    </row>
    <row r="14" ht="15" spans="1:11">
      <c r="A14" s="121" t="s">
        <v>350</v>
      </c>
      <c r="B14" s="139" t="s">
        <v>86</v>
      </c>
      <c r="C14" s="139" t="s">
        <v>87</v>
      </c>
      <c r="D14" s="124"/>
      <c r="E14" s="123" t="s">
        <v>351</v>
      </c>
      <c r="F14" s="139" t="s">
        <v>86</v>
      </c>
      <c r="G14" s="139" t="s">
        <v>87</v>
      </c>
      <c r="H14" s="139"/>
      <c r="I14" s="123" t="s">
        <v>352</v>
      </c>
      <c r="J14" s="139" t="s">
        <v>86</v>
      </c>
      <c r="K14" s="174" t="s">
        <v>87</v>
      </c>
    </row>
    <row r="15" ht="15" spans="1:11">
      <c r="A15" s="127" t="s">
        <v>192</v>
      </c>
      <c r="B15" s="140" t="s">
        <v>344</v>
      </c>
      <c r="C15" s="141"/>
      <c r="D15" s="128"/>
      <c r="E15" s="127"/>
      <c r="F15" s="141"/>
      <c r="G15" s="141"/>
      <c r="H15" s="141"/>
      <c r="I15" s="127"/>
      <c r="J15" s="141"/>
      <c r="K15" s="141"/>
    </row>
    <row r="16" spans="1:11">
      <c r="A16" s="105" t="s">
        <v>353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8"/>
    </row>
    <row r="17" spans="1:11">
      <c r="A17" s="118" t="s">
        <v>354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79"/>
    </row>
    <row r="18" spans="1:11">
      <c r="A18" s="118" t="s">
        <v>355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79"/>
    </row>
    <row r="19" spans="1:11">
      <c r="A19" s="143" t="s">
        <v>371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80"/>
    </row>
    <row r="20" spans="1:11">
      <c r="A20" s="145" t="s">
        <v>372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76"/>
    </row>
    <row r="21" spans="1:11">
      <c r="A21" s="145" t="s">
        <v>373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76"/>
    </row>
    <row r="22" spans="1:11">
      <c r="A22" s="145" t="s">
        <v>374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76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81"/>
    </row>
    <row r="24" spans="1:11">
      <c r="A24" s="118" t="s">
        <v>126</v>
      </c>
      <c r="B24" s="120"/>
      <c r="C24" s="133" t="s">
        <v>66</v>
      </c>
      <c r="D24" s="133" t="s">
        <v>67</v>
      </c>
      <c r="E24" s="117"/>
      <c r="F24" s="117"/>
      <c r="G24" s="117"/>
      <c r="H24" s="117"/>
      <c r="I24" s="117"/>
      <c r="J24" s="117"/>
      <c r="K24" s="172"/>
    </row>
    <row r="25" ht="15" spans="1:11">
      <c r="A25" s="148" t="s">
        <v>358</v>
      </c>
      <c r="B25" s="149" t="s">
        <v>344</v>
      </c>
      <c r="C25" s="149"/>
      <c r="D25" s="149"/>
      <c r="E25" s="149"/>
      <c r="F25" s="149"/>
      <c r="G25" s="149"/>
      <c r="H25" s="149"/>
      <c r="I25" s="149"/>
      <c r="J25" s="149"/>
      <c r="K25" s="182"/>
    </row>
    <row r="26" ht="1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359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75"/>
    </row>
    <row r="28" spans="1:11">
      <c r="A28" s="152" t="s">
        <v>375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83"/>
    </row>
    <row r="29" spans="1:11">
      <c r="A29" s="152" t="s">
        <v>376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83"/>
    </row>
    <row r="30" spans="1:11">
      <c r="A30" s="152" t="s">
        <v>377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83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84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84"/>
    </row>
    <row r="33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84"/>
    </row>
    <row r="34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85"/>
    </row>
    <row r="35" spans="1:11">
      <c r="A35" s="158"/>
      <c r="B35" s="157"/>
      <c r="C35" s="157"/>
      <c r="D35" s="157"/>
      <c r="E35" s="157"/>
      <c r="F35" s="157"/>
      <c r="G35" s="157"/>
      <c r="H35" s="157"/>
      <c r="I35" s="157"/>
      <c r="J35" s="157"/>
      <c r="K35" s="185"/>
    </row>
    <row r="36" ht="15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6"/>
    </row>
    <row r="37" spans="1:11">
      <c r="A37" s="161" t="s">
        <v>360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7"/>
    </row>
    <row r="38" spans="1:11">
      <c r="A38" s="118" t="s">
        <v>361</v>
      </c>
      <c r="B38" s="120"/>
      <c r="C38" s="120"/>
      <c r="D38" s="117" t="s">
        <v>362</v>
      </c>
      <c r="E38" s="117"/>
      <c r="F38" s="163" t="s">
        <v>363</v>
      </c>
      <c r="G38" s="164"/>
      <c r="H38" s="120" t="s">
        <v>364</v>
      </c>
      <c r="I38" s="120"/>
      <c r="J38" s="120" t="s">
        <v>365</v>
      </c>
      <c r="K38" s="179"/>
    </row>
    <row r="39" spans="1:11">
      <c r="A39" s="118" t="s">
        <v>192</v>
      </c>
      <c r="B39" s="165" t="s">
        <v>378</v>
      </c>
      <c r="C39" s="165"/>
      <c r="D39" s="165"/>
      <c r="E39" s="165"/>
      <c r="F39" s="165"/>
      <c r="G39" s="165"/>
      <c r="H39" s="165"/>
      <c r="I39" s="165"/>
      <c r="J39" s="165"/>
      <c r="K39" s="188"/>
    </row>
    <row r="40" spans="1:11">
      <c r="A40" s="118"/>
      <c r="B40" s="120"/>
      <c r="C40" s="120"/>
      <c r="D40" s="120"/>
      <c r="E40" s="120"/>
      <c r="F40" s="120"/>
      <c r="G40" s="120"/>
      <c r="H40" s="120"/>
      <c r="I40" s="120"/>
      <c r="J40" s="120"/>
      <c r="K40" s="179"/>
    </row>
    <row r="41" spans="1:11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79"/>
    </row>
    <row r="42" ht="15" spans="1:11">
      <c r="A42" s="121" t="s">
        <v>142</v>
      </c>
      <c r="B42" s="166" t="s">
        <v>367</v>
      </c>
      <c r="C42" s="166"/>
      <c r="D42" s="123" t="s">
        <v>368</v>
      </c>
      <c r="E42" s="167" t="s">
        <v>225</v>
      </c>
      <c r="F42" s="123" t="s">
        <v>146</v>
      </c>
      <c r="G42" s="168">
        <v>45724</v>
      </c>
      <c r="H42" s="169" t="s">
        <v>147</v>
      </c>
      <c r="I42" s="169"/>
      <c r="J42" s="166" t="s">
        <v>225</v>
      </c>
      <c r="K42" s="18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O9" sqref="O9"/>
    </sheetView>
  </sheetViews>
  <sheetFormatPr defaultColWidth="9" defaultRowHeight="26" customHeight="1"/>
  <cols>
    <col min="1" max="1" width="17.1666666666667" style="67" customWidth="1"/>
    <col min="2" max="7" width="9.33333333333333" style="67" customWidth="1"/>
    <col min="8" max="8" width="1.33333333333333" style="67" customWidth="1"/>
    <col min="9" max="14" width="15.1666666666667" style="68" customWidth="1"/>
    <col min="15" max="16384" width="9" style="67"/>
  </cols>
  <sheetData>
    <row r="1" ht="22" customHeight="1" spans="1:14">
      <c r="A1" s="69" t="s">
        <v>150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2" customHeight="1" spans="1:14">
      <c r="A2" s="71" t="s">
        <v>61</v>
      </c>
      <c r="B2" s="72" t="s">
        <v>200</v>
      </c>
      <c r="C2" s="72"/>
      <c r="D2" s="73" t="s">
        <v>68</v>
      </c>
      <c r="E2" s="72" t="s">
        <v>202</v>
      </c>
      <c r="F2" s="72"/>
      <c r="G2" s="72"/>
      <c r="H2" s="74"/>
      <c r="I2" s="89" t="s">
        <v>57</v>
      </c>
      <c r="J2" s="90" t="s">
        <v>199</v>
      </c>
      <c r="K2" s="90"/>
      <c r="L2" s="90"/>
      <c r="M2" s="90"/>
      <c r="N2" s="91"/>
    </row>
    <row r="3" ht="22" customHeight="1" spans="1:14">
      <c r="A3" s="75" t="s">
        <v>151</v>
      </c>
      <c r="B3" s="76" t="s">
        <v>152</v>
      </c>
      <c r="C3" s="76"/>
      <c r="D3" s="76"/>
      <c r="E3" s="76"/>
      <c r="F3" s="76"/>
      <c r="G3" s="76"/>
      <c r="H3" s="77"/>
      <c r="I3" s="92" t="s">
        <v>153</v>
      </c>
      <c r="J3" s="92"/>
      <c r="K3" s="92"/>
      <c r="L3" s="92"/>
      <c r="M3" s="92"/>
      <c r="N3" s="93"/>
    </row>
    <row r="4" ht="22" customHeight="1" spans="1:14">
      <c r="A4" s="75"/>
      <c r="B4" s="78" t="s">
        <v>227</v>
      </c>
      <c r="C4" s="78" t="s">
        <v>228</v>
      </c>
      <c r="D4" s="78" t="s">
        <v>229</v>
      </c>
      <c r="E4" s="78" t="s">
        <v>230</v>
      </c>
      <c r="F4" s="78" t="s">
        <v>231</v>
      </c>
      <c r="G4" s="78" t="s">
        <v>232</v>
      </c>
      <c r="H4" s="77"/>
      <c r="I4" s="94" t="s">
        <v>227</v>
      </c>
      <c r="J4" s="94" t="s">
        <v>228</v>
      </c>
      <c r="K4" s="94" t="s">
        <v>229</v>
      </c>
      <c r="L4" s="94" t="s">
        <v>230</v>
      </c>
      <c r="M4" s="94" t="s">
        <v>231</v>
      </c>
      <c r="N4" s="94" t="s">
        <v>232</v>
      </c>
    </row>
    <row r="5" ht="22" customHeight="1" spans="1:14">
      <c r="A5" s="75"/>
      <c r="B5" s="79"/>
      <c r="C5" s="79"/>
      <c r="D5" s="80"/>
      <c r="E5" s="79"/>
      <c r="F5" s="79"/>
      <c r="G5" s="79"/>
      <c r="H5" s="77"/>
      <c r="I5" s="95"/>
      <c r="J5" s="95"/>
      <c r="K5" s="95"/>
      <c r="L5" s="95"/>
      <c r="M5" s="95"/>
      <c r="N5" s="96"/>
    </row>
    <row r="6" ht="22" customHeight="1" spans="1:14">
      <c r="A6" s="78" t="s">
        <v>169</v>
      </c>
      <c r="B6" s="78" t="s">
        <v>240</v>
      </c>
      <c r="C6" s="78" t="s">
        <v>241</v>
      </c>
      <c r="D6" s="78" t="s">
        <v>242</v>
      </c>
      <c r="E6" s="78" t="s">
        <v>243</v>
      </c>
      <c r="F6" s="78" t="s">
        <v>244</v>
      </c>
      <c r="G6" s="78" t="s">
        <v>245</v>
      </c>
      <c r="H6" s="77"/>
      <c r="I6" s="95" t="s">
        <v>246</v>
      </c>
      <c r="J6" s="95" t="s">
        <v>247</v>
      </c>
      <c r="K6" s="95" t="s">
        <v>248</v>
      </c>
      <c r="L6" s="95" t="s">
        <v>248</v>
      </c>
      <c r="M6" s="95" t="s">
        <v>249</v>
      </c>
      <c r="N6" s="97" t="s">
        <v>250</v>
      </c>
    </row>
    <row r="7" ht="22" customHeight="1" spans="1:14">
      <c r="A7" s="78" t="s">
        <v>174</v>
      </c>
      <c r="B7" s="78" t="s">
        <v>251</v>
      </c>
      <c r="C7" s="78" t="s">
        <v>252</v>
      </c>
      <c r="D7" s="78" t="s">
        <v>253</v>
      </c>
      <c r="E7" s="78" t="s">
        <v>254</v>
      </c>
      <c r="F7" s="78" t="s">
        <v>255</v>
      </c>
      <c r="G7" s="78" t="s">
        <v>256</v>
      </c>
      <c r="H7" s="77"/>
      <c r="I7" s="95" t="s">
        <v>257</v>
      </c>
      <c r="J7" s="95" t="s">
        <v>258</v>
      </c>
      <c r="K7" s="95" t="s">
        <v>258</v>
      </c>
      <c r="L7" s="95" t="s">
        <v>257</v>
      </c>
      <c r="M7" s="95" t="s">
        <v>257</v>
      </c>
      <c r="N7" s="97" t="s">
        <v>257</v>
      </c>
    </row>
    <row r="8" ht="22" customHeight="1" spans="1:14">
      <c r="A8" s="78" t="s">
        <v>259</v>
      </c>
      <c r="B8" s="78" t="s">
        <v>260</v>
      </c>
      <c r="C8" s="78" t="s">
        <v>261</v>
      </c>
      <c r="D8" s="78" t="s">
        <v>262</v>
      </c>
      <c r="E8" s="78" t="s">
        <v>263</v>
      </c>
      <c r="F8" s="78" t="s">
        <v>255</v>
      </c>
      <c r="G8" s="78" t="s">
        <v>256</v>
      </c>
      <c r="H8" s="77"/>
      <c r="I8" s="95" t="s">
        <v>250</v>
      </c>
      <c r="J8" s="95" t="s">
        <v>250</v>
      </c>
      <c r="K8" s="95" t="s">
        <v>250</v>
      </c>
      <c r="L8" s="98" t="s">
        <v>250</v>
      </c>
      <c r="M8" s="98" t="s">
        <v>250</v>
      </c>
      <c r="N8" s="97" t="s">
        <v>250</v>
      </c>
    </row>
    <row r="9" ht="22" customHeight="1" spans="1:14">
      <c r="A9" s="78" t="s">
        <v>264</v>
      </c>
      <c r="B9" s="78" t="s">
        <v>265</v>
      </c>
      <c r="C9" s="78" t="s">
        <v>266</v>
      </c>
      <c r="D9" s="78" t="s">
        <v>267</v>
      </c>
      <c r="E9" s="78" t="s">
        <v>268</v>
      </c>
      <c r="F9" s="78" t="s">
        <v>269</v>
      </c>
      <c r="G9" s="78" t="s">
        <v>270</v>
      </c>
      <c r="H9" s="77"/>
      <c r="I9" s="95" t="s">
        <v>250</v>
      </c>
      <c r="J9" s="95" t="s">
        <v>271</v>
      </c>
      <c r="K9" s="95" t="s">
        <v>250</v>
      </c>
      <c r="L9" s="98" t="s">
        <v>250</v>
      </c>
      <c r="M9" s="98" t="s">
        <v>250</v>
      </c>
      <c r="N9" s="97" t="s">
        <v>272</v>
      </c>
    </row>
    <row r="10" ht="22" customHeight="1" spans="1:14">
      <c r="A10" s="78" t="s">
        <v>180</v>
      </c>
      <c r="B10" s="78" t="s">
        <v>273</v>
      </c>
      <c r="C10" s="78" t="s">
        <v>274</v>
      </c>
      <c r="D10" s="78" t="s">
        <v>275</v>
      </c>
      <c r="E10" s="78" t="s">
        <v>276</v>
      </c>
      <c r="F10" s="78" t="s">
        <v>277</v>
      </c>
      <c r="G10" s="78" t="s">
        <v>278</v>
      </c>
      <c r="H10" s="77"/>
      <c r="I10" s="95" t="s">
        <v>279</v>
      </c>
      <c r="J10" s="95" t="s">
        <v>280</v>
      </c>
      <c r="K10" s="95" t="s">
        <v>281</v>
      </c>
      <c r="L10" s="98" t="s">
        <v>250</v>
      </c>
      <c r="M10" s="95" t="s">
        <v>281</v>
      </c>
      <c r="N10" s="97" t="s">
        <v>250</v>
      </c>
    </row>
    <row r="11" ht="22" customHeight="1" spans="1:14">
      <c r="A11" s="78" t="s">
        <v>282</v>
      </c>
      <c r="B11" s="78" t="s">
        <v>283</v>
      </c>
      <c r="C11" s="78" t="s">
        <v>284</v>
      </c>
      <c r="D11" s="78" t="s">
        <v>285</v>
      </c>
      <c r="E11" s="78" t="s">
        <v>286</v>
      </c>
      <c r="F11" s="78" t="s">
        <v>287</v>
      </c>
      <c r="G11" s="78" t="s">
        <v>288</v>
      </c>
      <c r="H11" s="77"/>
      <c r="I11" s="98" t="s">
        <v>250</v>
      </c>
      <c r="J11" s="98" t="s">
        <v>250</v>
      </c>
      <c r="K11" s="98" t="s">
        <v>250</v>
      </c>
      <c r="L11" s="98" t="s">
        <v>250</v>
      </c>
      <c r="M11" s="98" t="s">
        <v>250</v>
      </c>
      <c r="N11" s="97" t="s">
        <v>250</v>
      </c>
    </row>
    <row r="12" ht="22" customHeight="1" spans="1:14">
      <c r="A12" s="78" t="s">
        <v>289</v>
      </c>
      <c r="B12" s="78" t="s">
        <v>290</v>
      </c>
      <c r="C12" s="78" t="s">
        <v>291</v>
      </c>
      <c r="D12" s="78" t="s">
        <v>292</v>
      </c>
      <c r="E12" s="78" t="s">
        <v>293</v>
      </c>
      <c r="F12" s="78" t="s">
        <v>284</v>
      </c>
      <c r="G12" s="78" t="s">
        <v>294</v>
      </c>
      <c r="H12" s="77"/>
      <c r="I12" s="98" t="s">
        <v>250</v>
      </c>
      <c r="J12" s="98" t="s">
        <v>250</v>
      </c>
      <c r="K12" s="98" t="s">
        <v>250</v>
      </c>
      <c r="L12" s="98" t="s">
        <v>250</v>
      </c>
      <c r="M12" s="98" t="s">
        <v>250</v>
      </c>
      <c r="N12" s="97" t="s">
        <v>250</v>
      </c>
    </row>
    <row r="13" ht="22" customHeight="1" spans="1:14">
      <c r="A13" s="78" t="s">
        <v>295</v>
      </c>
      <c r="B13" s="78" t="s">
        <v>296</v>
      </c>
      <c r="C13" s="78" t="s">
        <v>297</v>
      </c>
      <c r="D13" s="78" t="s">
        <v>298</v>
      </c>
      <c r="E13" s="78" t="s">
        <v>299</v>
      </c>
      <c r="F13" s="78" t="s">
        <v>300</v>
      </c>
      <c r="G13" s="78" t="s">
        <v>301</v>
      </c>
      <c r="H13" s="77"/>
      <c r="I13" s="95" t="s">
        <v>272</v>
      </c>
      <c r="J13" s="95" t="s">
        <v>302</v>
      </c>
      <c r="K13" s="98" t="s">
        <v>250</v>
      </c>
      <c r="L13" s="95" t="s">
        <v>170</v>
      </c>
      <c r="M13" s="95" t="s">
        <v>303</v>
      </c>
      <c r="N13" s="97" t="s">
        <v>250</v>
      </c>
    </row>
    <row r="14" ht="22" customHeight="1" spans="1:14">
      <c r="A14" s="78" t="s">
        <v>304</v>
      </c>
      <c r="B14" s="78" t="s">
        <v>305</v>
      </c>
      <c r="C14" s="78" t="s">
        <v>306</v>
      </c>
      <c r="D14" s="78" t="s">
        <v>307</v>
      </c>
      <c r="E14" s="78" t="s">
        <v>308</v>
      </c>
      <c r="F14" s="78" t="s">
        <v>309</v>
      </c>
      <c r="G14" s="78" t="s">
        <v>310</v>
      </c>
      <c r="H14" s="77"/>
      <c r="I14" s="98" t="s">
        <v>250</v>
      </c>
      <c r="J14" s="98" t="s">
        <v>250</v>
      </c>
      <c r="K14" s="98" t="s">
        <v>250</v>
      </c>
      <c r="L14" s="98" t="s">
        <v>250</v>
      </c>
      <c r="M14" s="98" t="s">
        <v>250</v>
      </c>
      <c r="N14" s="97" t="s">
        <v>250</v>
      </c>
    </row>
    <row r="15" ht="22" customHeight="1" spans="1:14">
      <c r="A15" s="78" t="s">
        <v>311</v>
      </c>
      <c r="B15" s="78" t="s">
        <v>312</v>
      </c>
      <c r="C15" s="78" t="s">
        <v>312</v>
      </c>
      <c r="D15" s="78" t="s">
        <v>313</v>
      </c>
      <c r="E15" s="78" t="s">
        <v>312</v>
      </c>
      <c r="F15" s="78" t="s">
        <v>312</v>
      </c>
      <c r="G15" s="78" t="s">
        <v>312</v>
      </c>
      <c r="H15" s="77"/>
      <c r="I15" s="98" t="s">
        <v>250</v>
      </c>
      <c r="J15" s="98" t="s">
        <v>250</v>
      </c>
      <c r="K15" s="98" t="s">
        <v>250</v>
      </c>
      <c r="L15" s="98" t="s">
        <v>250</v>
      </c>
      <c r="M15" s="98" t="s">
        <v>250</v>
      </c>
      <c r="N15" s="97" t="s">
        <v>250</v>
      </c>
    </row>
    <row r="16" ht="22" customHeight="1" spans="1:14">
      <c r="A16" s="81"/>
      <c r="B16" s="79"/>
      <c r="C16" s="79"/>
      <c r="D16" s="82"/>
      <c r="E16" s="79"/>
      <c r="F16" s="79"/>
      <c r="G16" s="79"/>
      <c r="H16" s="77"/>
      <c r="I16" s="99"/>
      <c r="J16" s="99"/>
      <c r="K16" s="99"/>
      <c r="L16" s="99"/>
      <c r="M16" s="99"/>
      <c r="N16" s="100"/>
    </row>
    <row r="17" ht="22" customHeight="1" spans="1:14">
      <c r="A17" s="83"/>
      <c r="B17" s="84"/>
      <c r="C17" s="85"/>
      <c r="D17" s="86"/>
      <c r="E17" s="85"/>
      <c r="F17" s="85"/>
      <c r="G17" s="85"/>
      <c r="H17" s="77"/>
      <c r="I17" s="99"/>
      <c r="J17" s="99"/>
      <c r="K17" s="99"/>
      <c r="L17" s="99"/>
      <c r="M17" s="99"/>
      <c r="N17" s="100"/>
    </row>
    <row r="18" ht="22" customHeight="1" spans="1:14">
      <c r="A18" s="87" t="s">
        <v>192</v>
      </c>
      <c r="D18" s="88"/>
      <c r="E18" s="88"/>
      <c r="F18" s="88"/>
      <c r="G18" s="88"/>
      <c r="H18" s="88"/>
      <c r="I18" s="101"/>
      <c r="J18" s="101"/>
      <c r="K18" s="101"/>
      <c r="L18" s="101"/>
      <c r="M18" s="101"/>
      <c r="N18" s="101"/>
    </row>
    <row r="19" ht="22" customHeight="1" spans="1:14">
      <c r="A19" s="67" t="s">
        <v>379</v>
      </c>
      <c r="D19" s="88"/>
      <c r="E19" s="88"/>
      <c r="F19" s="88"/>
      <c r="G19" s="88"/>
      <c r="H19" s="88"/>
      <c r="I19" s="101"/>
      <c r="J19" s="101"/>
      <c r="K19" s="101"/>
      <c r="L19" s="101"/>
      <c r="M19" s="101"/>
      <c r="N19" s="101"/>
    </row>
    <row r="20" ht="14.25" spans="1:13">
      <c r="A20" s="88"/>
      <c r="B20" s="88"/>
      <c r="C20" s="88"/>
      <c r="D20" s="88"/>
      <c r="E20" s="88"/>
      <c r="F20" s="88"/>
      <c r="G20" s="88"/>
      <c r="H20" s="88"/>
      <c r="I20" s="102" t="s">
        <v>380</v>
      </c>
      <c r="J20" s="102"/>
      <c r="K20" s="102" t="s">
        <v>316</v>
      </c>
      <c r="L20" s="102"/>
      <c r="M20" s="102" t="s">
        <v>317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2025-05-12T09:52:20Z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9A76448B09AA4BF58667FC667EC195F4</vt:lpwstr>
  </property>
</Properties>
</file>