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8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第一批） " sheetId="19" r:id="rId7"/>
    <sheet name="验货尺寸表 (第一批) " sheetId="20" r:id="rId8"/>
    <sheet name="尾期（第二批）" sheetId="21" r:id="rId9"/>
    <sheet name="验货尺寸表 (第二批)" sheetId="22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externalReferences>
    <externalReference r:id="rId17"/>
    <externalReference r:id="rId18"/>
    <externalReference r:id="rId19"/>
    <externalReference r:id="rId20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首期!$A$1:$K$51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D形扣编码" localSheetId="9">#REF!</definedName>
    <definedName name="版型吊牌编码" localSheetId="9">#REF!</definedName>
    <definedName name="标准" localSheetId="9">#REF!</definedName>
    <definedName name="标准编码" localSheetId="9">#REF!</definedName>
    <definedName name="标准物料编码" localSheetId="9">#REF!</definedName>
    <definedName name="插扣编码" localSheetId="9">#REF!</definedName>
    <definedName name="尺码唛编码" localSheetId="9">#REF!</definedName>
    <definedName name="抽绳编码" localSheetId="9">#REF!</definedName>
    <definedName name="粗线编码" localSheetId="9">#REF!</definedName>
    <definedName name="大类" localSheetId="9">#REF!</definedName>
    <definedName name="大类名称" localSheetId="9">#REF!</definedName>
    <definedName name="单位1" localSheetId="9">#REF!</definedName>
    <definedName name="单位编码" localSheetId="9">#REF!</definedName>
    <definedName name="吊牌编码" localSheetId="9">#REF!</definedName>
    <definedName name="吊钟编码" localSheetId="9">#REF!</definedName>
    <definedName name="反光材料编码" localSheetId="9">#REF!</definedName>
    <definedName name="辅料" localSheetId="9">#REF!</definedName>
    <definedName name="辅料编码" localSheetId="9">#REF!</definedName>
    <definedName name="工字扣编码" localSheetId="9">#REF!</definedName>
    <definedName name="功能标编码" localSheetId="9">#REF!</definedName>
    <definedName name="钩扣编码" localSheetId="9">#REF!</definedName>
    <definedName name="横机" localSheetId="9">#REF!</definedName>
    <definedName name="横机编码" localSheetId="9">#REF!</definedName>
    <definedName name="胶环编码" localSheetId="9">#REF!</definedName>
    <definedName name="胶牌编码" localSheetId="9">#REF!</definedName>
    <definedName name="金属牌编码" localSheetId="9">#REF!</definedName>
    <definedName name="卡头编码" localSheetId="9">#REF!</definedName>
    <definedName name="拉链" localSheetId="9">#REF!</definedName>
    <definedName name="拉链编码" localSheetId="9">#REF!</definedName>
    <definedName name="拉头" localSheetId="9">#REF!</definedName>
    <definedName name="拉头编码" localSheetId="9">#REF!</definedName>
    <definedName name="拉头吊坠编码" localSheetId="9">#REF!</definedName>
    <definedName name="拉头色" localSheetId="9">#REF!</definedName>
    <definedName name="拉头颜色" localSheetId="9">#REF!</definedName>
    <definedName name="里料编码" localSheetId="9">#REF!</definedName>
    <definedName name="毛皮编码" localSheetId="9">#REF!</definedName>
    <definedName name="面辅料颜色" localSheetId="9">#REF!</definedName>
    <definedName name="面料编号" localSheetId="9">#REF!</definedName>
    <definedName name="魔术贴编码" localSheetId="9">#REF!</definedName>
    <definedName name="纽扣编码" localSheetId="9">#REF!</definedName>
    <definedName name="汽眼编码" localSheetId="9">#REF!</definedName>
    <definedName name="日字扣编码" localSheetId="9">#REF!</definedName>
    <definedName name="色号" localSheetId="9">#REF!</definedName>
    <definedName name="色号1" localSheetId="9">#REF!</definedName>
    <definedName name="色号颜色" localSheetId="9">#REF!</definedName>
    <definedName name="色名色号" localSheetId="9">#REF!</definedName>
    <definedName name="四件扣编码" localSheetId="9">#REF!</definedName>
    <definedName name="梭织编码" localSheetId="9">#REF!</definedName>
    <definedName name="烫花编码" localSheetId="9">#REF!</definedName>
    <definedName name="烫唛编码" localSheetId="9">#REF!</definedName>
    <definedName name="五抓扣编码" localSheetId="9">#REF!</definedName>
    <definedName name="洗水" localSheetId="9">#REF!</definedName>
    <definedName name="洗水编码" localSheetId="9">#REF!</definedName>
    <definedName name="下拉头编码" localSheetId="9">#REF!</definedName>
    <definedName name="橡筋编码" localSheetId="9">#REF!</definedName>
    <definedName name="橡筋绳编码" localSheetId="9">#REF!</definedName>
    <definedName name="胸杯编码" localSheetId="9">#REF!</definedName>
    <definedName name="绣花" localSheetId="9">#REF!</definedName>
    <definedName name="绣花编码" localSheetId="9">#REF!</definedName>
    <definedName name="绣章编码" localSheetId="9">#REF!</definedName>
    <definedName name="颜色" localSheetId="9">#REF!</definedName>
    <definedName name="印花" localSheetId="9">#REF!</definedName>
    <definedName name="印花编码" localSheetId="9">#REF!</definedName>
    <definedName name="针织编码" localSheetId="9">#REF!</definedName>
    <definedName name="织带编码" localSheetId="9">#REF!</definedName>
    <definedName name="织唛编码" localSheetId="9">#REF!</definedName>
    <definedName name="主料" localSheetId="9">#REF!</definedName>
    <definedName name="主料编码" localSheetId="9">#REF!</definedName>
    <definedName name="主唛编码" localSheetId="9">#REF!</definedName>
    <definedName name="撞钉编码" localSheetId="9">#REF!</definedName>
    <definedName name="xlbcz001" localSheetId="9">[3]拉链属性!$A$2:$A$46</definedName>
    <definedName name="xlbqt001" localSheetId="9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<sst xmlns="http://schemas.openxmlformats.org/spreadsheetml/2006/main" count="1215" uniqueCount="403">
  <si>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</si>
  <si>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</si>
  <si>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</si>
  <si>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</si>
  <si>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</si>
  <si>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</si>
  <si>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</si>
  <si>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</si>
  <si>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</si>
  <si>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</si>
  <si>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</si>
  <si>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</si>
  <si>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</si>
  <si>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</si>
  <si>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</si>
  <si>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</si>
  <si>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</si>
  <si>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</si>
  <si>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</si>
  <si>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</si>
  <si>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</si>
  <si>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</si>
  <si>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</si>
  <si>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</si>
  <si>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</si>
  <si>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</si>
  <si>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</si>
  <si>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</si>
  <si>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</si>
  <si>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</si>
  <si>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</si>
  <si>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</si>
  <si>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</si>
  <si>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</si>
  <si>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</si>
  <si>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</si>
  <si>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</si>
  <si>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</si>
  <si>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</si>
  <si>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</si>
  <si>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</si>
  <si>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</si>
  <si>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</si>
  <si>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</si>
  <si>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</si>
  <si>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</si>
  <si>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</si>
  <si>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</si>
  <si>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</si>
  <si>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</si>
  <si>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</si>
  <si>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</si>
  <si>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</si>
  <si>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</si>
  <si>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定制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</si>
  <si>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</si>
  <si>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</si>
  <si>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</si>
  <si>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</si>
  <si>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</si>
  <si>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</si>
  <si>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</si>
  <si>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TAJJCN82968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</si>
  <si>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</si>
  <si>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</si>
  <si>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</si>
  <si>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</si>
  <si>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</si>
  <si>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</si>
  <si>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</si>
  <si>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</si>
  <si>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</si>
  <si>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</si>
  <si>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</si>
  <si>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</si>
  <si>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</si>
  <si>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</si>
  <si>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</si>
  <si>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</si>
  <si>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CGDD25041400025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</si>
  <si>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</si>
  <si>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</si>
  <si>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</si>
  <si>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</si>
  <si>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</si>
  <si>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</si>
  <si>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</si>
  <si>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</si>
  <si>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</si>
  <si>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</si>
  <si>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</si>
  <si>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</si>
  <si>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</si>
  <si>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</si>
  <si>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</si>
  <si>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</si>
  <si>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</si>
  <si>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</si>
  <si>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</si>
  <si>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</si>
  <si>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</si>
  <si>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</si>
  <si>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</si>
  <si>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</si>
  <si>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</si>
  <si>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</si>
  <si>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</si>
  <si>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</si>
  <si>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</si>
  <si>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</si>
  <si>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</si>
  <si>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</si>
  <si>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</si>
  <si>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</si>
  <si>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</si>
  <si>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3XL</t>
  </si>
  <si>
    <t>未裁齐原因</t>
  </si>
  <si>
    <t>云梦蓝</t>
  </si>
  <si>
    <t>山川绿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</si>
  <si>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</si>
  <si>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</si>
  <si>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</si>
  <si>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</si>
  <si>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</si>
  <si>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</si>
  <si>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1、夹圈容位不均匀，筒底起酒窝</t>
  </si>
  <si>
    <t>2、封脚叉歪斜，线头起团</t>
  </si>
  <si>
    <t>3、侧唛外露偏大，大货要注意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</si>
  <si>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</si>
  <si>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</si>
  <si>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</si>
  <si>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</si>
  <si>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</si>
  <si>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</si>
  <si>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</si>
  <si>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</si>
  <si>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</si>
  <si>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</si>
  <si>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</si>
  <si>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</si>
  <si>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</si>
  <si>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</si>
  <si>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</si>
  <si>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</si>
  <si>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</si>
  <si>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</si>
  <si>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</si>
  <si>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</si>
  <si>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藏藍</t>
  </si>
  <si>
    <t>165/88B</t>
  </si>
  <si>
    <t>170/92B</t>
  </si>
  <si>
    <t>175/96B</t>
  </si>
  <si>
    <t>180/100B</t>
  </si>
  <si>
    <t>185/104B</t>
  </si>
  <si>
    <t>190/108B</t>
  </si>
  <si>
    <t>M 洗前</t>
  </si>
  <si>
    <t>M 洗后</t>
  </si>
  <si>
    <t>后中长</t>
  </si>
  <si>
    <t>±1</t>
  </si>
  <si>
    <t>-0.5</t>
  </si>
  <si>
    <t>-0.7</t>
  </si>
  <si>
    <t>胸围</t>
  </si>
  <si>
    <t>+2</t>
  </si>
  <si>
    <t>+1.5</t>
  </si>
  <si>
    <t>腰围</t>
  </si>
  <si>
    <t>+1</t>
  </si>
  <si>
    <t>+0.5</t>
  </si>
  <si>
    <t>摆围</t>
  </si>
  <si>
    <t>±0.5</t>
  </si>
  <si>
    <t>+0</t>
  </si>
  <si>
    <t>肩宽</t>
  </si>
  <si>
    <t>肩点短袖长</t>
  </si>
  <si>
    <t>±0.3</t>
  </si>
  <si>
    <t>-0.2</t>
  </si>
  <si>
    <t>袖肥/2（参考值）</t>
  </si>
  <si>
    <t>+0.3</t>
  </si>
  <si>
    <t>短袖口/2</t>
  </si>
  <si>
    <t>领围</t>
  </si>
  <si>
    <t>前中门襟</t>
  </si>
  <si>
    <t>前领尖长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</si>
  <si>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</si>
  <si>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</si>
  <si>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</si>
  <si>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</si>
  <si>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</si>
  <si>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</si>
  <si>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</si>
  <si>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</si>
  <si>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</si>
  <si>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</si>
  <si>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</si>
  <si>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</si>
  <si>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</si>
  <si>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</si>
  <si>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</si>
  <si>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云梦藍</t>
  </si>
  <si>
    <t>洗前/洗后</t>
  </si>
  <si>
    <t>+0 -0.3</t>
  </si>
  <si>
    <t>+0 +0</t>
  </si>
  <si>
    <t>+0 -0.2</t>
  </si>
  <si>
    <t>+0 -0.4</t>
  </si>
  <si>
    <t>+0.2 +0</t>
  </si>
  <si>
    <t>+0.5 +0</t>
  </si>
  <si>
    <t>+1.5 +1</t>
  </si>
  <si>
    <t>+1.8 +1</t>
  </si>
  <si>
    <t>+1.3 +0.8</t>
  </si>
  <si>
    <t>+1.2 +0.8</t>
  </si>
  <si>
    <t>+1 +1</t>
  </si>
  <si>
    <t>+0.4 +0</t>
  </si>
  <si>
    <t>+1.5  +1</t>
  </si>
  <si>
    <t>+1 +0.5</t>
  </si>
  <si>
    <t>+1 +0.6</t>
  </si>
  <si>
    <t>+0 -0.5</t>
  </si>
  <si>
    <t>+1.5 +0.5</t>
  </si>
  <si>
    <t>+1 +0</t>
  </si>
  <si>
    <t>+0.7 +0.4</t>
  </si>
  <si>
    <t>+1 +0.7</t>
  </si>
  <si>
    <t>+0.5 -0.3</t>
  </si>
  <si>
    <t>-0.5 -0.5</t>
  </si>
  <si>
    <t>+0.5 +0.2</t>
  </si>
  <si>
    <t>-0.3 -0.5</t>
  </si>
  <si>
    <t>+0.3 +0</t>
  </si>
  <si>
    <t>TOREAD-QC尾期检验报告书</t>
  </si>
  <si>
    <t>产品名称</t>
  </si>
  <si>
    <t>合同日期</t>
  </si>
  <si>
    <t>4-20/5-20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</si>
  <si>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</si>
  <si>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</si>
  <si>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</si>
  <si>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</si>
  <si>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</si>
  <si>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</si>
  <si>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</si>
  <si>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</si>
  <si>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</si>
  <si>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第一批走货4000件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</si>
  <si>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</si>
  <si>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</si>
  <si>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</si>
  <si>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</si>
  <si>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</si>
  <si>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</si>
  <si>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</si>
  <si>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采购凭证编号：CGDD25041400025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</si>
  <si>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</si>
  <si>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</si>
  <si>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</si>
  <si>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</si>
  <si>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</si>
  <si>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</si>
  <si>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</si>
  <si>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</si>
  <si>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</si>
  <si>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</si>
  <si>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</si>
  <si>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</si>
  <si>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</si>
  <si>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</si>
  <si>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②检验明细：齐色齐码200件</t>
  </si>
  <si>
    <t>情况说明：</t>
  </si>
  <si>
    <t xml:space="preserve">【问题点描述】  </t>
  </si>
  <si>
    <t>数量</t>
  </si>
  <si>
    <t>1、筒底封线不方正，露底筒</t>
  </si>
  <si>
    <t>2.袖弯倒骨不圆顺，脚叉高底，线成团</t>
  </si>
  <si>
    <t>3、钮门线起毛，订钮不正中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</si>
  <si>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</si>
  <si>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</si>
  <si>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</si>
  <si>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</si>
  <si>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</si>
  <si>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</si>
  <si>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</si>
  <si>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走货4000件，抽查200件，发现5件不良品，已按照以上提出的问题点改正，可以出货</t>
  </si>
  <si>
    <t>服装QC部门</t>
  </si>
  <si>
    <t>检验人</t>
  </si>
  <si>
    <t>+0 +1 +0.3</t>
  </si>
  <si>
    <t>+0 -0.7 +0.5</t>
  </si>
  <si>
    <t>+0.5 +0 +0.4</t>
  </si>
  <si>
    <t>+0 +0.5 +0.6</t>
  </si>
  <si>
    <t>+0.2 -0.5 -0.3</t>
  </si>
  <si>
    <t>+0.7 +1 +0.3</t>
  </si>
  <si>
    <t>+0.8 +0.8 +1</t>
  </si>
  <si>
    <t>+0 +0.5 +1</t>
  </si>
  <si>
    <t>+1 +2 +1</t>
  </si>
  <si>
    <t>+1 +1.5 +1</t>
  </si>
  <si>
    <t>+1.5 +1.5 +2</t>
  </si>
  <si>
    <t>+1 +2 +1.5</t>
  </si>
  <si>
    <t>+1.2 +1 +1</t>
  </si>
  <si>
    <t>+1 +1 +1</t>
  </si>
  <si>
    <t>+1 +0.5 +1</t>
  </si>
  <si>
    <t>+1 +1 +0.8</t>
  </si>
  <si>
    <t>+1 +1 +1.5</t>
  </si>
  <si>
    <t>+1 +1.2 +1</t>
  </si>
  <si>
    <t>+1.5 +1.5 +1</t>
  </si>
  <si>
    <t>+1 +0 +1</t>
  </si>
  <si>
    <t>+2 +1.5 +1</t>
  </si>
  <si>
    <t>+0.5 +0.5 +0.5</t>
  </si>
  <si>
    <t>+0.5 +1 +0.5</t>
  </si>
  <si>
    <t>+0 +0.5 +0.5</t>
  </si>
  <si>
    <t>+0 +0.5 +0.3</t>
  </si>
  <si>
    <t>+0.3 +0.5 +0</t>
  </si>
  <si>
    <t>+0.5 +0.5 +0</t>
  </si>
  <si>
    <t>-0.5 -0.3 +0</t>
  </si>
  <si>
    <t>-0.5 -0.5 +0</t>
  </si>
  <si>
    <t>+0 +0 +0</t>
  </si>
  <si>
    <t>-0.5 +0 -0.5</t>
  </si>
  <si>
    <t>-0.5 +0 +0</t>
  </si>
  <si>
    <t>+0 -0.2 -0.3</t>
  </si>
  <si>
    <t>+0.2 +0 +0</t>
  </si>
  <si>
    <t>+0.2 +0.5 +0</t>
  </si>
  <si>
    <t>+0 +0.2 +0</t>
  </si>
  <si>
    <t>+0 +0 -0.2</t>
  </si>
  <si>
    <t>-0.2 -0.3 +0</t>
  </si>
  <si>
    <t>+0 + 0+ 0</t>
  </si>
  <si>
    <t>佛山优溢</t>
  </si>
  <si>
    <t>第二批走货4000件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</si>
  <si>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</si>
  <si>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</si>
  <si>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</si>
  <si>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</si>
  <si>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</si>
  <si>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</si>
  <si>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</si>
  <si>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</si>
  <si>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</si>
  <si>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</si>
  <si>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</si>
  <si>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</si>
  <si>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</si>
  <si>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</si>
  <si>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</si>
  <si>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</si>
  <si>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F250227036</t>
  </si>
  <si>
    <t>锦纶珠地</t>
  </si>
  <si>
    <t>藏蓝</t>
  </si>
  <si>
    <t>TAJJCN81966/82968</t>
  </si>
  <si>
    <t>宏港</t>
  </si>
  <si>
    <t>YES</t>
  </si>
  <si>
    <t>F250227030</t>
  </si>
  <si>
    <t>制表时间：2025/3/22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</si>
  <si>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</si>
  <si>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</si>
  <si>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</si>
  <si>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</si>
  <si>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</si>
  <si>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</si>
  <si>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</si>
  <si>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</si>
  <si>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</si>
  <si>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</si>
  <si>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0%%</t>
  </si>
  <si>
    <t>制表时间：2025/3/23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</si>
  <si>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</si>
  <si>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</si>
  <si>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</si>
  <si>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</si>
  <si>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</si>
  <si>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</si>
  <si>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</si>
  <si>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</si>
  <si>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</si>
  <si>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</si>
  <si>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</si>
  <si>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单色涤纶平纹带（0.8CM）</t>
  </si>
  <si>
    <t>泰丰</t>
  </si>
  <si>
    <t xml:space="preserve">TOREAD 山脉侧夹标 </t>
  </si>
  <si>
    <t>嘉美</t>
  </si>
  <si>
    <t>哑光树脂四眼扣</t>
  </si>
  <si>
    <t>偉星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</si>
  <si>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</si>
  <si>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</si>
  <si>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</si>
  <si>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</si>
  <si>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</si>
  <si>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</si>
  <si>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</si>
  <si>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</si>
  <si>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</si>
  <si>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</si>
  <si>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</si>
  <si>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</si>
  <si>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</si>
  <si>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</si>
  <si>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</si>
  <si>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</si>
  <si>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</si>
  <si>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</si>
  <si>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</si>
  <si>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</si>
  <si>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</si>
  <si>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</si>
  <si>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</si>
  <si>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</si>
  <si>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</si>
  <si>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制表时间：2025/3/26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</si>
  <si>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</si>
  <si>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</si>
  <si>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</si>
  <si>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</si>
  <si>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</si>
  <si>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制表时间：3-20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</si>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</sst>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2"/>
      <color rgb="FFFF0000"/>
      <name val="微软雅黑"/>
      <charset val="134"/>
    </font>
    <font>
      <sz val="11"/>
      <color rgb="FFFF0000"/>
      <name val="宋体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7" fillId="9" borderId="76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7" applyNumberFormat="0" applyFill="0" applyAlignment="0" applyProtection="0">
      <alignment vertical="center"/>
    </xf>
    <xf numFmtId="0" fontId="54" fillId="0" borderId="77" applyNumberFormat="0" applyFill="0" applyAlignment="0" applyProtection="0">
      <alignment vertical="center"/>
    </xf>
    <xf numFmtId="0" fontId="55" fillId="0" borderId="78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79" applyNumberFormat="0" applyAlignment="0" applyProtection="0">
      <alignment vertical="center"/>
    </xf>
    <xf numFmtId="0" fontId="57" fillId="11" borderId="80" applyNumberFormat="0" applyAlignment="0" applyProtection="0">
      <alignment vertical="center"/>
    </xf>
    <xf numFmtId="0" fontId="58" fillId="11" borderId="79" applyNumberFormat="0" applyAlignment="0" applyProtection="0">
      <alignment vertical="center"/>
    </xf>
    <xf numFmtId="0" fontId="59" fillId="12" borderId="81" applyNumberFormat="0" applyAlignment="0" applyProtection="0">
      <alignment vertical="center"/>
    </xf>
    <xf numFmtId="0" fontId="60" fillId="0" borderId="82" applyNumberFormat="0" applyFill="0" applyAlignment="0" applyProtection="0">
      <alignment vertical="center"/>
    </xf>
    <xf numFmtId="0" fontId="61" fillId="0" borderId="83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7" fillId="0" borderId="0"/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46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10" fontId="7" fillId="0" borderId="2" xfId="61" applyNumberFormat="1" applyBorder="1" applyAlignment="1">
      <alignment horizontal="center" vertical="center"/>
    </xf>
    <xf numFmtId="10" fontId="7" fillId="0" borderId="2" xfId="61" applyNumberFormat="1" applyFont="1" applyFill="1" applyBorder="1" applyAlignment="1">
      <alignment horizontal="center" vertical="center"/>
    </xf>
    <xf numFmtId="0" fontId="7" fillId="0" borderId="2" xfId="61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10" fontId="10" fillId="0" borderId="2" xfId="61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9" fontId="11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13" fillId="0" borderId="5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5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7" fillId="0" borderId="2" xfId="0" applyNumberFormat="1" applyFont="1" applyFill="1" applyBorder="1" applyAlignment="1" applyProtection="1">
      <alignment horizontal="center"/>
    </xf>
    <xf numFmtId="177" fontId="7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6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9" fillId="0" borderId="9" xfId="53" applyFont="1" applyFill="1" applyBorder="1" applyAlignment="1">
      <alignment horizontal="center" vertical="center"/>
    </xf>
    <xf numFmtId="0" fontId="19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6" fillId="0" borderId="10" xfId="53" applyFont="1" applyFill="1" applyBorder="1" applyAlignment="1">
      <alignment horizontal="center" vertical="center"/>
    </xf>
    <xf numFmtId="0" fontId="20" fillId="0" borderId="11" xfId="52" applyFont="1" applyFill="1" applyBorder="1" applyAlignment="1">
      <alignment horizontal="left" vertical="center"/>
    </xf>
    <xf numFmtId="0" fontId="20" fillId="0" borderId="12" xfId="52" applyFont="1" applyFill="1" applyBorder="1" applyAlignment="1">
      <alignment horizontal="center" vertical="center"/>
    </xf>
    <xf numFmtId="0" fontId="20" fillId="0" borderId="12" xfId="52" applyFont="1" applyFill="1" applyBorder="1" applyAlignment="1">
      <alignment vertical="center"/>
    </xf>
    <xf numFmtId="0" fontId="21" fillId="0" borderId="12" xfId="52" applyFont="1" applyFill="1" applyBorder="1" applyAlignment="1">
      <alignment horizontal="center" vertical="center"/>
    </xf>
    <xf numFmtId="0" fontId="18" fillId="0" borderId="13" xfId="53" applyFont="1" applyFill="1" applyBorder="1" applyAlignment="1">
      <alignment horizontal="center"/>
    </xf>
    <xf numFmtId="0" fontId="18" fillId="0" borderId="14" xfId="53" applyFont="1" applyFill="1" applyBorder="1" applyAlignment="1" applyProtection="1">
      <alignment horizontal="center" vertical="center"/>
    </xf>
    <xf numFmtId="0" fontId="22" fillId="0" borderId="2" xfId="53" applyFont="1" applyFill="1" applyBorder="1" applyAlignment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/>
    </xf>
    <xf numFmtId="0" fontId="24" fillId="0" borderId="7" xfId="55" applyFont="1" applyFill="1" applyBorder="1" applyAlignment="1">
      <alignment horizontal="center"/>
    </xf>
    <xf numFmtId="0" fontId="24" fillId="0" borderId="2" xfId="55" applyFont="1" applyFill="1" applyBorder="1" applyAlignment="1">
      <alignment horizontal="center"/>
    </xf>
    <xf numFmtId="0" fontId="25" fillId="0" borderId="2" xfId="55" applyFont="1" applyFill="1" applyBorder="1" applyAlignment="1">
      <alignment horizontal="center"/>
    </xf>
    <xf numFmtId="0" fontId="18" fillId="0" borderId="5" xfId="53" applyFont="1" applyFill="1" applyBorder="1" applyAlignment="1">
      <alignment horizontal="center"/>
    </xf>
    <xf numFmtId="0" fontId="26" fillId="0" borderId="2" xfId="59" applyFont="1" applyFill="1" applyBorder="1" applyAlignment="1">
      <alignment horizontal="center" vertical="center"/>
    </xf>
    <xf numFmtId="178" fontId="26" fillId="0" borderId="2" xfId="59" applyNumberFormat="1" applyFont="1" applyFill="1" applyBorder="1" applyAlignment="1">
      <alignment horizontal="center" vertical="center"/>
    </xf>
    <xf numFmtId="178" fontId="27" fillId="0" borderId="2" xfId="59" applyNumberFormat="1" applyFont="1" applyFill="1" applyBorder="1" applyAlignment="1">
      <alignment horizontal="center" vertical="center"/>
    </xf>
    <xf numFmtId="0" fontId="26" fillId="0" borderId="2" xfId="59" applyFont="1" applyBorder="1" applyAlignment="1">
      <alignment horizontal="center" vertical="center"/>
    </xf>
    <xf numFmtId="178" fontId="26" fillId="0" borderId="2" xfId="59" applyNumberFormat="1" applyFont="1" applyBorder="1" applyAlignment="1">
      <alignment horizontal="center" vertical="center"/>
    </xf>
    <xf numFmtId="178" fontId="27" fillId="0" borderId="2" xfId="59" applyNumberFormat="1" applyFont="1" applyBorder="1" applyAlignment="1">
      <alignment horizontal="center" vertical="center"/>
    </xf>
    <xf numFmtId="0" fontId="27" fillId="0" borderId="2" xfId="59" applyFont="1" applyBorder="1" applyAlignment="1">
      <alignment horizontal="center" vertical="center"/>
    </xf>
    <xf numFmtId="0" fontId="26" fillId="0" borderId="2" xfId="0" applyFont="1" applyFill="1" applyBorder="1" applyAlignment="1">
      <alignment horizontal="left" vertical="center"/>
    </xf>
    <xf numFmtId="0" fontId="26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9" fillId="0" borderId="15" xfId="0" applyNumberFormat="1" applyFont="1" applyFill="1" applyBorder="1" applyAlignment="1">
      <alignment shrinkToFit="1"/>
    </xf>
    <xf numFmtId="0" fontId="30" fillId="0" borderId="16" xfId="0" applyNumberFormat="1" applyFont="1" applyFill="1" applyBorder="1" applyAlignment="1">
      <alignment horizontal="center" vertical="center"/>
    </xf>
    <xf numFmtId="0" fontId="31" fillId="0" borderId="16" xfId="0" applyFont="1" applyFill="1" applyBorder="1" applyAlignment="1">
      <alignment horizontal="center" vertical="center"/>
    </xf>
    <xf numFmtId="0" fontId="18" fillId="0" borderId="17" xfId="53" applyFont="1" applyFill="1" applyBorder="1" applyAlignment="1">
      <alignment horizontal="center"/>
    </xf>
    <xf numFmtId="0" fontId="22" fillId="0" borderId="0" xfId="53" applyFont="1" applyFill="1" applyAlignment="1"/>
    <xf numFmtId="0" fontId="23" fillId="0" borderId="0" xfId="53" applyFont="1" applyFill="1" applyAlignment="1"/>
    <xf numFmtId="49" fontId="18" fillId="0" borderId="10" xfId="53" applyNumberFormat="1" applyFont="1" applyFill="1" applyBorder="1" applyAlignment="1">
      <alignment horizontal="center" vertical="center"/>
    </xf>
    <xf numFmtId="0" fontId="20" fillId="0" borderId="13" xfId="52" applyFont="1" applyFill="1" applyBorder="1" applyAlignment="1">
      <alignment horizontal="left" vertical="center"/>
    </xf>
    <xf numFmtId="0" fontId="18" fillId="0" borderId="13" xfId="52" applyFont="1" applyFill="1" applyBorder="1" applyAlignment="1">
      <alignment horizontal="center" vertical="center"/>
    </xf>
    <xf numFmtId="0" fontId="18" fillId="0" borderId="18" xfId="52" applyFont="1" applyFill="1" applyBorder="1" applyAlignment="1">
      <alignment horizontal="center" vertical="center"/>
    </xf>
    <xf numFmtId="0" fontId="22" fillId="0" borderId="2" xfId="53" applyFont="1" applyFill="1" applyBorder="1" applyAlignment="1" applyProtection="1">
      <alignment horizontal="center" vertical="center"/>
    </xf>
    <xf numFmtId="0" fontId="22" fillId="0" borderId="19" xfId="53" applyFont="1" applyFill="1" applyBorder="1" applyAlignment="1" applyProtection="1">
      <alignment horizontal="center" vertical="center"/>
    </xf>
    <xf numFmtId="0" fontId="24" fillId="0" borderId="19" xfId="55" applyFont="1" applyFill="1" applyBorder="1" applyAlignment="1">
      <alignment horizontal="center"/>
    </xf>
    <xf numFmtId="49" fontId="22" fillId="0" borderId="20" xfId="54" applyNumberFormat="1" applyFont="1" applyFill="1" applyBorder="1" applyAlignment="1">
      <alignment horizontal="center" vertical="center"/>
    </xf>
    <xf numFmtId="179" fontId="30" fillId="0" borderId="21" xfId="0" applyNumberFormat="1" applyFont="1" applyFill="1" applyBorder="1" applyAlignment="1">
      <alignment horizontal="center" vertical="center"/>
    </xf>
    <xf numFmtId="49" fontId="22" fillId="0" borderId="21" xfId="54" applyNumberFormat="1" applyFont="1" applyFill="1" applyBorder="1" applyAlignment="1">
      <alignment horizontal="center" vertical="center"/>
    </xf>
    <xf numFmtId="49" fontId="18" fillId="0" borderId="22" xfId="53" applyNumberFormat="1" applyFont="1" applyFill="1" applyBorder="1" applyAlignment="1">
      <alignment horizontal="center"/>
    </xf>
    <xf numFmtId="49" fontId="22" fillId="0" borderId="22" xfId="54" applyNumberFormat="1" applyFont="1" applyFill="1" applyBorder="1" applyAlignment="1">
      <alignment horizontal="center" vertical="center"/>
    </xf>
    <xf numFmtId="49" fontId="22" fillId="0" borderId="23" xfId="54" applyNumberFormat="1" applyFont="1" applyFill="1" applyBorder="1" applyAlignment="1">
      <alignment horizontal="center" vertical="center"/>
    </xf>
    <xf numFmtId="0" fontId="32" fillId="0" borderId="0" xfId="53" applyFont="1" applyFill="1" applyAlignment="1"/>
    <xf numFmtId="14" fontId="32" fillId="0" borderId="0" xfId="53" applyNumberFormat="1" applyFont="1" applyFill="1" applyAlignment="1">
      <alignment horizontal="left"/>
    </xf>
    <xf numFmtId="49" fontId="32" fillId="0" borderId="0" xfId="53" applyNumberFormat="1" applyFont="1" applyFill="1" applyAlignment="1"/>
    <xf numFmtId="0" fontId="6" fillId="0" borderId="0" xfId="52" applyFill="1" applyBorder="1" applyAlignment="1">
      <alignment horizontal="left" vertical="center"/>
    </xf>
    <xf numFmtId="0" fontId="6" fillId="0" borderId="0" xfId="52" applyFont="1" applyFill="1" applyAlignment="1">
      <alignment horizontal="left" vertical="center"/>
    </xf>
    <xf numFmtId="0" fontId="6" fillId="0" borderId="0" xfId="52" applyFill="1" applyAlignment="1">
      <alignment horizontal="left" vertical="center"/>
    </xf>
    <xf numFmtId="0" fontId="33" fillId="0" borderId="24" xfId="52" applyFont="1" applyBorder="1" applyAlignment="1">
      <alignment horizontal="center" vertical="top"/>
    </xf>
    <xf numFmtId="0" fontId="33" fillId="0" borderId="0" xfId="52" applyFont="1" applyBorder="1" applyAlignment="1">
      <alignment horizontal="center" vertical="top"/>
    </xf>
    <xf numFmtId="0" fontId="9" fillId="0" borderId="25" xfId="52" applyFont="1" applyFill="1" applyBorder="1" applyAlignment="1">
      <alignment horizontal="left" vertical="center"/>
    </xf>
    <xf numFmtId="0" fontId="34" fillId="0" borderId="26" xfId="52" applyFont="1" applyFill="1" applyBorder="1" applyAlignment="1">
      <alignment horizontal="left" vertical="center"/>
    </xf>
    <xf numFmtId="0" fontId="9" fillId="0" borderId="26" xfId="52" applyFont="1" applyFill="1" applyBorder="1" applyAlignment="1">
      <alignment horizontal="center" vertical="center"/>
    </xf>
    <xf numFmtId="0" fontId="23" fillId="0" borderId="26" xfId="52" applyFont="1" applyFill="1" applyBorder="1" applyAlignment="1">
      <alignment vertical="center" wrapText="1"/>
    </xf>
    <xf numFmtId="0" fontId="9" fillId="0" borderId="27" xfId="52" applyFont="1" applyFill="1" applyBorder="1" applyAlignment="1">
      <alignment vertical="center"/>
    </xf>
    <xf numFmtId="0" fontId="34" fillId="0" borderId="2" xfId="52" applyFont="1" applyBorder="1" applyAlignment="1">
      <alignment horizontal="left" vertical="center"/>
    </xf>
    <xf numFmtId="0" fontId="9" fillId="0" borderId="28" xfId="52" applyFont="1" applyFill="1" applyBorder="1" applyAlignment="1">
      <alignment vertical="center"/>
    </xf>
    <xf numFmtId="0" fontId="34" fillId="0" borderId="20" xfId="52" applyFont="1" applyFill="1" applyBorder="1" applyAlignment="1">
      <alignment horizontal="left" vertical="center"/>
    </xf>
    <xf numFmtId="0" fontId="9" fillId="0" borderId="20" xfId="52" applyFont="1" applyFill="1" applyBorder="1" applyAlignment="1">
      <alignment vertical="center"/>
    </xf>
    <xf numFmtId="58" fontId="23" fillId="0" borderId="20" xfId="52" applyNumberFormat="1" applyFont="1" applyFill="1" applyBorder="1" applyAlignment="1">
      <alignment horizontal="center" vertical="center"/>
    </xf>
    <xf numFmtId="0" fontId="23" fillId="0" borderId="20" xfId="52" applyFont="1" applyFill="1" applyBorder="1" applyAlignment="1">
      <alignment horizontal="center" vertical="center"/>
    </xf>
    <xf numFmtId="0" fontId="23" fillId="0" borderId="29" xfId="52" applyFont="1" applyFill="1" applyBorder="1" applyAlignment="1">
      <alignment horizontal="center" vertical="center"/>
    </xf>
    <xf numFmtId="0" fontId="9" fillId="0" borderId="29" xfId="52" applyFont="1" applyFill="1" applyBorder="1" applyAlignment="1">
      <alignment horizontal="center" vertical="center"/>
    </xf>
    <xf numFmtId="0" fontId="9" fillId="0" borderId="28" xfId="52" applyFont="1" applyFill="1" applyBorder="1" applyAlignment="1">
      <alignment horizontal="left" vertical="center"/>
    </xf>
    <xf numFmtId="0" fontId="9" fillId="0" borderId="20" xfId="52" applyFont="1" applyFill="1" applyBorder="1" applyAlignment="1">
      <alignment horizontal="left" vertical="center"/>
    </xf>
    <xf numFmtId="0" fontId="9" fillId="0" borderId="30" xfId="52" applyFont="1" applyFill="1" applyBorder="1" applyAlignment="1">
      <alignment vertical="center"/>
    </xf>
    <xf numFmtId="0" fontId="34" fillId="0" borderId="22" xfId="52" applyFont="1" applyFill="1" applyBorder="1" applyAlignment="1">
      <alignment horizontal="left" vertical="center"/>
    </xf>
    <xf numFmtId="0" fontId="9" fillId="0" borderId="22" xfId="52" applyFont="1" applyFill="1" applyBorder="1" applyAlignment="1">
      <alignment vertical="center"/>
    </xf>
    <xf numFmtId="0" fontId="23" fillId="3" borderId="22" xfId="52" applyFont="1" applyFill="1" applyBorder="1" applyAlignment="1">
      <alignment horizontal="left" vertical="center"/>
    </xf>
    <xf numFmtId="0" fontId="9" fillId="0" borderId="22" xfId="52" applyFont="1" applyFill="1" applyBorder="1" applyAlignment="1">
      <alignment horizontal="left" vertical="center"/>
    </xf>
    <xf numFmtId="0" fontId="9" fillId="0" borderId="0" xfId="52" applyFont="1" applyFill="1" applyBorder="1" applyAlignment="1">
      <alignment vertical="center"/>
    </xf>
    <xf numFmtId="0" fontId="23" fillId="0" borderId="0" xfId="52" applyFont="1" applyFill="1" applyBorder="1" applyAlignment="1">
      <alignment vertical="center"/>
    </xf>
    <xf numFmtId="0" fontId="23" fillId="0" borderId="0" xfId="52" applyFont="1" applyFill="1" applyAlignment="1">
      <alignment horizontal="left" vertical="center"/>
    </xf>
    <xf numFmtId="0" fontId="9" fillId="0" borderId="25" xfId="52" applyFont="1" applyFill="1" applyBorder="1" applyAlignment="1">
      <alignment vertical="center"/>
    </xf>
    <xf numFmtId="0" fontId="9" fillId="0" borderId="26" xfId="52" applyFont="1" applyFill="1" applyBorder="1" applyAlignment="1">
      <alignment vertical="center"/>
    </xf>
    <xf numFmtId="0" fontId="9" fillId="0" borderId="27" xfId="52" applyFont="1" applyFill="1" applyBorder="1" applyAlignment="1">
      <alignment horizontal="left" vertical="center"/>
    </xf>
    <xf numFmtId="0" fontId="9" fillId="0" borderId="31" xfId="52" applyFont="1" applyFill="1" applyBorder="1" applyAlignment="1">
      <alignment horizontal="left" vertical="center"/>
    </xf>
    <xf numFmtId="0" fontId="23" fillId="0" borderId="20" xfId="52" applyFont="1" applyFill="1" applyBorder="1" applyAlignment="1">
      <alignment horizontal="left" vertical="center"/>
    </xf>
    <xf numFmtId="0" fontId="23" fillId="0" borderId="20" xfId="52" applyFont="1" applyFill="1" applyBorder="1" applyAlignment="1">
      <alignment vertical="center"/>
    </xf>
    <xf numFmtId="0" fontId="23" fillId="0" borderId="32" xfId="52" applyFont="1" applyFill="1" applyBorder="1" applyAlignment="1">
      <alignment horizontal="center" vertical="center"/>
    </xf>
    <xf numFmtId="0" fontId="23" fillId="0" borderId="33" xfId="52" applyFont="1" applyFill="1" applyBorder="1" applyAlignment="1">
      <alignment horizontal="center" vertical="center"/>
    </xf>
    <xf numFmtId="0" fontId="16" fillId="0" borderId="34" xfId="52" applyFont="1" applyFill="1" applyBorder="1" applyAlignment="1">
      <alignment horizontal="left" vertical="center"/>
    </xf>
    <xf numFmtId="0" fontId="16" fillId="0" borderId="33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vertical="center"/>
    </xf>
    <xf numFmtId="0" fontId="23" fillId="0" borderId="0" xfId="52" applyFont="1" applyFill="1" applyBorder="1" applyAlignment="1">
      <alignment horizontal="left" vertical="center"/>
    </xf>
    <xf numFmtId="0" fontId="9" fillId="0" borderId="26" xfId="52" applyFont="1" applyFill="1" applyBorder="1" applyAlignment="1">
      <alignment horizontal="left" vertical="center"/>
    </xf>
    <xf numFmtId="0" fontId="23" fillId="0" borderId="28" xfId="52" applyFont="1" applyFill="1" applyBorder="1" applyAlignment="1">
      <alignment horizontal="left" vertical="center"/>
    </xf>
    <xf numFmtId="0" fontId="23" fillId="0" borderId="34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horizontal="left" vertical="center"/>
    </xf>
    <xf numFmtId="0" fontId="23" fillId="0" borderId="28" xfId="52" applyFont="1" applyFill="1" applyBorder="1" applyAlignment="1">
      <alignment horizontal="left" vertical="center" wrapText="1"/>
    </xf>
    <xf numFmtId="0" fontId="23" fillId="0" borderId="20" xfId="52" applyFont="1" applyFill="1" applyBorder="1" applyAlignment="1">
      <alignment horizontal="left" vertical="center" wrapText="1"/>
    </xf>
    <xf numFmtId="0" fontId="9" fillId="0" borderId="20" xfId="52" applyFont="1" applyFill="1" applyBorder="1" applyAlignment="1">
      <alignment horizontal="center" vertical="center"/>
    </xf>
    <xf numFmtId="0" fontId="9" fillId="0" borderId="30" xfId="52" applyFont="1" applyFill="1" applyBorder="1" applyAlignment="1">
      <alignment horizontal="left" vertical="center"/>
    </xf>
    <xf numFmtId="0" fontId="6" fillId="0" borderId="22" xfId="52" applyFill="1" applyBorder="1" applyAlignment="1">
      <alignment horizontal="center" vertical="center"/>
    </xf>
    <xf numFmtId="0" fontId="9" fillId="0" borderId="35" xfId="52" applyFont="1" applyFill="1" applyBorder="1" applyAlignment="1">
      <alignment horizontal="center" vertical="center"/>
    </xf>
    <xf numFmtId="0" fontId="9" fillId="0" borderId="36" xfId="52" applyFont="1" applyFill="1" applyBorder="1" applyAlignment="1">
      <alignment horizontal="left" vertical="center"/>
    </xf>
    <xf numFmtId="0" fontId="23" fillId="0" borderId="34" xfId="52" applyFont="1" applyFill="1" applyBorder="1" applyAlignment="1">
      <alignment horizontal="right" vertical="center"/>
    </xf>
    <xf numFmtId="0" fontId="23" fillId="0" borderId="33" xfId="52" applyFont="1" applyFill="1" applyBorder="1" applyAlignment="1">
      <alignment horizontal="right" vertical="center"/>
    </xf>
    <xf numFmtId="0" fontId="16" fillId="0" borderId="25" xfId="52" applyFont="1" applyFill="1" applyBorder="1" applyAlignment="1">
      <alignment horizontal="left" vertical="center"/>
    </xf>
    <xf numFmtId="0" fontId="16" fillId="0" borderId="26" xfId="52" applyFont="1" applyFill="1" applyBorder="1" applyAlignment="1">
      <alignment horizontal="left" vertical="center"/>
    </xf>
    <xf numFmtId="0" fontId="9" fillId="0" borderId="32" xfId="52" applyFont="1" applyFill="1" applyBorder="1" applyAlignment="1">
      <alignment horizontal="left" vertical="center"/>
    </xf>
    <xf numFmtId="0" fontId="9" fillId="0" borderId="37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horizontal="center" vertical="center"/>
    </xf>
    <xf numFmtId="58" fontId="23" fillId="0" borderId="22" xfId="52" applyNumberFormat="1" applyFont="1" applyFill="1" applyBorder="1" applyAlignment="1">
      <alignment horizontal="center" vertical="center"/>
    </xf>
    <xf numFmtId="0" fontId="9" fillId="0" borderId="22" xfId="52" applyFont="1" applyFill="1" applyBorder="1" applyAlignment="1">
      <alignment horizontal="center" vertical="center"/>
    </xf>
    <xf numFmtId="0" fontId="9" fillId="0" borderId="38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center" vertical="center"/>
    </xf>
    <xf numFmtId="0" fontId="23" fillId="0" borderId="39" xfId="52" applyFont="1" applyFill="1" applyBorder="1" applyAlignment="1">
      <alignment horizontal="center" vertical="center"/>
    </xf>
    <xf numFmtId="0" fontId="9" fillId="0" borderId="21" xfId="52" applyFont="1" applyFill="1" applyBorder="1" applyAlignment="1">
      <alignment horizontal="center" vertical="center"/>
    </xf>
    <xf numFmtId="0" fontId="23" fillId="0" borderId="21" xfId="52" applyFont="1" applyFill="1" applyBorder="1" applyAlignment="1">
      <alignment horizontal="left" vertical="center"/>
    </xf>
    <xf numFmtId="0" fontId="23" fillId="0" borderId="23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9" fillId="0" borderId="40" xfId="52" applyFont="1" applyFill="1" applyBorder="1" applyAlignment="1">
      <alignment horizontal="left" vertical="center"/>
    </xf>
    <xf numFmtId="0" fontId="23" fillId="0" borderId="41" xfId="52" applyFont="1" applyFill="1" applyBorder="1" applyAlignment="1">
      <alignment horizontal="center" vertical="center"/>
    </xf>
    <xf numFmtId="0" fontId="16" fillId="0" borderId="41" xfId="52" applyFont="1" applyFill="1" applyBorder="1" applyAlignment="1">
      <alignment horizontal="left" vertical="center"/>
    </xf>
    <xf numFmtId="0" fontId="9" fillId="0" borderId="39" xfId="52" applyFont="1" applyFill="1" applyBorder="1" applyAlignment="1">
      <alignment horizontal="left" vertical="center"/>
    </xf>
    <xf numFmtId="0" fontId="9" fillId="0" borderId="21" xfId="52" applyFont="1" applyFill="1" applyBorder="1" applyAlignment="1">
      <alignment horizontal="left" vertical="center"/>
    </xf>
    <xf numFmtId="0" fontId="23" fillId="0" borderId="41" xfId="52" applyFont="1" applyFill="1" applyBorder="1" applyAlignment="1">
      <alignment horizontal="left" vertical="center"/>
    </xf>
    <xf numFmtId="0" fontId="23" fillId="0" borderId="21" xfId="52" applyFont="1" applyFill="1" applyBorder="1" applyAlignment="1">
      <alignment horizontal="left" vertical="center" wrapText="1"/>
    </xf>
    <xf numFmtId="0" fontId="6" fillId="0" borderId="23" xfId="52" applyFill="1" applyBorder="1" applyAlignment="1">
      <alignment horizontal="center" vertical="center"/>
    </xf>
    <xf numFmtId="0" fontId="9" fillId="0" borderId="40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left" vertical="center"/>
    </xf>
    <xf numFmtId="0" fontId="23" fillId="0" borderId="21" xfId="52" applyFont="1" applyFill="1" applyBorder="1" applyAlignment="1">
      <alignment horizontal="center" vertical="center"/>
    </xf>
    <xf numFmtId="0" fontId="23" fillId="0" borderId="21" xfId="52" applyFont="1" applyFill="1" applyBorder="1" applyAlignment="1">
      <alignment horizontal="center" vertical="center" wrapText="1"/>
    </xf>
    <xf numFmtId="0" fontId="6" fillId="0" borderId="41" xfId="52" applyFont="1" applyFill="1" applyBorder="1" applyAlignment="1">
      <alignment horizontal="center" vertical="center"/>
    </xf>
    <xf numFmtId="0" fontId="8" fillId="0" borderId="41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right" vertical="center"/>
    </xf>
    <xf numFmtId="0" fontId="23" fillId="0" borderId="42" xfId="52" applyFont="1" applyFill="1" applyBorder="1" applyAlignment="1">
      <alignment horizontal="center" vertical="center"/>
    </xf>
    <xf numFmtId="0" fontId="16" fillId="0" borderId="39" xfId="52" applyFont="1" applyFill="1" applyBorder="1" applyAlignment="1">
      <alignment horizontal="left" vertical="center"/>
    </xf>
    <xf numFmtId="0" fontId="23" fillId="0" borderId="23" xfId="52" applyFont="1" applyFill="1" applyBorder="1" applyAlignment="1">
      <alignment horizontal="center" vertical="center"/>
    </xf>
    <xf numFmtId="0" fontId="34" fillId="0" borderId="12" xfId="52" applyFont="1" applyFill="1" applyBorder="1" applyAlignment="1">
      <alignment horizontal="center" vertical="center"/>
    </xf>
    <xf numFmtId="0" fontId="20" fillId="0" borderId="43" xfId="52" applyFont="1" applyFill="1" applyBorder="1" applyAlignment="1">
      <alignment horizontal="center" vertical="center"/>
    </xf>
    <xf numFmtId="0" fontId="20" fillId="0" borderId="13" xfId="52" applyFont="1" applyFill="1" applyBorder="1" applyAlignment="1">
      <alignment vertical="center"/>
    </xf>
    <xf numFmtId="0" fontId="21" fillId="0" borderId="13" xfId="52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178" fontId="26" fillId="0" borderId="2" xfId="59" applyNumberFormat="1" applyFont="1" applyFill="1" applyBorder="1">
      <alignment vertical="center"/>
    </xf>
    <xf numFmtId="0" fontId="26" fillId="0" borderId="2" xfId="59" applyFont="1" applyBorder="1" applyAlignment="1">
      <alignment horizontal="center"/>
    </xf>
    <xf numFmtId="0" fontId="27" fillId="0" borderId="2" xfId="59" applyFont="1" applyBorder="1" applyAlignment="1">
      <alignment horizontal="center"/>
    </xf>
    <xf numFmtId="49" fontId="35" fillId="0" borderId="2" xfId="51" applyNumberFormat="1" applyFont="1" applyFill="1" applyBorder="1" applyAlignment="1">
      <alignment horizontal="center" vertical="center"/>
    </xf>
    <xf numFmtId="0" fontId="36" fillId="0" borderId="2" xfId="49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5" fillId="0" borderId="2" xfId="0" applyNumberFormat="1" applyFont="1" applyFill="1" applyBorder="1" applyAlignment="1">
      <alignment horizontal="center" vertical="center"/>
    </xf>
    <xf numFmtId="0" fontId="22" fillId="0" borderId="0" xfId="53" applyFont="1" applyFill="1" applyAlignment="1">
      <alignment horizont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6" fillId="0" borderId="0" xfId="53" applyFont="1" applyFill="1" applyBorder="1" applyAlignment="1">
      <alignment horizontal="center" vertical="center"/>
    </xf>
    <xf numFmtId="0" fontId="26" fillId="3" borderId="2" xfId="59" applyFont="1" applyFill="1" applyBorder="1" applyAlignment="1">
      <alignment horizontal="center" vertical="center"/>
    </xf>
    <xf numFmtId="178" fontId="26" fillId="3" borderId="2" xfId="59" applyNumberFormat="1" applyFont="1" applyFill="1" applyBorder="1" applyAlignment="1">
      <alignment horizontal="center" vertical="center"/>
    </xf>
    <xf numFmtId="178" fontId="27" fillId="3" borderId="2" xfId="59" applyNumberFormat="1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/>
    </xf>
    <xf numFmtId="178" fontId="26" fillId="3" borderId="2" xfId="59" applyNumberFormat="1" applyFont="1" applyFill="1" applyBorder="1">
      <alignment vertical="center"/>
    </xf>
    <xf numFmtId="58" fontId="18" fillId="0" borderId="0" xfId="53" applyNumberFormat="1" applyFont="1" applyFill="1" applyAlignment="1"/>
    <xf numFmtId="0" fontId="15" fillId="0" borderId="0" xfId="0" applyFont="1" applyFill="1" applyBorder="1" applyAlignment="1">
      <alignment horizontal="center" vertical="center"/>
    </xf>
    <xf numFmtId="14" fontId="32" fillId="0" borderId="0" xfId="53" applyNumberFormat="1" applyFont="1" applyFill="1" applyAlignment="1"/>
    <xf numFmtId="0" fontId="18" fillId="0" borderId="0" xfId="53" applyFont="1" applyFill="1" applyAlignment="1">
      <alignment horizontal="right"/>
    </xf>
    <xf numFmtId="0" fontId="18" fillId="0" borderId="0" xfId="53" applyFont="1" applyFill="1" applyAlignment="1">
      <alignment horizontal="left"/>
    </xf>
    <xf numFmtId="0" fontId="6" fillId="0" borderId="0" xfId="52" applyFont="1" applyAlignment="1">
      <alignment horizontal="left" vertical="center"/>
    </xf>
    <xf numFmtId="0" fontId="8" fillId="0" borderId="44" xfId="52" applyFont="1" applyBorder="1" applyAlignment="1">
      <alignment horizontal="left" vertical="center"/>
    </xf>
    <xf numFmtId="0" fontId="34" fillId="0" borderId="45" xfId="52" applyFont="1" applyBorder="1" applyAlignment="1">
      <alignment horizontal="center" vertical="center"/>
    </xf>
    <xf numFmtId="0" fontId="8" fillId="0" borderId="45" xfId="52" applyFont="1" applyBorder="1" applyAlignment="1">
      <alignment horizontal="center" vertical="center"/>
    </xf>
    <xf numFmtId="0" fontId="16" fillId="0" borderId="45" xfId="52" applyFont="1" applyBorder="1" applyAlignment="1">
      <alignment horizontal="left" vertical="center"/>
    </xf>
    <xf numFmtId="0" fontId="16" fillId="0" borderId="25" xfId="52" applyFont="1" applyBorder="1" applyAlignment="1">
      <alignment horizontal="center" vertical="center"/>
    </xf>
    <xf numFmtId="0" fontId="16" fillId="0" borderId="26" xfId="52" applyFont="1" applyBorder="1" applyAlignment="1">
      <alignment horizontal="center" vertical="center"/>
    </xf>
    <xf numFmtId="0" fontId="16" fillId="0" borderId="39" xfId="52" applyFont="1" applyBorder="1" applyAlignment="1">
      <alignment horizontal="center" vertical="center"/>
    </xf>
    <xf numFmtId="0" fontId="8" fillId="0" borderId="25" xfId="52" applyFont="1" applyBorder="1" applyAlignment="1">
      <alignment horizontal="center" vertical="center"/>
    </xf>
    <xf numFmtId="0" fontId="8" fillId="0" borderId="26" xfId="52" applyFont="1" applyBorder="1" applyAlignment="1">
      <alignment horizontal="center" vertical="center"/>
    </xf>
    <xf numFmtId="0" fontId="8" fillId="0" borderId="39" xfId="52" applyFont="1" applyBorder="1" applyAlignment="1">
      <alignment horizontal="center" vertical="center"/>
    </xf>
    <xf numFmtId="0" fontId="16" fillId="0" borderId="28" xfId="52" applyFont="1" applyBorder="1" applyAlignment="1">
      <alignment horizontal="left" vertical="center"/>
    </xf>
    <xf numFmtId="0" fontId="34" fillId="0" borderId="20" xfId="52" applyFont="1" applyBorder="1" applyAlignment="1">
      <alignment horizontal="left" vertical="center" wrapText="1"/>
    </xf>
    <xf numFmtId="0" fontId="34" fillId="0" borderId="21" xfId="52" applyFont="1" applyBorder="1" applyAlignment="1">
      <alignment horizontal="left" vertical="center" wrapText="1"/>
    </xf>
    <xf numFmtId="0" fontId="16" fillId="0" borderId="20" xfId="52" applyFont="1" applyBorder="1" applyAlignment="1">
      <alignment horizontal="left" vertical="center"/>
    </xf>
    <xf numFmtId="14" fontId="34" fillId="0" borderId="20" xfId="52" applyNumberFormat="1" applyFont="1" applyBorder="1" applyAlignment="1">
      <alignment horizontal="center" vertical="center"/>
    </xf>
    <xf numFmtId="14" fontId="34" fillId="0" borderId="21" xfId="52" applyNumberFormat="1" applyFont="1" applyBorder="1" applyAlignment="1">
      <alignment horizontal="center" vertical="center"/>
    </xf>
    <xf numFmtId="0" fontId="16" fillId="0" borderId="28" xfId="52" applyFont="1" applyBorder="1" applyAlignment="1">
      <alignment vertical="center"/>
    </xf>
    <xf numFmtId="0" fontId="34" fillId="0" borderId="20" xfId="52" applyFont="1" applyBorder="1" applyAlignment="1">
      <alignment horizontal="left" vertical="center"/>
    </xf>
    <xf numFmtId="0" fontId="34" fillId="0" borderId="21" xfId="52" applyFont="1" applyBorder="1" applyAlignment="1">
      <alignment horizontal="left" vertical="center"/>
    </xf>
    <xf numFmtId="49" fontId="34" fillId="0" borderId="20" xfId="52" applyNumberFormat="1" applyFont="1" applyBorder="1" applyAlignment="1">
      <alignment horizontal="center" vertical="center"/>
    </xf>
    <xf numFmtId="0" fontId="34" fillId="0" borderId="21" xfId="52" applyFont="1" applyBorder="1" applyAlignment="1">
      <alignment horizontal="center" vertical="center"/>
    </xf>
    <xf numFmtId="0" fontId="16" fillId="0" borderId="20" xfId="52" applyFont="1" applyBorder="1" applyAlignment="1">
      <alignment vertical="center"/>
    </xf>
    <xf numFmtId="0" fontId="34" fillId="0" borderId="46" xfId="52" applyFont="1" applyBorder="1" applyAlignment="1">
      <alignment horizontal="center" vertical="center"/>
    </xf>
    <xf numFmtId="0" fontId="34" fillId="0" borderId="47" xfId="52" applyFont="1" applyBorder="1" applyAlignment="1">
      <alignment horizontal="center" vertical="center"/>
    </xf>
    <xf numFmtId="0" fontId="6" fillId="0" borderId="20" xfId="52" applyFont="1" applyBorder="1" applyAlignment="1">
      <alignment vertical="center"/>
    </xf>
    <xf numFmtId="0" fontId="37" fillId="0" borderId="30" xfId="52" applyFont="1" applyBorder="1" applyAlignment="1">
      <alignment vertical="center"/>
    </xf>
    <xf numFmtId="0" fontId="38" fillId="0" borderId="48" xfId="52" applyFont="1" applyBorder="1" applyAlignment="1">
      <alignment horizontal="center" vertical="center"/>
    </xf>
    <xf numFmtId="0" fontId="34" fillId="0" borderId="42" xfId="52" applyFont="1" applyBorder="1" applyAlignment="1">
      <alignment horizontal="center" vertical="center"/>
    </xf>
    <xf numFmtId="0" fontId="16" fillId="0" borderId="30" xfId="52" applyFont="1" applyBorder="1" applyAlignment="1">
      <alignment horizontal="left" vertical="center"/>
    </xf>
    <xf numFmtId="0" fontId="16" fillId="0" borderId="22" xfId="52" applyFont="1" applyBorder="1" applyAlignment="1">
      <alignment horizontal="left" vertical="center"/>
    </xf>
    <xf numFmtId="14" fontId="34" fillId="0" borderId="22" xfId="52" applyNumberFormat="1" applyFont="1" applyBorder="1" applyAlignment="1">
      <alignment horizontal="center" vertical="center"/>
    </xf>
    <xf numFmtId="14" fontId="34" fillId="0" borderId="23" xfId="52" applyNumberFormat="1" applyFont="1" applyBorder="1" applyAlignment="1">
      <alignment horizontal="center" vertical="center"/>
    </xf>
    <xf numFmtId="0" fontId="8" fillId="0" borderId="0" xfId="52" applyFont="1" applyBorder="1" applyAlignment="1">
      <alignment horizontal="left" vertical="center"/>
    </xf>
    <xf numFmtId="0" fontId="16" fillId="0" borderId="25" xfId="52" applyFont="1" applyBorder="1" applyAlignment="1">
      <alignment vertical="center"/>
    </xf>
    <xf numFmtId="0" fontId="6" fillId="0" borderId="26" xfId="52" applyFont="1" applyBorder="1" applyAlignment="1">
      <alignment horizontal="left" vertical="center"/>
    </xf>
    <xf numFmtId="0" fontId="34" fillId="0" borderId="26" xfId="52" applyFont="1" applyBorder="1" applyAlignment="1">
      <alignment horizontal="left" vertical="center"/>
    </xf>
    <xf numFmtId="0" fontId="6" fillId="0" borderId="26" xfId="52" applyFont="1" applyBorder="1" applyAlignment="1">
      <alignment vertical="center"/>
    </xf>
    <xf numFmtId="0" fontId="16" fillId="0" borderId="26" xfId="52" applyFont="1" applyBorder="1" applyAlignment="1">
      <alignment vertical="center"/>
    </xf>
    <xf numFmtId="0" fontId="6" fillId="0" borderId="20" xfId="52" applyFont="1" applyBorder="1" applyAlignment="1">
      <alignment horizontal="left" vertical="center"/>
    </xf>
    <xf numFmtId="0" fontId="16" fillId="0" borderId="0" xfId="52" applyFont="1" applyBorder="1" applyAlignment="1">
      <alignment horizontal="left" vertical="center"/>
    </xf>
    <xf numFmtId="0" fontId="23" fillId="0" borderId="36" xfId="52" applyFont="1" applyBorder="1" applyAlignment="1">
      <alignment horizontal="left" vertical="center" wrapText="1"/>
    </xf>
    <xf numFmtId="0" fontId="23" fillId="0" borderId="31" xfId="52" applyFont="1" applyBorder="1" applyAlignment="1">
      <alignment horizontal="left" vertical="center" wrapText="1"/>
    </xf>
    <xf numFmtId="0" fontId="23" fillId="0" borderId="38" xfId="52" applyFont="1" applyBorder="1" applyAlignment="1">
      <alignment horizontal="left" vertical="center" wrapText="1"/>
    </xf>
    <xf numFmtId="0" fontId="23" fillId="0" borderId="34" xfId="52" applyFont="1" applyBorder="1" applyAlignment="1">
      <alignment horizontal="left" vertical="center"/>
    </xf>
    <xf numFmtId="0" fontId="23" fillId="0" borderId="33" xfId="52" applyFont="1" applyBorder="1" applyAlignment="1">
      <alignment horizontal="left" vertical="center"/>
    </xf>
    <xf numFmtId="0" fontId="23" fillId="0" borderId="37" xfId="52" applyFont="1" applyBorder="1" applyAlignment="1">
      <alignment horizontal="left" vertical="center"/>
    </xf>
    <xf numFmtId="0" fontId="23" fillId="0" borderId="32" xfId="52" applyFont="1" applyBorder="1" applyAlignment="1">
      <alignment horizontal="left" vertical="center"/>
    </xf>
    <xf numFmtId="0" fontId="34" fillId="0" borderId="30" xfId="52" applyFont="1" applyBorder="1" applyAlignment="1">
      <alignment horizontal="left" vertical="center"/>
    </xf>
    <xf numFmtId="0" fontId="34" fillId="0" borderId="22" xfId="52" applyFont="1" applyBorder="1" applyAlignment="1">
      <alignment horizontal="left" vertical="center"/>
    </xf>
    <xf numFmtId="0" fontId="23" fillId="0" borderId="25" xfId="52" applyFont="1" applyBorder="1" applyAlignment="1">
      <alignment horizontal="left" vertical="center" wrapText="1"/>
    </xf>
    <xf numFmtId="0" fontId="23" fillId="0" borderId="26" xfId="52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6" fillId="0" borderId="28" xfId="52" applyFont="1" applyFill="1" applyBorder="1" applyAlignment="1">
      <alignment horizontal="left" vertical="center"/>
    </xf>
    <xf numFmtId="0" fontId="16" fillId="0" borderId="30" xfId="52" applyFont="1" applyBorder="1" applyAlignment="1">
      <alignment horizontal="center" vertical="center"/>
    </xf>
    <xf numFmtId="0" fontId="16" fillId="0" borderId="22" xfId="52" applyFont="1" applyBorder="1" applyAlignment="1">
      <alignment horizontal="center" vertical="center"/>
    </xf>
    <xf numFmtId="0" fontId="16" fillId="0" borderId="28" xfId="52" applyFont="1" applyBorder="1" applyAlignment="1">
      <alignment horizontal="center" vertical="center"/>
    </xf>
    <xf numFmtId="0" fontId="16" fillId="0" borderId="20" xfId="52" applyFont="1" applyBorder="1" applyAlignment="1">
      <alignment horizontal="center" vertical="center"/>
    </xf>
    <xf numFmtId="0" fontId="9" fillId="0" borderId="20" xfId="52" applyFont="1" applyBorder="1" applyAlignment="1">
      <alignment horizontal="left" vertical="center"/>
    </xf>
    <xf numFmtId="0" fontId="16" fillId="0" borderId="49" xfId="52" applyFont="1" applyFill="1" applyBorder="1" applyAlignment="1">
      <alignment horizontal="left" vertical="center"/>
    </xf>
    <xf numFmtId="0" fontId="16" fillId="0" borderId="50" xfId="52" applyFont="1" applyFill="1" applyBorder="1" applyAlignment="1">
      <alignment horizontal="left" vertical="center"/>
    </xf>
    <xf numFmtId="0" fontId="8" fillId="0" borderId="0" xfId="52" applyFont="1" applyFill="1" applyBorder="1" applyAlignment="1">
      <alignment horizontal="left" vertical="center"/>
    </xf>
    <xf numFmtId="0" fontId="34" fillId="0" borderId="51" xfId="52" applyFont="1" applyFill="1" applyBorder="1" applyAlignment="1">
      <alignment horizontal="left" vertical="center"/>
    </xf>
    <xf numFmtId="0" fontId="34" fillId="0" borderId="52" xfId="52" applyFont="1" applyFill="1" applyBorder="1" applyAlignment="1">
      <alignment horizontal="left" vertical="center"/>
    </xf>
    <xf numFmtId="0" fontId="34" fillId="0" borderId="34" xfId="52" applyFont="1" applyFill="1" applyBorder="1" applyAlignment="1">
      <alignment horizontal="left" vertical="center"/>
    </xf>
    <xf numFmtId="0" fontId="34" fillId="0" borderId="33" xfId="52" applyFont="1" applyFill="1" applyBorder="1" applyAlignment="1">
      <alignment horizontal="left" vertical="center"/>
    </xf>
    <xf numFmtId="0" fontId="16" fillId="0" borderId="34" xfId="52" applyFont="1" applyBorder="1" applyAlignment="1">
      <alignment horizontal="left" vertical="center"/>
    </xf>
    <xf numFmtId="0" fontId="16" fillId="0" borderId="33" xfId="52" applyFont="1" applyBorder="1" applyAlignment="1">
      <alignment horizontal="left" vertical="center"/>
    </xf>
    <xf numFmtId="0" fontId="8" fillId="0" borderId="53" xfId="52" applyFont="1" applyBorder="1" applyAlignment="1">
      <alignment vertical="center"/>
    </xf>
    <xf numFmtId="0" fontId="34" fillId="0" borderId="54" xfId="52" applyFont="1" applyBorder="1" applyAlignment="1">
      <alignment horizontal="center" vertical="center"/>
    </xf>
    <xf numFmtId="0" fontId="8" fillId="0" borderId="54" xfId="52" applyFont="1" applyBorder="1" applyAlignment="1">
      <alignment vertical="center"/>
    </xf>
    <xf numFmtId="58" fontId="6" fillId="0" borderId="54" xfId="52" applyNumberFormat="1" applyFont="1" applyBorder="1" applyAlignment="1">
      <alignment vertical="center"/>
    </xf>
    <xf numFmtId="0" fontId="8" fillId="0" borderId="54" xfId="52" applyFont="1" applyBorder="1" applyAlignment="1">
      <alignment horizontal="center" vertical="center"/>
    </xf>
    <xf numFmtId="0" fontId="8" fillId="0" borderId="55" xfId="52" applyFont="1" applyFill="1" applyBorder="1" applyAlignment="1">
      <alignment horizontal="left" vertical="center"/>
    </xf>
    <xf numFmtId="0" fontId="8" fillId="0" borderId="54" xfId="52" applyFont="1" applyFill="1" applyBorder="1" applyAlignment="1">
      <alignment horizontal="left" vertical="center"/>
    </xf>
    <xf numFmtId="0" fontId="8" fillId="0" borderId="56" xfId="52" applyFont="1" applyFill="1" applyBorder="1" applyAlignment="1">
      <alignment horizontal="center" vertical="center"/>
    </xf>
    <xf numFmtId="0" fontId="8" fillId="0" borderId="29" xfId="52" applyFont="1" applyFill="1" applyBorder="1" applyAlignment="1">
      <alignment horizontal="center" vertical="center"/>
    </xf>
    <xf numFmtId="0" fontId="8" fillId="0" borderId="30" xfId="52" applyFont="1" applyFill="1" applyBorder="1" applyAlignment="1">
      <alignment horizontal="center" vertical="center"/>
    </xf>
    <xf numFmtId="0" fontId="8" fillId="0" borderId="22" xfId="52" applyFont="1" applyFill="1" applyBorder="1" applyAlignment="1">
      <alignment horizontal="center" vertical="center"/>
    </xf>
    <xf numFmtId="0" fontId="6" fillId="0" borderId="45" xfId="52" applyFont="1" applyBorder="1" applyAlignment="1">
      <alignment horizontal="center" vertical="center"/>
    </xf>
    <xf numFmtId="0" fontId="6" fillId="0" borderId="57" xfId="52" applyFont="1" applyBorder="1" applyAlignment="1">
      <alignment horizontal="center" vertical="center"/>
    </xf>
    <xf numFmtId="0" fontId="34" fillId="0" borderId="23" xfId="52" applyFont="1" applyBorder="1" applyAlignment="1">
      <alignment horizontal="left" vertical="center"/>
    </xf>
    <xf numFmtId="0" fontId="34" fillId="0" borderId="39" xfId="52" applyFont="1" applyBorder="1" applyAlignment="1">
      <alignment horizontal="left" vertical="center"/>
    </xf>
    <xf numFmtId="0" fontId="16" fillId="0" borderId="23" xfId="52" applyFont="1" applyBorder="1" applyAlignment="1">
      <alignment horizontal="left" vertical="center"/>
    </xf>
    <xf numFmtId="0" fontId="9" fillId="0" borderId="26" xfId="52" applyFont="1" applyBorder="1" applyAlignment="1">
      <alignment horizontal="left" vertical="center"/>
    </xf>
    <xf numFmtId="0" fontId="9" fillId="0" borderId="39" xfId="52" applyFont="1" applyBorder="1" applyAlignment="1">
      <alignment horizontal="left" vertical="center"/>
    </xf>
    <xf numFmtId="0" fontId="9" fillId="0" borderId="32" xfId="52" applyFont="1" applyBorder="1" applyAlignment="1">
      <alignment horizontal="left" vertical="center"/>
    </xf>
    <xf numFmtId="0" fontId="9" fillId="0" borderId="33" xfId="52" applyFont="1" applyBorder="1" applyAlignment="1">
      <alignment horizontal="left" vertical="center"/>
    </xf>
    <xf numFmtId="0" fontId="9" fillId="0" borderId="41" xfId="52" applyFont="1" applyBorder="1" applyAlignment="1">
      <alignment horizontal="left" vertical="center"/>
    </xf>
    <xf numFmtId="0" fontId="34" fillId="0" borderId="21" xfId="52" applyFont="1" applyFill="1" applyBorder="1" applyAlignment="1">
      <alignment horizontal="left" vertical="center"/>
    </xf>
    <xf numFmtId="0" fontId="16" fillId="0" borderId="23" xfId="52" applyFont="1" applyBorder="1" applyAlignment="1">
      <alignment horizontal="center" vertical="center"/>
    </xf>
    <xf numFmtId="0" fontId="9" fillId="0" borderId="21" xfId="52" applyFont="1" applyBorder="1" applyAlignment="1">
      <alignment horizontal="left" vertical="center"/>
    </xf>
    <xf numFmtId="0" fontId="16" fillId="0" borderId="42" xfId="52" applyFont="1" applyFill="1" applyBorder="1" applyAlignment="1">
      <alignment horizontal="left" vertical="center"/>
    </xf>
    <xf numFmtId="0" fontId="34" fillId="0" borderId="58" xfId="52" applyFont="1" applyFill="1" applyBorder="1" applyAlignment="1">
      <alignment horizontal="left" vertical="center"/>
    </xf>
    <xf numFmtId="0" fontId="34" fillId="0" borderId="41" xfId="52" applyFont="1" applyFill="1" applyBorder="1" applyAlignment="1">
      <alignment horizontal="left" vertical="center"/>
    </xf>
    <xf numFmtId="0" fontId="16" fillId="0" borderId="41" xfId="52" applyFont="1" applyBorder="1" applyAlignment="1">
      <alignment horizontal="left" vertical="center"/>
    </xf>
    <xf numFmtId="0" fontId="34" fillId="0" borderId="59" xfId="52" applyFont="1" applyBorder="1" applyAlignment="1">
      <alignment horizontal="center" vertical="center"/>
    </xf>
    <xf numFmtId="0" fontId="8" fillId="0" borderId="60" xfId="52" applyFont="1" applyFill="1" applyBorder="1" applyAlignment="1">
      <alignment horizontal="left" vertical="center"/>
    </xf>
    <xf numFmtId="0" fontId="8" fillId="0" borderId="61" xfId="52" applyFont="1" applyFill="1" applyBorder="1" applyAlignment="1">
      <alignment horizontal="center" vertical="center"/>
    </xf>
    <xf numFmtId="0" fontId="8" fillId="0" borderId="23" xfId="52" applyFont="1" applyFill="1" applyBorder="1" applyAlignment="1">
      <alignment horizontal="center" vertical="center"/>
    </xf>
    <xf numFmtId="0" fontId="26" fillId="3" borderId="19" xfId="0" applyFont="1" applyFill="1" applyBorder="1" applyAlignment="1">
      <alignment horizontal="center" vertical="center"/>
    </xf>
    <xf numFmtId="0" fontId="26" fillId="0" borderId="19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0" fontId="26" fillId="3" borderId="14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left" vertical="center"/>
    </xf>
    <xf numFmtId="0" fontId="26" fillId="0" borderId="16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/>
    </xf>
    <xf numFmtId="0" fontId="26" fillId="0" borderId="62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center" vertical="center"/>
    </xf>
    <xf numFmtId="0" fontId="25" fillId="0" borderId="0" xfId="51" applyNumberFormat="1" applyFont="1" applyFill="1" applyBorder="1" applyAlignment="1">
      <alignment horizontal="center" vertical="center"/>
    </xf>
    <xf numFmtId="0" fontId="18" fillId="0" borderId="63" xfId="52" applyFont="1" applyFill="1" applyBorder="1" applyAlignment="1">
      <alignment horizontal="center" vertical="center"/>
    </xf>
    <xf numFmtId="0" fontId="22" fillId="0" borderId="64" xfId="53" applyFont="1" applyFill="1" applyBorder="1" applyAlignment="1" applyProtection="1">
      <alignment horizontal="center" vertical="center"/>
    </xf>
    <xf numFmtId="179" fontId="30" fillId="0" borderId="3" xfId="0" applyNumberFormat="1" applyFont="1" applyFill="1" applyBorder="1" applyAlignment="1">
      <alignment horizontal="center" vertical="center"/>
    </xf>
    <xf numFmtId="0" fontId="35" fillId="4" borderId="65" xfId="0" applyFont="1" applyFill="1" applyBorder="1" applyAlignment="1">
      <alignment horizontal="center" vertical="center"/>
    </xf>
    <xf numFmtId="0" fontId="34" fillId="4" borderId="65" xfId="0" applyFont="1" applyFill="1" applyBorder="1" applyAlignment="1">
      <alignment horizontal="center" vertical="center"/>
    </xf>
    <xf numFmtId="0" fontId="30" fillId="0" borderId="20" xfId="0" applyNumberFormat="1" applyFont="1" applyFill="1" applyBorder="1" applyAlignment="1">
      <alignment horizontal="center" vertical="center"/>
    </xf>
    <xf numFmtId="179" fontId="30" fillId="0" borderId="20" xfId="0" applyNumberFormat="1" applyFont="1" applyFill="1" applyBorder="1" applyAlignment="1">
      <alignment horizontal="center" vertical="center"/>
    </xf>
    <xf numFmtId="178" fontId="35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66" xfId="0" applyFont="1" applyFill="1" applyBorder="1" applyAlignment="1">
      <alignment horizontal="left" vertical="center"/>
    </xf>
    <xf numFmtId="0" fontId="0" fillId="0" borderId="67" xfId="0" applyFont="1" applyFill="1" applyBorder="1" applyAlignment="1">
      <alignment horizontal="left" vertical="center"/>
    </xf>
    <xf numFmtId="0" fontId="35" fillId="4" borderId="68" xfId="0" applyFont="1" applyFill="1" applyBorder="1" applyAlignment="1">
      <alignment horizontal="center" vertical="center"/>
    </xf>
    <xf numFmtId="0" fontId="30" fillId="0" borderId="21" xfId="0" applyNumberFormat="1" applyFont="1" applyFill="1" applyBorder="1" applyAlignment="1">
      <alignment horizontal="center" vertical="center"/>
    </xf>
    <xf numFmtId="0" fontId="6" fillId="0" borderId="0" xfId="52" applyFont="1" applyBorder="1" applyAlignment="1">
      <alignment horizontal="left" vertical="center"/>
    </xf>
    <xf numFmtId="0" fontId="39" fillId="0" borderId="24" xfId="52" applyFont="1" applyBorder="1" applyAlignment="1">
      <alignment horizontal="center" vertical="top"/>
    </xf>
    <xf numFmtId="0" fontId="16" fillId="0" borderId="69" xfId="52" applyFont="1" applyBorder="1" applyAlignment="1">
      <alignment horizontal="left" vertical="center"/>
    </xf>
    <xf numFmtId="0" fontId="16" fillId="0" borderId="24" xfId="52" applyFont="1" applyBorder="1" applyAlignment="1">
      <alignment horizontal="left" vertical="center"/>
    </xf>
    <xf numFmtId="0" fontId="16" fillId="0" borderId="35" xfId="52" applyFont="1" applyBorder="1" applyAlignment="1">
      <alignment horizontal="left" vertical="center"/>
    </xf>
    <xf numFmtId="0" fontId="8" fillId="0" borderId="55" xfId="52" applyFont="1" applyBorder="1" applyAlignment="1">
      <alignment horizontal="left" vertical="center"/>
    </xf>
    <xf numFmtId="0" fontId="8" fillId="0" borderId="54" xfId="52" applyFont="1" applyBorder="1" applyAlignment="1">
      <alignment horizontal="left" vertical="center"/>
    </xf>
    <xf numFmtId="0" fontId="16" fillId="0" borderId="56" xfId="52" applyFont="1" applyBorder="1" applyAlignment="1">
      <alignment vertical="center"/>
    </xf>
    <xf numFmtId="0" fontId="6" fillId="0" borderId="29" xfId="52" applyFont="1" applyBorder="1" applyAlignment="1">
      <alignment horizontal="left" vertical="center"/>
    </xf>
    <xf numFmtId="0" fontId="34" fillId="0" borderId="29" xfId="52" applyFont="1" applyBorder="1" applyAlignment="1">
      <alignment horizontal="left" vertical="center"/>
    </xf>
    <xf numFmtId="0" fontId="6" fillId="0" borderId="29" xfId="52" applyFont="1" applyBorder="1" applyAlignment="1">
      <alignment vertical="center"/>
    </xf>
    <xf numFmtId="0" fontId="16" fillId="0" borderId="29" xfId="52" applyFont="1" applyBorder="1" applyAlignment="1">
      <alignment vertical="center"/>
    </xf>
    <xf numFmtId="0" fontId="16" fillId="0" borderId="56" xfId="52" applyFont="1" applyBorder="1" applyAlignment="1">
      <alignment horizontal="center" vertical="center"/>
    </xf>
    <xf numFmtId="0" fontId="34" fillId="0" borderId="29" xfId="52" applyFont="1" applyBorder="1" applyAlignment="1">
      <alignment horizontal="center" vertical="center"/>
    </xf>
    <xf numFmtId="0" fontId="16" fillId="0" borderId="29" xfId="52" applyFont="1" applyBorder="1" applyAlignment="1">
      <alignment horizontal="center" vertical="center"/>
    </xf>
    <xf numFmtId="0" fontId="6" fillId="0" borderId="29" xfId="52" applyFont="1" applyBorder="1" applyAlignment="1">
      <alignment horizontal="center" vertical="center"/>
    </xf>
    <xf numFmtId="0" fontId="34" fillId="0" borderId="20" xfId="52" applyFont="1" applyBorder="1" applyAlignment="1">
      <alignment horizontal="center" vertical="center"/>
    </xf>
    <xf numFmtId="0" fontId="6" fillId="0" borderId="20" xfId="52" applyFont="1" applyBorder="1" applyAlignment="1">
      <alignment horizontal="center" vertical="center"/>
    </xf>
    <xf numFmtId="0" fontId="16" fillId="0" borderId="49" xfId="52" applyFont="1" applyBorder="1" applyAlignment="1">
      <alignment horizontal="left" vertical="center" wrapText="1"/>
    </xf>
    <xf numFmtId="0" fontId="16" fillId="0" borderId="50" xfId="52" applyFont="1" applyBorder="1" applyAlignment="1">
      <alignment horizontal="left" vertical="center" wrapText="1"/>
    </xf>
    <xf numFmtId="0" fontId="16" fillId="0" borderId="56" xfId="52" applyFont="1" applyBorder="1" applyAlignment="1">
      <alignment horizontal="left" vertical="center"/>
    </xf>
    <xf numFmtId="0" fontId="16" fillId="0" borderId="29" xfId="52" applyFont="1" applyBorder="1" applyAlignment="1">
      <alignment horizontal="left" vertical="center"/>
    </xf>
    <xf numFmtId="0" fontId="40" fillId="0" borderId="70" xfId="52" applyFont="1" applyBorder="1" applyAlignment="1">
      <alignment horizontal="left" vertical="center" wrapText="1"/>
    </xf>
    <xf numFmtId="0" fontId="24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9" fontId="34" fillId="0" borderId="20" xfId="52" applyNumberFormat="1" applyFont="1" applyBorder="1" applyAlignment="1">
      <alignment horizontal="center" vertical="center"/>
    </xf>
    <xf numFmtId="0" fontId="34" fillId="0" borderId="28" xfId="52" applyFont="1" applyBorder="1" applyAlignment="1">
      <alignment horizontal="left" vertical="center"/>
    </xf>
    <xf numFmtId="0" fontId="8" fillId="0" borderId="55" xfId="0" applyFont="1" applyBorder="1" applyAlignment="1">
      <alignment horizontal="left" vertical="center"/>
    </xf>
    <xf numFmtId="0" fontId="8" fillId="0" borderId="54" xfId="0" applyFont="1" applyBorder="1" applyAlignment="1">
      <alignment horizontal="left" vertical="center"/>
    </xf>
    <xf numFmtId="9" fontId="34" fillId="0" borderId="36" xfId="52" applyNumberFormat="1" applyFont="1" applyBorder="1" applyAlignment="1">
      <alignment horizontal="left" vertical="center"/>
    </xf>
    <xf numFmtId="9" fontId="34" fillId="0" borderId="31" xfId="52" applyNumberFormat="1" applyFont="1" applyBorder="1" applyAlignment="1">
      <alignment horizontal="left" vertical="center"/>
    </xf>
    <xf numFmtId="9" fontId="34" fillId="0" borderId="49" xfId="52" applyNumberFormat="1" applyFont="1" applyBorder="1" applyAlignment="1">
      <alignment horizontal="left" vertical="center"/>
    </xf>
    <xf numFmtId="9" fontId="34" fillId="0" borderId="50" xfId="52" applyNumberFormat="1" applyFont="1" applyBorder="1" applyAlignment="1">
      <alignment horizontal="left" vertical="center"/>
    </xf>
    <xf numFmtId="0" fontId="9" fillId="0" borderId="56" xfId="52" applyFont="1" applyFill="1" applyBorder="1" applyAlignment="1">
      <alignment horizontal="left" vertical="center"/>
    </xf>
    <xf numFmtId="0" fontId="9" fillId="0" borderId="29" xfId="52" applyFont="1" applyFill="1" applyBorder="1" applyAlignment="1">
      <alignment horizontal="left" vertical="center"/>
    </xf>
    <xf numFmtId="0" fontId="9" fillId="0" borderId="48" xfId="52" applyFont="1" applyFill="1" applyBorder="1" applyAlignment="1">
      <alignment horizontal="left" vertical="center"/>
    </xf>
    <xf numFmtId="0" fontId="9" fillId="0" borderId="50" xfId="52" applyFont="1" applyFill="1" applyBorder="1" applyAlignment="1">
      <alignment horizontal="left" vertical="center"/>
    </xf>
    <xf numFmtId="0" fontId="8" fillId="0" borderId="35" xfId="52" applyFont="1" applyFill="1" applyBorder="1" applyAlignment="1">
      <alignment horizontal="left" vertical="center"/>
    </xf>
    <xf numFmtId="0" fontId="8" fillId="0" borderId="44" xfId="52" applyFont="1" applyBorder="1" applyAlignment="1">
      <alignment vertical="center"/>
    </xf>
    <xf numFmtId="0" fontId="41" fillId="0" borderId="54" xfId="52" applyFont="1" applyBorder="1" applyAlignment="1">
      <alignment horizontal="center" vertical="center"/>
    </xf>
    <xf numFmtId="0" fontId="8" fillId="0" borderId="45" xfId="52" applyFont="1" applyBorder="1" applyAlignment="1">
      <alignment vertical="center"/>
    </xf>
    <xf numFmtId="0" fontId="34" fillId="0" borderId="71" xfId="52" applyFont="1" applyBorder="1" applyAlignment="1">
      <alignment vertical="center"/>
    </xf>
    <xf numFmtId="0" fontId="8" fillId="0" borderId="71" xfId="52" applyFont="1" applyBorder="1" applyAlignment="1">
      <alignment vertical="center"/>
    </xf>
    <xf numFmtId="58" fontId="6" fillId="0" borderId="45" xfId="52" applyNumberFormat="1" applyFont="1" applyBorder="1" applyAlignment="1">
      <alignment vertical="center"/>
    </xf>
    <xf numFmtId="0" fontId="8" fillId="0" borderId="35" xfId="52" applyFont="1" applyBorder="1" applyAlignment="1">
      <alignment horizontal="center" vertical="center"/>
    </xf>
    <xf numFmtId="0" fontId="34" fillId="0" borderId="72" xfId="52" applyFont="1" applyFill="1" applyBorder="1" applyAlignment="1">
      <alignment horizontal="left" vertical="center"/>
    </xf>
    <xf numFmtId="0" fontId="34" fillId="0" borderId="35" xfId="52" applyFont="1" applyFill="1" applyBorder="1" applyAlignment="1">
      <alignment horizontal="left" vertical="center"/>
    </xf>
    <xf numFmtId="0" fontId="16" fillId="0" borderId="73" xfId="52" applyFont="1" applyBorder="1" applyAlignment="1">
      <alignment horizontal="left" vertical="center"/>
    </xf>
    <xf numFmtId="0" fontId="8" fillId="0" borderId="60" xfId="52" applyFont="1" applyBorder="1" applyAlignment="1">
      <alignment horizontal="left" vertical="center"/>
    </xf>
    <xf numFmtId="0" fontId="34" fillId="0" borderId="61" xfId="52" applyFont="1" applyBorder="1" applyAlignment="1">
      <alignment horizontal="left" vertical="center"/>
    </xf>
    <xf numFmtId="0" fontId="16" fillId="0" borderId="0" xfId="52" applyFont="1" applyBorder="1" applyAlignment="1">
      <alignment vertical="center"/>
    </xf>
    <xf numFmtId="0" fontId="16" fillId="0" borderId="42" xfId="52" applyFont="1" applyBorder="1" applyAlignment="1">
      <alignment horizontal="left" vertical="center" wrapText="1"/>
    </xf>
    <xf numFmtId="0" fontId="16" fillId="0" borderId="61" xfId="52" applyFont="1" applyBorder="1" applyAlignment="1">
      <alignment horizontal="left" vertical="center"/>
    </xf>
    <xf numFmtId="0" fontId="42" fillId="0" borderId="21" xfId="52" applyFont="1" applyBorder="1" applyAlignment="1">
      <alignment horizontal="left" vertical="center"/>
    </xf>
    <xf numFmtId="0" fontId="23" fillId="0" borderId="21" xfId="52" applyFont="1" applyBorder="1" applyAlignment="1">
      <alignment horizontal="left" vertical="center"/>
    </xf>
    <xf numFmtId="0" fontId="8" fillId="0" borderId="60" xfId="0" applyFont="1" applyBorder="1" applyAlignment="1">
      <alignment horizontal="left" vertical="center"/>
    </xf>
    <xf numFmtId="9" fontId="34" fillId="0" borderId="40" xfId="52" applyNumberFormat="1" applyFont="1" applyBorder="1" applyAlignment="1">
      <alignment horizontal="left" vertical="center"/>
    </xf>
    <xf numFmtId="9" fontId="34" fillId="0" borderId="42" xfId="52" applyNumberFormat="1" applyFont="1" applyBorder="1" applyAlignment="1">
      <alignment horizontal="left" vertical="center"/>
    </xf>
    <xf numFmtId="0" fontId="9" fillId="0" borderId="61" xfId="52" applyFont="1" applyFill="1" applyBorder="1" applyAlignment="1">
      <alignment horizontal="left" vertical="center"/>
    </xf>
    <xf numFmtId="0" fontId="9" fillId="0" borderId="42" xfId="52" applyFont="1" applyFill="1" applyBorder="1" applyAlignment="1">
      <alignment horizontal="left" vertical="center"/>
    </xf>
    <xf numFmtId="0" fontId="8" fillId="0" borderId="74" xfId="52" applyFont="1" applyBorder="1" applyAlignment="1">
      <alignment horizontal="center" vertical="center"/>
    </xf>
    <xf numFmtId="0" fontId="34" fillId="0" borderId="71" xfId="52" applyFont="1" applyBorder="1" applyAlignment="1">
      <alignment horizontal="center" vertical="center"/>
    </xf>
    <xf numFmtId="0" fontId="34" fillId="0" borderId="73" xfId="52" applyFont="1" applyBorder="1" applyAlignment="1">
      <alignment horizontal="center" vertical="center"/>
    </xf>
    <xf numFmtId="0" fontId="34" fillId="0" borderId="73" xfId="52" applyFont="1" applyFill="1" applyBorder="1" applyAlignment="1">
      <alignment horizontal="left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0" fontId="44" fillId="0" borderId="14" xfId="0" applyFont="1" applyBorder="1"/>
    <xf numFmtId="0" fontId="44" fillId="0" borderId="2" xfId="0" applyFont="1" applyBorder="1"/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5" borderId="5" xfId="0" applyFont="1" applyFill="1" applyBorder="1" applyAlignment="1">
      <alignment horizontal="center" vertical="center"/>
    </xf>
    <xf numFmtId="0" fontId="44" fillId="5" borderId="7" xfId="0" applyFont="1" applyFill="1" applyBorder="1" applyAlignment="1">
      <alignment horizontal="center" vertical="center"/>
    </xf>
    <xf numFmtId="0" fontId="44" fillId="5" borderId="2" xfId="0" applyFont="1" applyFill="1" applyBorder="1"/>
    <xf numFmtId="0" fontId="0" fillId="0" borderId="14" xfId="0" applyBorder="1"/>
    <xf numFmtId="0" fontId="0" fillId="5" borderId="2" xfId="0" applyFill="1" applyBorder="1"/>
    <xf numFmtId="0" fontId="0" fillId="0" borderId="15" xfId="0" applyBorder="1"/>
    <xf numFmtId="0" fontId="0" fillId="0" borderId="16" xfId="0" applyBorder="1"/>
    <xf numFmtId="0" fontId="0" fillId="5" borderId="16" xfId="0" applyFill="1" applyBorder="1"/>
    <xf numFmtId="0" fontId="0" fillId="6" borderId="0" xfId="0" applyFill="1"/>
    <xf numFmtId="0" fontId="43" fillId="0" borderId="18" xfId="0" applyFont="1" applyBorder="1" applyAlignment="1">
      <alignment horizontal="center" vertical="center" wrapText="1"/>
    </xf>
    <xf numFmtId="0" fontId="44" fillId="0" borderId="75" xfId="0" applyFont="1" applyBorder="1" applyAlignment="1">
      <alignment horizontal="center" vertical="center"/>
    </xf>
    <xf numFmtId="0" fontId="44" fillId="0" borderId="19" xfId="0" applyFont="1" applyBorder="1"/>
    <xf numFmtId="0" fontId="0" fillId="0" borderId="19" xfId="0" applyBorder="1"/>
    <xf numFmtId="0" fontId="0" fillId="0" borderId="6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5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4" fillId="7" borderId="2" xfId="0" applyFont="1" applyFill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checked="Checked" noThreeD="1" val="0"/>
</file>

<file path=xl/ctrlProps/ctrlProp232.xml><?xml version="1.0" encoding="utf-8"?>
<formControlPr xmlns="http://schemas.microsoft.com/office/spreadsheetml/2009/9/main" objectType="CheckBox" checked="Checked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checked="Checked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8433" name="Check Box 1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8434" name="Check Box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8435" name="Check Box 3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8436" name="Check Box 4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8437" name="Check Box 5" hidden="1">
              <a:extLst>
                <a:ext uri="{63B3BB69-23CF-44E3-9099-C40C66FF867C}">
                  <a14:compatExt spid="_x0000_s18437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8438" name="Check Box 6" hidden="1">
              <a:extLst>
                <a:ext uri="{63B3BB69-23CF-44E3-9099-C40C66FF867C}">
                  <a14:compatExt spid="_x0000_s18438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8439" name="Check Box 7" hidden="1">
              <a:extLst>
                <a:ext uri="{63B3BB69-23CF-44E3-9099-C40C66FF867C}">
                  <a14:compatExt spid="_x0000_s18439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8440" name="Check Box 8" hidden="1">
              <a:extLst>
                <a:ext uri="{63B3BB69-23CF-44E3-9099-C40C66FF867C}">
                  <a14:compatExt spid="_x0000_s18440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8441" name="Check Box 9" hidden="1">
              <a:extLst>
                <a:ext uri="{63B3BB69-23CF-44E3-9099-C40C66FF867C}">
                  <a14:compatExt spid="_x0000_s18441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8443" name="Check Box 11" hidden="1">
              <a:extLst>
                <a:ext uri="{63B3BB69-23CF-44E3-9099-C40C66FF867C}">
                  <a14:compatExt spid="_x0000_s18443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8444" name="Check Box 12" hidden="1">
              <a:extLst>
                <a:ext uri="{63B3BB69-23CF-44E3-9099-C40C66FF867C}">
                  <a14:compatExt spid="_x0000_s18444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8445" name="Check Box 13" hidden="1">
              <a:extLst>
                <a:ext uri="{63B3BB69-23CF-44E3-9099-C40C66FF867C}">
                  <a14:compatExt spid="_x0000_s18445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8446" name="Check Box 14" hidden="1">
              <a:extLst>
                <a:ext uri="{63B3BB69-23CF-44E3-9099-C40C66FF867C}">
                  <a14:compatExt spid="_x0000_s18446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8447" name="Check Box 15" hidden="1">
              <a:extLst>
                <a:ext uri="{63B3BB69-23CF-44E3-9099-C40C66FF867C}">
                  <a14:compatExt spid="_x0000_s18447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8448" name="Check Box 16" hidden="1">
              <a:extLst>
                <a:ext uri="{63B3BB69-23CF-44E3-9099-C40C66FF867C}">
                  <a14:compatExt spid="_x0000_s18448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8449" name="Check Box 17" hidden="1">
              <a:extLst>
                <a:ext uri="{63B3BB69-23CF-44E3-9099-C40C66FF867C}">
                  <a14:compatExt spid="_x0000_s18449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8450" name="Check Box 18" hidden="1">
              <a:extLst>
                <a:ext uri="{63B3BB69-23CF-44E3-9099-C40C66FF867C}">
                  <a14:compatExt spid="_x0000_s18450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8451" name="Check Box 19" hidden="1">
              <a:extLst>
                <a:ext uri="{63B3BB69-23CF-44E3-9099-C40C66FF867C}">
                  <a14:compatExt spid="_x0000_s18451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8452" name="Check Box 20" hidden="1">
              <a:extLst>
                <a:ext uri="{63B3BB69-23CF-44E3-9099-C40C66FF867C}">
                  <a14:compatExt spid="_x0000_s18452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8453" name="Check Box 21" hidden="1">
              <a:extLst>
                <a:ext uri="{63B3BB69-23CF-44E3-9099-C40C66FF867C}">
                  <a14:compatExt spid="_x0000_s18453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8454" name="Check Box 22" hidden="1">
              <a:extLst>
                <a:ext uri="{63B3BB69-23CF-44E3-9099-C40C66FF867C}">
                  <a14:compatExt spid="_x0000_s18454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8455" name="Check Box 23" hidden="1">
              <a:extLst>
                <a:ext uri="{63B3BB69-23CF-44E3-9099-C40C66FF867C}">
                  <a14:compatExt spid="_x0000_s18455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8456" name="Check Box 24" hidden="1">
              <a:extLst>
                <a:ext uri="{63B3BB69-23CF-44E3-9099-C40C66FF867C}">
                  <a14:compatExt spid="_x0000_s18456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8457" name="Check Box 25" hidden="1">
              <a:extLst>
                <a:ext uri="{63B3BB69-23CF-44E3-9099-C40C66FF867C}">
                  <a14:compatExt spid="_x0000_s18457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8458" name="Check Box 26" hidden="1">
              <a:extLst>
                <a:ext uri="{63B3BB69-23CF-44E3-9099-C40C66FF867C}">
                  <a14:compatExt spid="_x0000_s18458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8459" name="Check Box 27" hidden="1">
              <a:extLst>
                <a:ext uri="{63B3BB69-23CF-44E3-9099-C40C66FF867C}">
                  <a14:compatExt spid="_x0000_s18459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8460" name="Check Box 28" hidden="1">
              <a:extLst>
                <a:ext uri="{63B3BB69-23CF-44E3-9099-C40C66FF867C}">
                  <a14:compatExt spid="_x0000_s18460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8461" name="Check Box 29" hidden="1">
              <a:extLst>
                <a:ext uri="{63B3BB69-23CF-44E3-9099-C40C66FF867C}">
                  <a14:compatExt spid="_x0000_s18461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8462" name="Check Box 30" hidden="1">
              <a:extLst>
                <a:ext uri="{63B3BB69-23CF-44E3-9099-C40C66FF867C}">
                  <a14:compatExt spid="_x0000_s18462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8463" name="Check Box 31" hidden="1">
              <a:extLst>
                <a:ext uri="{63B3BB69-23CF-44E3-9099-C40C66FF867C}">
                  <a14:compatExt spid="_x0000_s18463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8464" name="Check Box 32" hidden="1">
              <a:extLst>
                <a:ext uri="{63B3BB69-23CF-44E3-9099-C40C66FF867C}">
                  <a14:compatExt spid="_x0000_s18464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8465" name="Check Box 33" hidden="1">
              <a:extLst>
                <a:ext uri="{63B3BB69-23CF-44E3-9099-C40C66FF867C}">
                  <a14:compatExt spid="_x0000_s18465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8466" name="Check Box 34" hidden="1">
              <a:extLst>
                <a:ext uri="{63B3BB69-23CF-44E3-9099-C40C66FF867C}">
                  <a14:compatExt spid="_x0000_s18466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8467" name="Check Box 35" hidden="1">
              <a:extLst>
                <a:ext uri="{63B3BB69-23CF-44E3-9099-C40C66FF867C}">
                  <a14:compatExt spid="_x0000_s18467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8468" name="Check Box 36" hidden="1">
              <a:extLst>
                <a:ext uri="{63B3BB69-23CF-44E3-9099-C40C66FF867C}">
                  <a14:compatExt spid="_x0000_s18468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8469" name="Check Box 37" hidden="1">
              <a:extLst>
                <a:ext uri="{63B3BB69-23CF-44E3-9099-C40C66FF867C}">
                  <a14:compatExt spid="_x0000_s18469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8470" name="Check Box 38" hidden="1">
              <a:extLst>
                <a:ext uri="{63B3BB69-23CF-44E3-9099-C40C66FF867C}">
                  <a14:compatExt spid="_x0000_s18470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8471" name="Check Box 39" hidden="1">
              <a:extLst>
                <a:ext uri="{63B3BB69-23CF-44E3-9099-C40C66FF867C}">
                  <a14:compatExt spid="_x0000_s18471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198120</xdr:colOff>
      <xdr:row>2</xdr:row>
      <xdr:rowOff>36195</xdr:rowOff>
    </xdr:from>
    <xdr:to>
      <xdr:col>8</xdr:col>
      <xdr:colOff>931545</xdr:colOff>
      <xdr:row>5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77250" y="617220"/>
          <a:ext cx="733425" cy="5892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68.xml"/><Relationship Id="rId8" Type="http://schemas.openxmlformats.org/officeDocument/2006/relationships/ctrlProp" Target="../ctrlProps/ctrlProp167.xml"/><Relationship Id="rId7" Type="http://schemas.openxmlformats.org/officeDocument/2006/relationships/ctrlProp" Target="../ctrlProps/ctrlProp166.xml"/><Relationship Id="rId6" Type="http://schemas.openxmlformats.org/officeDocument/2006/relationships/ctrlProp" Target="../ctrlProps/ctrlProp165.xml"/><Relationship Id="rId5" Type="http://schemas.openxmlformats.org/officeDocument/2006/relationships/ctrlProp" Target="../ctrlProps/ctrlProp164.xml"/><Relationship Id="rId41" Type="http://schemas.openxmlformats.org/officeDocument/2006/relationships/ctrlProp" Target="../ctrlProps/ctrlProp200.xml"/><Relationship Id="rId40" Type="http://schemas.openxmlformats.org/officeDocument/2006/relationships/ctrlProp" Target="../ctrlProps/ctrlProp199.xml"/><Relationship Id="rId4" Type="http://schemas.openxmlformats.org/officeDocument/2006/relationships/ctrlProp" Target="../ctrlProps/ctrlProp163.xml"/><Relationship Id="rId39" Type="http://schemas.openxmlformats.org/officeDocument/2006/relationships/ctrlProp" Target="../ctrlProps/ctrlProp198.xml"/><Relationship Id="rId38" Type="http://schemas.openxmlformats.org/officeDocument/2006/relationships/ctrlProp" Target="../ctrlProps/ctrlProp197.xml"/><Relationship Id="rId37" Type="http://schemas.openxmlformats.org/officeDocument/2006/relationships/ctrlProp" Target="../ctrlProps/ctrlProp196.xml"/><Relationship Id="rId36" Type="http://schemas.openxmlformats.org/officeDocument/2006/relationships/ctrlProp" Target="../ctrlProps/ctrlProp195.xml"/><Relationship Id="rId35" Type="http://schemas.openxmlformats.org/officeDocument/2006/relationships/ctrlProp" Target="../ctrlProps/ctrlProp194.xml"/><Relationship Id="rId34" Type="http://schemas.openxmlformats.org/officeDocument/2006/relationships/ctrlProp" Target="../ctrlProps/ctrlProp193.xml"/><Relationship Id="rId33" Type="http://schemas.openxmlformats.org/officeDocument/2006/relationships/ctrlProp" Target="../ctrlProps/ctrlProp192.xml"/><Relationship Id="rId32" Type="http://schemas.openxmlformats.org/officeDocument/2006/relationships/ctrlProp" Target="../ctrlProps/ctrlProp191.xml"/><Relationship Id="rId31" Type="http://schemas.openxmlformats.org/officeDocument/2006/relationships/ctrlProp" Target="../ctrlProps/ctrlProp190.xml"/><Relationship Id="rId30" Type="http://schemas.openxmlformats.org/officeDocument/2006/relationships/ctrlProp" Target="../ctrlProps/ctrlProp189.xml"/><Relationship Id="rId3" Type="http://schemas.openxmlformats.org/officeDocument/2006/relationships/ctrlProp" Target="../ctrlProps/ctrlProp162.xml"/><Relationship Id="rId29" Type="http://schemas.openxmlformats.org/officeDocument/2006/relationships/ctrlProp" Target="../ctrlProps/ctrlProp188.xml"/><Relationship Id="rId28" Type="http://schemas.openxmlformats.org/officeDocument/2006/relationships/ctrlProp" Target="../ctrlProps/ctrlProp187.xml"/><Relationship Id="rId27" Type="http://schemas.openxmlformats.org/officeDocument/2006/relationships/ctrlProp" Target="../ctrlProps/ctrlProp186.xml"/><Relationship Id="rId26" Type="http://schemas.openxmlformats.org/officeDocument/2006/relationships/ctrlProp" Target="../ctrlProps/ctrlProp185.xml"/><Relationship Id="rId25" Type="http://schemas.openxmlformats.org/officeDocument/2006/relationships/ctrlProp" Target="../ctrlProps/ctrlProp184.xml"/><Relationship Id="rId24" Type="http://schemas.openxmlformats.org/officeDocument/2006/relationships/ctrlProp" Target="../ctrlProps/ctrlProp183.xml"/><Relationship Id="rId23" Type="http://schemas.openxmlformats.org/officeDocument/2006/relationships/ctrlProp" Target="../ctrlProps/ctrlProp182.xml"/><Relationship Id="rId22" Type="http://schemas.openxmlformats.org/officeDocument/2006/relationships/ctrlProp" Target="../ctrlProps/ctrlProp181.xml"/><Relationship Id="rId21" Type="http://schemas.openxmlformats.org/officeDocument/2006/relationships/ctrlProp" Target="../ctrlProps/ctrlProp180.xml"/><Relationship Id="rId20" Type="http://schemas.openxmlformats.org/officeDocument/2006/relationships/ctrlProp" Target="../ctrlProps/ctrlProp17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78.xml"/><Relationship Id="rId18" Type="http://schemas.openxmlformats.org/officeDocument/2006/relationships/ctrlProp" Target="../ctrlProps/ctrlProp177.xml"/><Relationship Id="rId17" Type="http://schemas.openxmlformats.org/officeDocument/2006/relationships/ctrlProp" Target="../ctrlProps/ctrlProp176.xml"/><Relationship Id="rId16" Type="http://schemas.openxmlformats.org/officeDocument/2006/relationships/ctrlProp" Target="../ctrlProps/ctrlProp175.xml"/><Relationship Id="rId15" Type="http://schemas.openxmlformats.org/officeDocument/2006/relationships/ctrlProp" Target="../ctrlProps/ctrlProp174.xml"/><Relationship Id="rId14" Type="http://schemas.openxmlformats.org/officeDocument/2006/relationships/ctrlProp" Target="../ctrlProps/ctrlProp173.xml"/><Relationship Id="rId13" Type="http://schemas.openxmlformats.org/officeDocument/2006/relationships/ctrlProp" Target="../ctrlProps/ctrlProp172.xml"/><Relationship Id="rId12" Type="http://schemas.openxmlformats.org/officeDocument/2006/relationships/ctrlProp" Target="../ctrlProps/ctrlProp171.xml"/><Relationship Id="rId11" Type="http://schemas.openxmlformats.org/officeDocument/2006/relationships/ctrlProp" Target="../ctrlProps/ctrlProp170.xml"/><Relationship Id="rId10" Type="http://schemas.openxmlformats.org/officeDocument/2006/relationships/ctrlProp" Target="../ctrlProps/ctrlProp169.xml"/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07.xml"/><Relationship Id="rId8" Type="http://schemas.openxmlformats.org/officeDocument/2006/relationships/ctrlProp" Target="../ctrlProps/ctrlProp206.xml"/><Relationship Id="rId7" Type="http://schemas.openxmlformats.org/officeDocument/2006/relationships/ctrlProp" Target="../ctrlProps/ctrlProp205.xml"/><Relationship Id="rId6" Type="http://schemas.openxmlformats.org/officeDocument/2006/relationships/ctrlProp" Target="../ctrlProps/ctrlProp204.xml"/><Relationship Id="rId5" Type="http://schemas.openxmlformats.org/officeDocument/2006/relationships/ctrlProp" Target="../ctrlProps/ctrlProp203.xml"/><Relationship Id="rId41" Type="http://schemas.openxmlformats.org/officeDocument/2006/relationships/ctrlProp" Target="../ctrlProps/ctrlProp239.xml"/><Relationship Id="rId40" Type="http://schemas.openxmlformats.org/officeDocument/2006/relationships/ctrlProp" Target="../ctrlProps/ctrlProp238.xml"/><Relationship Id="rId4" Type="http://schemas.openxmlformats.org/officeDocument/2006/relationships/ctrlProp" Target="../ctrlProps/ctrlProp202.xml"/><Relationship Id="rId39" Type="http://schemas.openxmlformats.org/officeDocument/2006/relationships/ctrlProp" Target="../ctrlProps/ctrlProp237.xml"/><Relationship Id="rId38" Type="http://schemas.openxmlformats.org/officeDocument/2006/relationships/ctrlProp" Target="../ctrlProps/ctrlProp236.xml"/><Relationship Id="rId37" Type="http://schemas.openxmlformats.org/officeDocument/2006/relationships/ctrlProp" Target="../ctrlProps/ctrlProp235.xml"/><Relationship Id="rId36" Type="http://schemas.openxmlformats.org/officeDocument/2006/relationships/ctrlProp" Target="../ctrlProps/ctrlProp234.xml"/><Relationship Id="rId35" Type="http://schemas.openxmlformats.org/officeDocument/2006/relationships/ctrlProp" Target="../ctrlProps/ctrlProp233.xml"/><Relationship Id="rId34" Type="http://schemas.openxmlformats.org/officeDocument/2006/relationships/ctrlProp" Target="../ctrlProps/ctrlProp232.xml"/><Relationship Id="rId33" Type="http://schemas.openxmlformats.org/officeDocument/2006/relationships/ctrlProp" Target="../ctrlProps/ctrlProp231.xml"/><Relationship Id="rId32" Type="http://schemas.openxmlformats.org/officeDocument/2006/relationships/ctrlProp" Target="../ctrlProps/ctrlProp230.xml"/><Relationship Id="rId31" Type="http://schemas.openxmlformats.org/officeDocument/2006/relationships/ctrlProp" Target="../ctrlProps/ctrlProp229.xml"/><Relationship Id="rId30" Type="http://schemas.openxmlformats.org/officeDocument/2006/relationships/ctrlProp" Target="../ctrlProps/ctrlProp228.xml"/><Relationship Id="rId3" Type="http://schemas.openxmlformats.org/officeDocument/2006/relationships/ctrlProp" Target="../ctrlProps/ctrlProp201.xml"/><Relationship Id="rId29" Type="http://schemas.openxmlformats.org/officeDocument/2006/relationships/ctrlProp" Target="../ctrlProps/ctrlProp227.xml"/><Relationship Id="rId28" Type="http://schemas.openxmlformats.org/officeDocument/2006/relationships/ctrlProp" Target="../ctrlProps/ctrlProp226.xml"/><Relationship Id="rId27" Type="http://schemas.openxmlformats.org/officeDocument/2006/relationships/ctrlProp" Target="../ctrlProps/ctrlProp225.xml"/><Relationship Id="rId26" Type="http://schemas.openxmlformats.org/officeDocument/2006/relationships/ctrlProp" Target="../ctrlProps/ctrlProp224.xml"/><Relationship Id="rId25" Type="http://schemas.openxmlformats.org/officeDocument/2006/relationships/ctrlProp" Target="../ctrlProps/ctrlProp223.xml"/><Relationship Id="rId24" Type="http://schemas.openxmlformats.org/officeDocument/2006/relationships/ctrlProp" Target="../ctrlProps/ctrlProp222.xml"/><Relationship Id="rId23" Type="http://schemas.openxmlformats.org/officeDocument/2006/relationships/ctrlProp" Target="../ctrlProps/ctrlProp221.xml"/><Relationship Id="rId22" Type="http://schemas.openxmlformats.org/officeDocument/2006/relationships/ctrlProp" Target="../ctrlProps/ctrlProp220.xml"/><Relationship Id="rId21" Type="http://schemas.openxmlformats.org/officeDocument/2006/relationships/ctrlProp" Target="../ctrlProps/ctrlProp219.xml"/><Relationship Id="rId20" Type="http://schemas.openxmlformats.org/officeDocument/2006/relationships/ctrlProp" Target="../ctrlProps/ctrlProp21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17.xml"/><Relationship Id="rId18" Type="http://schemas.openxmlformats.org/officeDocument/2006/relationships/ctrlProp" Target="../ctrlProps/ctrlProp216.xml"/><Relationship Id="rId17" Type="http://schemas.openxmlformats.org/officeDocument/2006/relationships/ctrlProp" Target="../ctrlProps/ctrlProp215.xml"/><Relationship Id="rId16" Type="http://schemas.openxmlformats.org/officeDocument/2006/relationships/ctrlProp" Target="../ctrlProps/ctrlProp214.xml"/><Relationship Id="rId15" Type="http://schemas.openxmlformats.org/officeDocument/2006/relationships/ctrlProp" Target="../ctrlProps/ctrlProp213.xml"/><Relationship Id="rId14" Type="http://schemas.openxmlformats.org/officeDocument/2006/relationships/ctrlProp" Target="../ctrlProps/ctrlProp212.xml"/><Relationship Id="rId13" Type="http://schemas.openxmlformats.org/officeDocument/2006/relationships/ctrlProp" Target="../ctrlProps/ctrlProp211.xml"/><Relationship Id="rId12" Type="http://schemas.openxmlformats.org/officeDocument/2006/relationships/ctrlProp" Target="../ctrlProps/ctrlProp210.xml"/><Relationship Id="rId11" Type="http://schemas.openxmlformats.org/officeDocument/2006/relationships/ctrlProp" Target="../ctrlProps/ctrlProp209.xml"/><Relationship Id="rId10" Type="http://schemas.openxmlformats.org/officeDocument/2006/relationships/ctrlProp" Target="../ctrlProps/ctrlProp208.x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2" customWidth="1"/>
    <col min="3" max="3" width="10.125" customWidth="1"/>
  </cols>
  <sheetData>
    <row r="1" ht="21" customHeight="1" spans="1:2">
      <c r="A1" s="453"/>
      <c r="B1" s="454" t="s">
        <v>0</v>
      </c>
    </row>
    <row r="2" spans="1:2">
      <c r="A2" s="10">
        <v>1</v>
      </c>
      <c r="B2" s="455" t="s">
        <v>1</v>
      </c>
    </row>
    <row r="3" spans="1:2">
      <c r="A3" s="10">
        <v>2</v>
      </c>
      <c r="B3" s="455" t="s">
        <v>2</v>
      </c>
    </row>
    <row r="4" spans="1:2">
      <c r="A4" s="10">
        <v>3</v>
      </c>
      <c r="B4" s="455" t="s">
        <v>3</v>
      </c>
    </row>
    <row r="5" spans="1:2">
      <c r="A5" s="10">
        <v>4</v>
      </c>
      <c r="B5" s="455" t="s">
        <v>4</v>
      </c>
    </row>
    <row r="6" spans="1:2">
      <c r="A6" s="10">
        <v>5</v>
      </c>
      <c r="B6" s="455" t="s">
        <v>5</v>
      </c>
    </row>
    <row r="7" spans="1:2">
      <c r="A7" s="10">
        <v>6</v>
      </c>
      <c r="B7" s="455" t="s">
        <v>6</v>
      </c>
    </row>
    <row r="8" s="451" customFormat="1" ht="15" customHeight="1" spans="1:2">
      <c r="A8" s="456">
        <v>7</v>
      </c>
      <c r="B8" s="457" t="s">
        <v>7</v>
      </c>
    </row>
    <row r="9" ht="18.95" customHeight="1" spans="1:2">
      <c r="A9" s="453"/>
      <c r="B9" s="458" t="s">
        <v>8</v>
      </c>
    </row>
    <row r="10" ht="15.95" customHeight="1" spans="1:2">
      <c r="A10" s="10">
        <v>1</v>
      </c>
      <c r="B10" s="459" t="s">
        <v>9</v>
      </c>
    </row>
    <row r="11" spans="1:2">
      <c r="A11" s="10">
        <v>2</v>
      </c>
      <c r="B11" s="455" t="s">
        <v>10</v>
      </c>
    </row>
    <row r="12" spans="1:2">
      <c r="A12" s="10">
        <v>3</v>
      </c>
      <c r="B12" s="457" t="s">
        <v>11</v>
      </c>
    </row>
    <row r="13" spans="1:2">
      <c r="A13" s="10">
        <v>4</v>
      </c>
      <c r="B13" s="455" t="s">
        <v>12</v>
      </c>
    </row>
    <row r="14" spans="1:2">
      <c r="A14" s="10">
        <v>5</v>
      </c>
      <c r="B14" s="455" t="s">
        <v>13</v>
      </c>
    </row>
    <row r="15" spans="1:2">
      <c r="A15" s="10">
        <v>6</v>
      </c>
      <c r="B15" s="455" t="s">
        <v>14</v>
      </c>
    </row>
    <row r="16" spans="1:2">
      <c r="A16" s="10">
        <v>7</v>
      </c>
      <c r="B16" s="455" t="s">
        <v>15</v>
      </c>
    </row>
    <row r="17" spans="1:2">
      <c r="A17" s="10">
        <v>8</v>
      </c>
      <c r="B17" s="455" t="s">
        <v>16</v>
      </c>
    </row>
    <row r="18" spans="1:2">
      <c r="A18" s="10">
        <v>9</v>
      </c>
      <c r="B18" s="455" t="s">
        <v>17</v>
      </c>
    </row>
    <row r="19" spans="1:2">
      <c r="A19" s="10"/>
      <c r="B19" s="455"/>
    </row>
    <row r="20" ht="20.25" spans="1:2">
      <c r="A20" s="453"/>
      <c r="B20" s="454" t="s">
        <v>18</v>
      </c>
    </row>
    <row r="21" spans="1:2">
      <c r="A21" s="10">
        <v>1</v>
      </c>
      <c r="B21" s="460" t="s">
        <v>19</v>
      </c>
    </row>
    <row r="22" spans="1:2">
      <c r="A22" s="10">
        <v>2</v>
      </c>
      <c r="B22" s="455" t="s">
        <v>20</v>
      </c>
    </row>
    <row r="23" spans="1:2">
      <c r="A23" s="10">
        <v>3</v>
      </c>
      <c r="B23" s="455" t="s">
        <v>21</v>
      </c>
    </row>
    <row r="24" spans="1:2">
      <c r="A24" s="10">
        <v>4</v>
      </c>
      <c r="B24" s="455" t="s">
        <v>22</v>
      </c>
    </row>
    <row r="25" spans="1:2">
      <c r="A25" s="10">
        <v>5</v>
      </c>
      <c r="B25" s="455" t="s">
        <v>23</v>
      </c>
    </row>
    <row r="26" spans="1:2">
      <c r="A26" s="10">
        <v>6</v>
      </c>
      <c r="B26" s="455" t="s">
        <v>24</v>
      </c>
    </row>
    <row r="27" spans="1:2">
      <c r="A27" s="10">
        <v>7</v>
      </c>
      <c r="B27" s="455" t="s">
        <v>25</v>
      </c>
    </row>
    <row r="28" spans="1:2">
      <c r="A28" s="10"/>
      <c r="B28" s="455"/>
    </row>
    <row r="29" ht="20.25" spans="1:2">
      <c r="A29" s="453"/>
      <c r="B29" s="454" t="s">
        <v>26</v>
      </c>
    </row>
    <row r="30" spans="1:2">
      <c r="A30" s="10">
        <v>1</v>
      </c>
      <c r="B30" s="460" t="s">
        <v>27</v>
      </c>
    </row>
    <row r="31" spans="1:2">
      <c r="A31" s="10">
        <v>2</v>
      </c>
      <c r="B31" s="455" t="s">
        <v>28</v>
      </c>
    </row>
    <row r="32" spans="1:2">
      <c r="A32" s="10">
        <v>3</v>
      </c>
      <c r="B32" s="455" t="s">
        <v>29</v>
      </c>
    </row>
    <row r="33" ht="28.5" spans="1:2">
      <c r="A33" s="10">
        <v>4</v>
      </c>
      <c r="B33" s="455" t="s">
        <v>30</v>
      </c>
    </row>
    <row r="34" spans="1:2">
      <c r="A34" s="10">
        <v>5</v>
      </c>
      <c r="B34" s="455" t="s">
        <v>31</v>
      </c>
    </row>
    <row r="35" spans="1:2">
      <c r="A35" s="10">
        <v>6</v>
      </c>
      <c r="B35" s="455" t="s">
        <v>32</v>
      </c>
    </row>
    <row r="36" spans="1:2">
      <c r="A36" s="10">
        <v>7</v>
      </c>
      <c r="B36" s="455" t="s">
        <v>33</v>
      </c>
    </row>
    <row r="37" spans="1:2">
      <c r="A37" s="10"/>
      <c r="B37" s="455"/>
    </row>
    <row r="39" spans="1:2">
      <c r="A39" s="461" t="s">
        <v>34</v>
      </c>
      <c r="B39" s="46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18"/>
  <sheetViews>
    <sheetView workbookViewId="0">
      <selection activeCell="J10" sqref="J10"/>
    </sheetView>
  </sheetViews>
  <sheetFormatPr defaultColWidth="9" defaultRowHeight="14.25"/>
  <cols>
    <col min="1" max="1" width="13.625" style="77" customWidth="1"/>
    <col min="2" max="3" width="9.125" style="77" customWidth="1"/>
    <col min="4" max="4" width="9.125" style="78" customWidth="1"/>
    <col min="5" max="7" width="9.125" style="77" customWidth="1"/>
    <col min="8" max="8" width="2.75" style="77" customWidth="1"/>
    <col min="9" max="11" width="14.625" style="77" customWidth="1"/>
    <col min="12" max="14" width="14.625" style="79" customWidth="1"/>
    <col min="15" max="251" width="9" style="77"/>
    <col min="252" max="16384" width="9" style="80"/>
  </cols>
  <sheetData>
    <row r="1" s="77" customFormat="1" ht="29" customHeight="1" spans="1:254">
      <c r="A1" s="81" t="s">
        <v>143</v>
      </c>
      <c r="B1" s="82"/>
      <c r="C1" s="83"/>
      <c r="D1" s="84"/>
      <c r="E1" s="83"/>
      <c r="F1" s="83"/>
      <c r="G1" s="83"/>
      <c r="H1" s="83"/>
      <c r="I1" s="83"/>
      <c r="J1" s="83"/>
      <c r="K1" s="83"/>
      <c r="L1" s="114"/>
      <c r="M1" s="114"/>
      <c r="N1" s="114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80"/>
      <c r="GL1" s="80"/>
      <c r="GM1" s="80"/>
      <c r="GN1" s="80"/>
      <c r="GO1" s="80"/>
      <c r="GP1" s="80"/>
      <c r="GQ1" s="80"/>
      <c r="GR1" s="80"/>
      <c r="GS1" s="80"/>
      <c r="GT1" s="80"/>
      <c r="GU1" s="80"/>
      <c r="GV1" s="80"/>
      <c r="GW1" s="80"/>
      <c r="GX1" s="80"/>
      <c r="GY1" s="80"/>
      <c r="GZ1" s="80"/>
      <c r="HA1" s="80"/>
      <c r="HB1" s="80"/>
      <c r="HC1" s="80"/>
      <c r="HD1" s="80"/>
      <c r="HE1" s="80"/>
      <c r="HF1" s="80"/>
      <c r="HG1" s="80"/>
      <c r="HH1" s="80"/>
      <c r="HI1" s="80"/>
      <c r="HJ1" s="80"/>
      <c r="HK1" s="80"/>
      <c r="HL1" s="80"/>
      <c r="HM1" s="80"/>
      <c r="HN1" s="80"/>
      <c r="HO1" s="80"/>
      <c r="HP1" s="80"/>
      <c r="HQ1" s="80"/>
      <c r="HR1" s="80"/>
      <c r="HS1" s="80"/>
      <c r="HT1" s="80"/>
      <c r="HU1" s="80"/>
      <c r="HV1" s="80"/>
      <c r="HW1" s="80"/>
      <c r="HX1" s="80"/>
      <c r="HY1" s="80"/>
      <c r="HZ1" s="80"/>
      <c r="IA1" s="80"/>
      <c r="IB1" s="80"/>
      <c r="IC1" s="80"/>
      <c r="ID1" s="80"/>
      <c r="IE1" s="80"/>
      <c r="IF1" s="80"/>
      <c r="IG1" s="80"/>
      <c r="IH1" s="80"/>
      <c r="II1" s="80"/>
      <c r="IJ1" s="80"/>
      <c r="IK1" s="80"/>
      <c r="IL1" s="80"/>
      <c r="IM1" s="80"/>
      <c r="IN1" s="80"/>
      <c r="IO1" s="80"/>
      <c r="IP1" s="80"/>
      <c r="IQ1" s="80"/>
      <c r="IR1" s="80"/>
      <c r="IS1" s="80"/>
      <c r="IT1" s="80"/>
    </row>
    <row r="2" s="77" customFormat="1" ht="20" customHeight="1" spans="1:254">
      <c r="A2" s="85" t="s">
        <v>61</v>
      </c>
      <c r="B2" s="86" t="str">
        <f>首期!B4</f>
        <v>TAJJCN82968</v>
      </c>
      <c r="C2" s="86"/>
      <c r="D2" s="87" t="s">
        <v>67</v>
      </c>
      <c r="E2" s="88" t="str">
        <f>首期!B5</f>
        <v>女式POLO短袖T恤</v>
      </c>
      <c r="F2" s="88"/>
      <c r="G2" s="88"/>
      <c r="H2" s="89"/>
      <c r="I2" s="115" t="s">
        <v>57</v>
      </c>
      <c r="J2" s="116" t="s">
        <v>56</v>
      </c>
      <c r="K2" s="116"/>
      <c r="L2" s="116"/>
      <c r="M2" s="116"/>
      <c r="N2" s="117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</row>
    <row r="3" s="77" customFormat="1" spans="1:254">
      <c r="A3" s="90" t="s">
        <v>144</v>
      </c>
      <c r="B3" s="91" t="s">
        <v>145</v>
      </c>
      <c r="C3" s="92"/>
      <c r="D3" s="91"/>
      <c r="E3" s="91"/>
      <c r="F3" s="91"/>
      <c r="G3" s="91"/>
      <c r="H3" s="93"/>
      <c r="I3" s="118"/>
      <c r="J3" s="118"/>
      <c r="K3" s="118"/>
      <c r="L3" s="118"/>
      <c r="M3" s="118"/>
      <c r="N3" s="119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</row>
    <row r="4" s="77" customFormat="1" ht="16.5" spans="1:254">
      <c r="A4" s="90"/>
      <c r="B4" s="94" t="s">
        <v>110</v>
      </c>
      <c r="C4" s="95" t="s">
        <v>111</v>
      </c>
      <c r="D4" s="95" t="s">
        <v>112</v>
      </c>
      <c r="E4" s="95" t="s">
        <v>113</v>
      </c>
      <c r="F4" s="95" t="s">
        <v>114</v>
      </c>
      <c r="G4" s="95" t="s">
        <v>146</v>
      </c>
      <c r="H4" s="93"/>
      <c r="I4" s="94" t="s">
        <v>110</v>
      </c>
      <c r="J4" s="95" t="s">
        <v>111</v>
      </c>
      <c r="K4" s="95" t="s">
        <v>112</v>
      </c>
      <c r="L4" s="95" t="s">
        <v>113</v>
      </c>
      <c r="M4" s="95" t="s">
        <v>114</v>
      </c>
      <c r="N4" s="120" t="s">
        <v>146</v>
      </c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</row>
    <row r="5" s="77" customFormat="1" ht="16.5" spans="1:254">
      <c r="A5" s="90"/>
      <c r="B5" s="94" t="s">
        <v>149</v>
      </c>
      <c r="C5" s="95" t="s">
        <v>150</v>
      </c>
      <c r="D5" s="96" t="s">
        <v>151</v>
      </c>
      <c r="E5" s="95" t="s">
        <v>152</v>
      </c>
      <c r="F5" s="95" t="s">
        <v>153</v>
      </c>
      <c r="G5" s="95" t="s">
        <v>154</v>
      </c>
      <c r="H5" s="97"/>
      <c r="I5" s="121" t="s">
        <v>148</v>
      </c>
      <c r="J5" s="121" t="s">
        <v>148</v>
      </c>
      <c r="K5" s="121" t="s">
        <v>195</v>
      </c>
      <c r="L5" s="121" t="s">
        <v>195</v>
      </c>
      <c r="M5" s="121" t="s">
        <v>148</v>
      </c>
      <c r="N5" s="122" t="s">
        <v>195</v>
      </c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</row>
    <row r="6" s="77" customFormat="1" ht="21" customHeight="1" spans="1:254">
      <c r="A6" s="98" t="s">
        <v>157</v>
      </c>
      <c r="B6" s="99">
        <f>C6-2</f>
        <v>57.5</v>
      </c>
      <c r="C6" s="100">
        <v>59.5</v>
      </c>
      <c r="D6" s="99">
        <f>C6+2</f>
        <v>61.5</v>
      </c>
      <c r="E6" s="99">
        <f>D6+2</f>
        <v>63.5</v>
      </c>
      <c r="F6" s="99">
        <f>E6+1</f>
        <v>64.5</v>
      </c>
      <c r="G6" s="99">
        <f>F6+1</f>
        <v>65.5</v>
      </c>
      <c r="H6" s="97"/>
      <c r="I6" s="121" t="s">
        <v>275</v>
      </c>
      <c r="J6" s="121" t="s">
        <v>276</v>
      </c>
      <c r="K6" s="121" t="s">
        <v>277</v>
      </c>
      <c r="L6" s="121" t="s">
        <v>278</v>
      </c>
      <c r="M6" s="121" t="s">
        <v>279</v>
      </c>
      <c r="N6" s="123" t="s">
        <v>280</v>
      </c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</row>
    <row r="7" s="77" customFormat="1" ht="21" customHeight="1" spans="1:254">
      <c r="A7" s="101" t="s">
        <v>161</v>
      </c>
      <c r="B7" s="102">
        <f t="shared" ref="B7:B9" si="0">C7-4</f>
        <v>86</v>
      </c>
      <c r="C7" s="103">
        <v>90</v>
      </c>
      <c r="D7" s="102">
        <f t="shared" ref="D7:D9" si="1">C7+4</f>
        <v>94</v>
      </c>
      <c r="E7" s="102">
        <f>D7+4</f>
        <v>98</v>
      </c>
      <c r="F7" s="102">
        <f t="shared" ref="F7:F9" si="2">E7+6</f>
        <v>104</v>
      </c>
      <c r="G7" s="102">
        <f t="shared" ref="G7:G9" si="3">F7+6</f>
        <v>110</v>
      </c>
      <c r="H7" s="97"/>
      <c r="I7" s="121" t="s">
        <v>281</v>
      </c>
      <c r="J7" s="121" t="s">
        <v>282</v>
      </c>
      <c r="K7" s="121" t="s">
        <v>283</v>
      </c>
      <c r="L7" s="121" t="s">
        <v>284</v>
      </c>
      <c r="M7" s="121" t="s">
        <v>285</v>
      </c>
      <c r="N7" s="123" t="s">
        <v>286</v>
      </c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</row>
    <row r="8" s="77" customFormat="1" ht="21" customHeight="1" spans="1:254">
      <c r="A8" s="101" t="s">
        <v>164</v>
      </c>
      <c r="B8" s="102">
        <f t="shared" si="0"/>
        <v>82</v>
      </c>
      <c r="C8" s="103">
        <v>86</v>
      </c>
      <c r="D8" s="102">
        <f t="shared" si="1"/>
        <v>90</v>
      </c>
      <c r="E8" s="102">
        <f>D8+5</f>
        <v>95</v>
      </c>
      <c r="F8" s="102">
        <f t="shared" si="2"/>
        <v>101</v>
      </c>
      <c r="G8" s="102">
        <f t="shared" si="3"/>
        <v>107</v>
      </c>
      <c r="H8" s="97"/>
      <c r="I8" s="121" t="s">
        <v>287</v>
      </c>
      <c r="J8" s="121" t="s">
        <v>288</v>
      </c>
      <c r="K8" s="121" t="s">
        <v>289</v>
      </c>
      <c r="L8" s="121" t="s">
        <v>290</v>
      </c>
      <c r="M8" s="121" t="s">
        <v>291</v>
      </c>
      <c r="N8" s="123" t="s">
        <v>292</v>
      </c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</row>
    <row r="9" s="77" customFormat="1" ht="21" customHeight="1" spans="1:254">
      <c r="A9" s="101" t="s">
        <v>167</v>
      </c>
      <c r="B9" s="102">
        <f t="shared" si="0"/>
        <v>88</v>
      </c>
      <c r="C9" s="103">
        <v>92</v>
      </c>
      <c r="D9" s="102">
        <f t="shared" si="1"/>
        <v>96</v>
      </c>
      <c r="E9" s="102">
        <f>D9+5</f>
        <v>101</v>
      </c>
      <c r="F9" s="102">
        <f t="shared" si="2"/>
        <v>107</v>
      </c>
      <c r="G9" s="102">
        <f t="shared" si="3"/>
        <v>113</v>
      </c>
      <c r="H9" s="97"/>
      <c r="I9" s="121" t="s">
        <v>293</v>
      </c>
      <c r="J9" s="121" t="s">
        <v>290</v>
      </c>
      <c r="K9" s="121" t="s">
        <v>288</v>
      </c>
      <c r="L9" s="121" t="s">
        <v>294</v>
      </c>
      <c r="M9" s="121" t="s">
        <v>295</v>
      </c>
      <c r="N9" s="123" t="s">
        <v>288</v>
      </c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</row>
    <row r="10" s="77" customFormat="1" ht="21" customHeight="1" spans="1:254">
      <c r="A10" s="101" t="s">
        <v>170</v>
      </c>
      <c r="B10" s="102">
        <f>C10-1</f>
        <v>37</v>
      </c>
      <c r="C10" s="103">
        <v>38</v>
      </c>
      <c r="D10" s="102">
        <f>C10+1</f>
        <v>39</v>
      </c>
      <c r="E10" s="102">
        <f>D10+1</f>
        <v>40</v>
      </c>
      <c r="F10" s="102">
        <f>E10+1.2</f>
        <v>41.2</v>
      </c>
      <c r="G10" s="102">
        <f>F10+1.2</f>
        <v>42.4</v>
      </c>
      <c r="H10" s="97"/>
      <c r="I10" s="121" t="s">
        <v>296</v>
      </c>
      <c r="J10" s="121" t="s">
        <v>297</v>
      </c>
      <c r="K10" s="121" t="s">
        <v>298</v>
      </c>
      <c r="L10" s="121" t="s">
        <v>299</v>
      </c>
      <c r="M10" s="121" t="s">
        <v>300</v>
      </c>
      <c r="N10" s="123" t="s">
        <v>301</v>
      </c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</row>
    <row r="11" s="77" customFormat="1" ht="21" customHeight="1" spans="1:254">
      <c r="A11" s="101" t="s">
        <v>171</v>
      </c>
      <c r="B11" s="102">
        <f>C11-0.5</f>
        <v>16.5</v>
      </c>
      <c r="C11" s="103">
        <v>17</v>
      </c>
      <c r="D11" s="102">
        <f t="shared" ref="D11:G11" si="4">C11+0.5</f>
        <v>17.5</v>
      </c>
      <c r="E11" s="102">
        <f t="shared" si="4"/>
        <v>18</v>
      </c>
      <c r="F11" s="102">
        <f t="shared" si="4"/>
        <v>18.5</v>
      </c>
      <c r="G11" s="102">
        <f t="shared" si="4"/>
        <v>19</v>
      </c>
      <c r="H11" s="97"/>
      <c r="I11" s="121" t="s">
        <v>302</v>
      </c>
      <c r="J11" s="121" t="s">
        <v>303</v>
      </c>
      <c r="K11" s="121" t="s">
        <v>304</v>
      </c>
      <c r="L11" s="121" t="s">
        <v>305</v>
      </c>
      <c r="M11" s="121" t="s">
        <v>305</v>
      </c>
      <c r="N11" s="123" t="s">
        <v>306</v>
      </c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  <c r="IL11" s="80"/>
      <c r="IM11" s="80"/>
      <c r="IN11" s="80"/>
      <c r="IO11" s="80"/>
      <c r="IP11" s="80"/>
      <c r="IQ11" s="80"/>
      <c r="IR11" s="80"/>
      <c r="IS11" s="80"/>
      <c r="IT11" s="80"/>
    </row>
    <row r="12" s="77" customFormat="1" ht="21" customHeight="1" spans="1:254">
      <c r="A12" s="101" t="s">
        <v>174</v>
      </c>
      <c r="B12" s="102">
        <f>C12-0.7</f>
        <v>15.3</v>
      </c>
      <c r="C12" s="103">
        <v>16</v>
      </c>
      <c r="D12" s="102">
        <f>C12+0.7</f>
        <v>16.7</v>
      </c>
      <c r="E12" s="102">
        <f>D12+0.7</f>
        <v>17.4</v>
      </c>
      <c r="F12" s="102">
        <f>E12+0.95</f>
        <v>18.35</v>
      </c>
      <c r="G12" s="102">
        <f>F12+0.95</f>
        <v>19.3</v>
      </c>
      <c r="H12" s="97"/>
      <c r="I12" s="121" t="s">
        <v>304</v>
      </c>
      <c r="J12" s="121" t="s">
        <v>304</v>
      </c>
      <c r="K12" s="121" t="s">
        <v>307</v>
      </c>
      <c r="L12" s="121" t="s">
        <v>308</v>
      </c>
      <c r="M12" s="121" t="s">
        <v>309</v>
      </c>
      <c r="N12" s="123" t="s">
        <v>310</v>
      </c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  <c r="IO12" s="80"/>
      <c r="IP12" s="80"/>
      <c r="IQ12" s="80"/>
      <c r="IR12" s="80"/>
      <c r="IS12" s="80"/>
      <c r="IT12" s="80"/>
    </row>
    <row r="13" s="77" customFormat="1" ht="21" customHeight="1" spans="1:254">
      <c r="A13" s="101" t="s">
        <v>176</v>
      </c>
      <c r="B13" s="102">
        <f>C13-0.7</f>
        <v>14.8</v>
      </c>
      <c r="C13" s="104">
        <v>15.5</v>
      </c>
      <c r="D13" s="102">
        <f>C13+0.7</f>
        <v>16.2</v>
      </c>
      <c r="E13" s="102">
        <f>D13+0.7</f>
        <v>16.9</v>
      </c>
      <c r="F13" s="102">
        <f>E13+0.95</f>
        <v>17.85</v>
      </c>
      <c r="G13" s="102">
        <f>F13+0.95</f>
        <v>18.8</v>
      </c>
      <c r="H13" s="97"/>
      <c r="I13" s="121" t="s">
        <v>311</v>
      </c>
      <c r="J13" s="121" t="s">
        <v>311</v>
      </c>
      <c r="K13" s="121" t="s">
        <v>312</v>
      </c>
      <c r="L13" s="121" t="s">
        <v>307</v>
      </c>
      <c r="M13" s="121" t="s">
        <v>310</v>
      </c>
      <c r="N13" s="123" t="s">
        <v>304</v>
      </c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  <c r="IO13" s="80"/>
      <c r="IP13" s="80"/>
      <c r="IQ13" s="80"/>
      <c r="IR13" s="80"/>
      <c r="IS13" s="80"/>
      <c r="IT13" s="80"/>
    </row>
    <row r="14" s="77" customFormat="1" ht="21" customHeight="1" spans="1:254">
      <c r="A14" s="101" t="s">
        <v>177</v>
      </c>
      <c r="B14" s="102">
        <f>C14-1</f>
        <v>38</v>
      </c>
      <c r="C14" s="103">
        <v>39</v>
      </c>
      <c r="D14" s="102">
        <f>C14+1</f>
        <v>40</v>
      </c>
      <c r="E14" s="102">
        <f>D14+1</f>
        <v>41</v>
      </c>
      <c r="F14" s="102">
        <f>E14+1.5</f>
        <v>42.5</v>
      </c>
      <c r="G14" s="102">
        <f>F14+1.5</f>
        <v>44</v>
      </c>
      <c r="H14" s="97"/>
      <c r="I14" s="121" t="s">
        <v>304</v>
      </c>
      <c r="J14" s="121" t="s">
        <v>304</v>
      </c>
      <c r="K14" s="121" t="s">
        <v>304</v>
      </c>
      <c r="L14" s="121" t="s">
        <v>313</v>
      </c>
      <c r="M14" s="121" t="s">
        <v>304</v>
      </c>
      <c r="N14" s="123" t="s">
        <v>304</v>
      </c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  <c r="IQ14" s="80"/>
      <c r="IR14" s="80"/>
      <c r="IS14" s="80"/>
      <c r="IT14" s="80"/>
    </row>
    <row r="15" s="77" customFormat="1" ht="21" customHeight="1" spans="1:254">
      <c r="A15" s="105"/>
      <c r="B15" s="106"/>
      <c r="C15" s="106"/>
      <c r="D15" s="107"/>
      <c r="E15" s="106"/>
      <c r="F15" s="106"/>
      <c r="G15" s="106"/>
      <c r="H15" s="97"/>
      <c r="I15" s="121"/>
      <c r="J15" s="121"/>
      <c r="K15" s="121"/>
      <c r="L15" s="121"/>
      <c r="M15" s="121"/>
      <c r="N15" s="123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  <c r="IL15" s="80"/>
      <c r="IM15" s="80"/>
      <c r="IN15" s="80"/>
      <c r="IO15" s="80"/>
      <c r="IP15" s="80"/>
      <c r="IQ15" s="80"/>
      <c r="IR15" s="80"/>
      <c r="IS15" s="80"/>
      <c r="IT15" s="80"/>
    </row>
    <row r="16" s="77" customFormat="1" ht="17.25" spans="1:254">
      <c r="A16" s="108"/>
      <c r="B16" s="109"/>
      <c r="C16" s="109"/>
      <c r="D16" s="109"/>
      <c r="E16" s="110"/>
      <c r="F16" s="109"/>
      <c r="G16" s="109"/>
      <c r="H16" s="111"/>
      <c r="I16" s="124"/>
      <c r="J16" s="124"/>
      <c r="K16" s="125"/>
      <c r="L16" s="124"/>
      <c r="M16" s="124"/>
      <c r="N16" s="126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  <c r="IQ16" s="80"/>
      <c r="IR16" s="80"/>
      <c r="IS16" s="80"/>
      <c r="IT16" s="80"/>
    </row>
    <row r="17" s="77" customFormat="1" spans="1:254">
      <c r="A17" s="112" t="s">
        <v>180</v>
      </c>
      <c r="B17" s="112"/>
      <c r="C17" s="112"/>
      <c r="D17" s="113"/>
      <c r="L17" s="79"/>
      <c r="M17" s="79"/>
      <c r="N17" s="79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  <c r="IQ17" s="80"/>
      <c r="IR17" s="80"/>
      <c r="IS17" s="80"/>
      <c r="IT17" s="80"/>
    </row>
    <row r="18" s="77" customFormat="1" spans="4:254">
      <c r="D18" s="78"/>
      <c r="I18" s="127" t="s">
        <v>181</v>
      </c>
      <c r="J18" s="128">
        <v>45784</v>
      </c>
      <c r="K18" s="127" t="s">
        <v>182</v>
      </c>
      <c r="L18" s="129" t="s">
        <v>137</v>
      </c>
      <c r="M18" s="129" t="s">
        <v>183</v>
      </c>
      <c r="N18" s="79" t="s">
        <v>140</v>
      </c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  <c r="GY18" s="80"/>
      <c r="GZ18" s="80"/>
      <c r="HA18" s="80"/>
      <c r="HB18" s="80"/>
      <c r="HC18" s="80"/>
      <c r="HD18" s="80"/>
      <c r="HE18" s="80"/>
      <c r="HF18" s="80"/>
      <c r="HG18" s="80"/>
      <c r="HH18" s="80"/>
      <c r="HI18" s="80"/>
      <c r="HJ18" s="80"/>
      <c r="HK18" s="80"/>
      <c r="HL18" s="80"/>
      <c r="HM18" s="80"/>
      <c r="HN18" s="80"/>
      <c r="HO18" s="80"/>
      <c r="HP18" s="80"/>
      <c r="HQ18" s="80"/>
      <c r="HR18" s="80"/>
      <c r="HS18" s="80"/>
      <c r="HT18" s="80"/>
      <c r="HU18" s="80"/>
      <c r="HV18" s="80"/>
      <c r="HW18" s="80"/>
      <c r="HX18" s="80"/>
      <c r="HY18" s="80"/>
      <c r="HZ18" s="80"/>
      <c r="IA18" s="80"/>
      <c r="IB18" s="80"/>
      <c r="IC18" s="80"/>
      <c r="ID18" s="80"/>
      <c r="IE18" s="80"/>
      <c r="IF18" s="80"/>
      <c r="IG18" s="80"/>
      <c r="IH18" s="80"/>
      <c r="II18" s="80"/>
      <c r="IJ18" s="80"/>
      <c r="IK18" s="80"/>
      <c r="IL18" s="80"/>
      <c r="IM18" s="80"/>
      <c r="IN18" s="80"/>
      <c r="IO18" s="80"/>
      <c r="IP18" s="80"/>
      <c r="IQ18" s="80"/>
      <c r="IR18" s="80"/>
      <c r="IS18" s="80"/>
      <c r="IT18" s="80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B4" sqref="B4:E5"/>
    </sheetView>
  </sheetViews>
  <sheetFormatPr defaultColWidth="9" defaultRowHeight="14.25"/>
  <cols>
    <col min="1" max="1" width="7" customWidth="1"/>
    <col min="2" max="2" width="14.5" customWidth="1"/>
    <col min="3" max="3" width="16.6" style="66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317</v>
      </c>
      <c r="B2" s="5" t="s">
        <v>318</v>
      </c>
      <c r="C2" s="5" t="s">
        <v>319</v>
      </c>
      <c r="D2" s="5" t="s">
        <v>320</v>
      </c>
      <c r="E2" s="5" t="s">
        <v>321</v>
      </c>
      <c r="F2" s="5" t="s">
        <v>322</v>
      </c>
      <c r="G2" s="5" t="s">
        <v>323</v>
      </c>
      <c r="H2" s="67" t="s">
        <v>324</v>
      </c>
      <c r="I2" s="4" t="s">
        <v>325</v>
      </c>
      <c r="J2" s="4" t="s">
        <v>326</v>
      </c>
      <c r="K2" s="4" t="s">
        <v>327</v>
      </c>
      <c r="L2" s="4" t="s">
        <v>328</v>
      </c>
      <c r="M2" s="4" t="s">
        <v>329</v>
      </c>
      <c r="N2" s="5" t="s">
        <v>330</v>
      </c>
      <c r="O2" s="5" t="s">
        <v>331</v>
      </c>
    </row>
    <row r="3" s="1" customFormat="1" ht="16.5" spans="1:15">
      <c r="A3" s="4"/>
      <c r="B3" s="7"/>
      <c r="C3" s="7"/>
      <c r="D3" s="7"/>
      <c r="E3" s="7"/>
      <c r="F3" s="7"/>
      <c r="G3" s="7"/>
      <c r="H3" s="68"/>
      <c r="I3" s="4" t="s">
        <v>261</v>
      </c>
      <c r="J3" s="4" t="s">
        <v>261</v>
      </c>
      <c r="K3" s="4" t="s">
        <v>261</v>
      </c>
      <c r="L3" s="4" t="s">
        <v>261</v>
      </c>
      <c r="M3" s="4" t="s">
        <v>261</v>
      </c>
      <c r="N3" s="7"/>
      <c r="O3" s="7"/>
    </row>
    <row r="4" ht="20" customHeight="1" spans="1:15">
      <c r="A4" s="69">
        <v>1</v>
      </c>
      <c r="B4" s="53" t="s">
        <v>332</v>
      </c>
      <c r="C4" s="12" t="s">
        <v>333</v>
      </c>
      <c r="D4" s="12" t="s">
        <v>334</v>
      </c>
      <c r="E4" s="12" t="s">
        <v>335</v>
      </c>
      <c r="F4" s="12" t="s">
        <v>336</v>
      </c>
      <c r="G4" s="70" t="s">
        <v>65</v>
      </c>
      <c r="H4" s="9" t="s">
        <v>65</v>
      </c>
      <c r="I4" s="74">
        <v>3</v>
      </c>
      <c r="J4" s="75">
        <v>1</v>
      </c>
      <c r="K4" s="75">
        <v>1</v>
      </c>
      <c r="L4" s="75">
        <v>1</v>
      </c>
      <c r="M4" s="9">
        <v>0</v>
      </c>
      <c r="N4" s="9">
        <f>SUM(I4:M4)</f>
        <v>6</v>
      </c>
      <c r="O4" s="9" t="s">
        <v>337</v>
      </c>
    </row>
    <row r="5" ht="20" customHeight="1" spans="1:15">
      <c r="A5" s="69">
        <v>2</v>
      </c>
      <c r="B5" s="53" t="s">
        <v>338</v>
      </c>
      <c r="C5" s="12" t="s">
        <v>333</v>
      </c>
      <c r="D5" s="12" t="s">
        <v>117</v>
      </c>
      <c r="E5" s="12" t="s">
        <v>335</v>
      </c>
      <c r="F5" s="12" t="s">
        <v>336</v>
      </c>
      <c r="G5" s="70" t="s">
        <v>65</v>
      </c>
      <c r="H5" s="9" t="s">
        <v>65</v>
      </c>
      <c r="I5" s="75">
        <v>2</v>
      </c>
      <c r="J5" s="75">
        <v>0</v>
      </c>
      <c r="K5" s="75">
        <v>1</v>
      </c>
      <c r="L5" s="75">
        <v>0</v>
      </c>
      <c r="M5" s="75">
        <v>0</v>
      </c>
      <c r="N5" s="9">
        <f>SUM(I5:M5)</f>
        <v>3</v>
      </c>
      <c r="O5" s="9" t="s">
        <v>337</v>
      </c>
    </row>
    <row r="6" ht="20" customHeight="1" spans="1:15">
      <c r="A6" s="69"/>
      <c r="B6" s="16"/>
      <c r="C6" s="16"/>
      <c r="D6" s="16"/>
      <c r="E6" s="17"/>
      <c r="F6" s="16"/>
      <c r="G6" s="70"/>
      <c r="H6" s="9"/>
      <c r="I6" s="75"/>
      <c r="J6" s="75"/>
      <c r="K6" s="75"/>
      <c r="L6" s="75"/>
      <c r="M6" s="75"/>
      <c r="N6" s="9"/>
      <c r="O6" s="9"/>
    </row>
    <row r="7" ht="20" customHeight="1" spans="1:15">
      <c r="A7" s="69"/>
      <c r="B7" s="16"/>
      <c r="C7" s="16"/>
      <c r="D7" s="16"/>
      <c r="E7" s="17"/>
      <c r="F7" s="16"/>
      <c r="G7" s="70"/>
      <c r="H7" s="9"/>
      <c r="I7" s="75"/>
      <c r="J7" s="75"/>
      <c r="K7" s="75"/>
      <c r="L7" s="75"/>
      <c r="M7" s="75"/>
      <c r="N7" s="9"/>
      <c r="O7" s="9"/>
    </row>
    <row r="8" ht="20" customHeight="1" spans="1:15">
      <c r="A8" s="9"/>
      <c r="B8" s="56"/>
      <c r="C8" s="56"/>
      <c r="D8" s="56"/>
      <c r="E8" s="71"/>
      <c r="F8" s="56"/>
      <c r="G8" s="9"/>
      <c r="H8" s="10"/>
      <c r="I8" s="74"/>
      <c r="J8" s="75"/>
      <c r="K8" s="75"/>
      <c r="L8" s="75"/>
      <c r="M8" s="9"/>
      <c r="N8" s="9"/>
      <c r="O8" s="10"/>
    </row>
    <row r="9" s="2" customFormat="1" ht="18.75" spans="1:15">
      <c r="A9" s="19" t="s">
        <v>339</v>
      </c>
      <c r="B9" s="20"/>
      <c r="C9" s="56"/>
      <c r="D9" s="21"/>
      <c r="E9" s="22"/>
      <c r="F9" s="56"/>
      <c r="G9" s="9"/>
      <c r="H9" s="36"/>
      <c r="I9" s="30"/>
      <c r="J9" s="19" t="s">
        <v>340</v>
      </c>
      <c r="K9" s="20"/>
      <c r="L9" s="20"/>
      <c r="M9" s="21"/>
      <c r="N9" s="20"/>
      <c r="O9" s="27"/>
    </row>
    <row r="10" ht="61" customHeight="1" spans="1:15">
      <c r="A10" s="72" t="s">
        <v>341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6"/>
    </row>
  </sheetData>
  <mergeCells count="13">
    <mergeCell ref="A1:O1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5" zoomScaleNormal="125" workbookViewId="0">
      <selection activeCell="B4" sqref="B4:F5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7.3" customWidth="1"/>
    <col min="5" max="5" width="12.125" customWidth="1"/>
    <col min="6" max="6" width="19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317</v>
      </c>
      <c r="B2" s="5" t="s">
        <v>322</v>
      </c>
      <c r="C2" s="5" t="s">
        <v>318</v>
      </c>
      <c r="D2" s="5" t="s">
        <v>319</v>
      </c>
      <c r="E2" s="5" t="s">
        <v>320</v>
      </c>
      <c r="F2" s="5" t="s">
        <v>321</v>
      </c>
      <c r="G2" s="4" t="s">
        <v>343</v>
      </c>
      <c r="H2" s="4"/>
      <c r="I2" s="4" t="s">
        <v>344</v>
      </c>
      <c r="J2" s="4"/>
      <c r="K2" s="6" t="s">
        <v>345</v>
      </c>
      <c r="L2" s="62" t="s">
        <v>346</v>
      </c>
      <c r="M2" s="25" t="s">
        <v>347</v>
      </c>
    </row>
    <row r="3" s="1" customFormat="1" ht="16.5" spans="1:13">
      <c r="A3" s="4"/>
      <c r="B3" s="7"/>
      <c r="C3" s="7"/>
      <c r="D3" s="7"/>
      <c r="E3" s="7"/>
      <c r="F3" s="7"/>
      <c r="G3" s="4" t="s">
        <v>348</v>
      </c>
      <c r="H3" s="4" t="s">
        <v>349</v>
      </c>
      <c r="I3" s="4" t="s">
        <v>348</v>
      </c>
      <c r="J3" s="4" t="s">
        <v>349</v>
      </c>
      <c r="K3" s="8"/>
      <c r="L3" s="63"/>
      <c r="M3" s="26"/>
    </row>
    <row r="4" ht="22" customHeight="1" spans="1:13">
      <c r="A4" s="52">
        <v>1</v>
      </c>
      <c r="B4" s="12" t="s">
        <v>336</v>
      </c>
      <c r="C4" s="53" t="s">
        <v>332</v>
      </c>
      <c r="D4" s="12" t="s">
        <v>333</v>
      </c>
      <c r="E4" s="12" t="s">
        <v>334</v>
      </c>
      <c r="F4" s="12" t="s">
        <v>335</v>
      </c>
      <c r="G4" s="54">
        <v>-0.02</v>
      </c>
      <c r="H4" s="54">
        <f>-1%%</f>
        <v>-0.0001</v>
      </c>
      <c r="I4" s="54">
        <v>-0.03</v>
      </c>
      <c r="J4" s="54" t="s">
        <v>350</v>
      </c>
      <c r="K4" s="58"/>
      <c r="L4" s="9"/>
      <c r="M4" s="9"/>
    </row>
    <row r="5" ht="22" customHeight="1" spans="1:13">
      <c r="A5" s="52">
        <v>2</v>
      </c>
      <c r="B5" s="12" t="s">
        <v>336</v>
      </c>
      <c r="C5" s="53" t="s">
        <v>338</v>
      </c>
      <c r="D5" s="12" t="s">
        <v>333</v>
      </c>
      <c r="E5" s="12" t="s">
        <v>117</v>
      </c>
      <c r="F5" s="12" t="s">
        <v>335</v>
      </c>
      <c r="G5" s="54">
        <v>-0.02</v>
      </c>
      <c r="H5" s="54">
        <v>-0.005</v>
      </c>
      <c r="I5" s="54">
        <v>-0.02</v>
      </c>
      <c r="J5" s="54">
        <v>-0.01</v>
      </c>
      <c r="K5" s="58"/>
      <c r="L5" s="9"/>
      <c r="M5" s="9"/>
    </row>
    <row r="6" ht="22" customHeight="1" spans="1:13">
      <c r="A6" s="52"/>
      <c r="B6" s="16"/>
      <c r="C6" s="16"/>
      <c r="D6" s="16"/>
      <c r="E6" s="16"/>
      <c r="F6" s="17"/>
      <c r="G6" s="54"/>
      <c r="H6" s="54"/>
      <c r="I6" s="54"/>
      <c r="J6" s="54"/>
      <c r="K6" s="58"/>
      <c r="L6" s="9"/>
      <c r="M6" s="9"/>
    </row>
    <row r="7" ht="22" customHeight="1" spans="1:13">
      <c r="A7" s="52"/>
      <c r="B7" s="16"/>
      <c r="C7" s="16"/>
      <c r="D7" s="16"/>
      <c r="E7" s="16"/>
      <c r="F7" s="17"/>
      <c r="G7" s="54"/>
      <c r="H7" s="54"/>
      <c r="I7" s="54"/>
      <c r="J7" s="54"/>
      <c r="K7" s="58"/>
      <c r="L7" s="10"/>
      <c r="M7" s="10"/>
    </row>
    <row r="8" ht="22" customHeight="1" spans="1:13">
      <c r="A8" s="52"/>
      <c r="B8" s="55"/>
      <c r="C8" s="56"/>
      <c r="D8" s="56"/>
      <c r="E8" s="56"/>
      <c r="F8" s="57"/>
      <c r="G8" s="58"/>
      <c r="H8" s="59"/>
      <c r="I8" s="59"/>
      <c r="J8" s="59"/>
      <c r="K8" s="58"/>
      <c r="L8" s="10"/>
      <c r="M8" s="10"/>
    </row>
    <row r="9" s="2" customFormat="1" ht="18.75" spans="1:13">
      <c r="A9" s="19" t="s">
        <v>351</v>
      </c>
      <c r="B9" s="20"/>
      <c r="C9" s="20"/>
      <c r="D9" s="56"/>
      <c r="E9" s="21"/>
      <c r="F9" s="57"/>
      <c r="G9" s="30"/>
      <c r="H9" s="19" t="s">
        <v>340</v>
      </c>
      <c r="I9" s="20"/>
      <c r="J9" s="20"/>
      <c r="K9" s="21"/>
      <c r="L9" s="64"/>
      <c r="M9" s="27"/>
    </row>
    <row r="10" ht="84" customHeight="1" spans="1:13">
      <c r="A10" s="60" t="s">
        <v>352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5"/>
    </row>
  </sheetData>
  <mergeCells count="15">
    <mergeCell ref="A1:M1"/>
    <mergeCell ref="G2:H2"/>
    <mergeCell ref="I2:J2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E4" sqref="E4:F5"/>
    </sheetView>
  </sheetViews>
  <sheetFormatPr defaultColWidth="9" defaultRowHeight="14.25"/>
  <cols>
    <col min="1" max="1" width="8.625" customWidth="1"/>
    <col min="2" max="2" width="11.5" customWidth="1"/>
    <col min="3" max="3" width="13.5" customWidth="1"/>
    <col min="4" max="4" width="16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354</v>
      </c>
      <c r="B2" s="5" t="s">
        <v>322</v>
      </c>
      <c r="C2" s="5" t="s">
        <v>318</v>
      </c>
      <c r="D2" s="5" t="s">
        <v>319</v>
      </c>
      <c r="E2" s="5" t="s">
        <v>320</v>
      </c>
      <c r="F2" s="5" t="s">
        <v>321</v>
      </c>
      <c r="G2" s="37" t="s">
        <v>355</v>
      </c>
      <c r="H2" s="38"/>
      <c r="I2" s="48"/>
      <c r="J2" s="37" t="s">
        <v>356</v>
      </c>
      <c r="K2" s="38"/>
      <c r="L2" s="48"/>
      <c r="M2" s="37" t="s">
        <v>357</v>
      </c>
      <c r="N2" s="38"/>
      <c r="O2" s="48"/>
      <c r="P2" s="37" t="s">
        <v>358</v>
      </c>
      <c r="Q2" s="38"/>
      <c r="R2" s="48"/>
      <c r="S2" s="38" t="s">
        <v>359</v>
      </c>
      <c r="T2" s="38"/>
      <c r="U2" s="48"/>
      <c r="V2" s="33" t="s">
        <v>360</v>
      </c>
      <c r="W2" s="33" t="s">
        <v>331</v>
      </c>
    </row>
    <row r="3" s="1" customFormat="1" ht="16.5" spans="1:23">
      <c r="A3" s="7"/>
      <c r="B3" s="39"/>
      <c r="C3" s="39"/>
      <c r="D3" s="39"/>
      <c r="E3" s="39"/>
      <c r="F3" s="39"/>
      <c r="G3" s="4" t="s">
        <v>361</v>
      </c>
      <c r="H3" s="4" t="s">
        <v>67</v>
      </c>
      <c r="I3" s="4" t="s">
        <v>322</v>
      </c>
      <c r="J3" s="4" t="s">
        <v>361</v>
      </c>
      <c r="K3" s="4" t="s">
        <v>67</v>
      </c>
      <c r="L3" s="4" t="s">
        <v>322</v>
      </c>
      <c r="M3" s="4" t="s">
        <v>361</v>
      </c>
      <c r="N3" s="4" t="s">
        <v>67</v>
      </c>
      <c r="O3" s="4" t="s">
        <v>322</v>
      </c>
      <c r="P3" s="4" t="s">
        <v>361</v>
      </c>
      <c r="Q3" s="4" t="s">
        <v>67</v>
      </c>
      <c r="R3" s="4" t="s">
        <v>322</v>
      </c>
      <c r="S3" s="4" t="s">
        <v>361</v>
      </c>
      <c r="T3" s="4" t="s">
        <v>67</v>
      </c>
      <c r="U3" s="4" t="s">
        <v>322</v>
      </c>
      <c r="V3" s="51"/>
      <c r="W3" s="51"/>
    </row>
    <row r="4" ht="20" customHeight="1" spans="1:23">
      <c r="A4" s="28" t="s">
        <v>362</v>
      </c>
      <c r="B4" s="12" t="s">
        <v>336</v>
      </c>
      <c r="C4" s="29" t="s">
        <v>332</v>
      </c>
      <c r="D4" s="12" t="s">
        <v>333</v>
      </c>
      <c r="E4" s="12" t="s">
        <v>334</v>
      </c>
      <c r="F4" s="12" t="s">
        <v>335</v>
      </c>
      <c r="G4" s="11" t="s">
        <v>363</v>
      </c>
      <c r="H4" s="11"/>
      <c r="I4" s="11" t="s">
        <v>364</v>
      </c>
      <c r="J4" s="11" t="s">
        <v>365</v>
      </c>
      <c r="K4" s="49"/>
      <c r="L4" s="49" t="s">
        <v>366</v>
      </c>
      <c r="M4" s="9" t="s">
        <v>367</v>
      </c>
      <c r="N4" s="9"/>
      <c r="O4" s="9" t="s">
        <v>368</v>
      </c>
      <c r="P4" s="9"/>
      <c r="Q4" s="9"/>
      <c r="R4" s="9"/>
      <c r="S4" s="9"/>
      <c r="T4" s="9"/>
      <c r="U4" s="9"/>
      <c r="V4" s="9" t="s">
        <v>369</v>
      </c>
      <c r="W4" s="9"/>
    </row>
    <row r="5" ht="20" customHeight="1" spans="1:23">
      <c r="A5" s="28" t="s">
        <v>362</v>
      </c>
      <c r="B5" s="12" t="s">
        <v>336</v>
      </c>
      <c r="C5" s="29" t="s">
        <v>338</v>
      </c>
      <c r="D5" s="12" t="s">
        <v>333</v>
      </c>
      <c r="E5" s="12" t="s">
        <v>117</v>
      </c>
      <c r="F5" s="12" t="s">
        <v>335</v>
      </c>
      <c r="G5" s="40" t="s">
        <v>370</v>
      </c>
      <c r="H5" s="41"/>
      <c r="I5" s="50"/>
      <c r="J5" s="40" t="s">
        <v>371</v>
      </c>
      <c r="K5" s="41"/>
      <c r="L5" s="50"/>
      <c r="M5" s="37" t="s">
        <v>372</v>
      </c>
      <c r="N5" s="38"/>
      <c r="O5" s="48"/>
      <c r="P5" s="37" t="s">
        <v>373</v>
      </c>
      <c r="Q5" s="38"/>
      <c r="R5" s="48"/>
      <c r="S5" s="38" t="s">
        <v>374</v>
      </c>
      <c r="T5" s="38"/>
      <c r="U5" s="48"/>
      <c r="V5" s="9"/>
      <c r="W5" s="9"/>
    </row>
    <row r="6" ht="20" customHeight="1" spans="1:23">
      <c r="A6" s="28"/>
      <c r="B6" s="16"/>
      <c r="C6" s="16"/>
      <c r="D6" s="42"/>
      <c r="E6" s="16"/>
      <c r="F6" s="17"/>
      <c r="G6" s="43" t="s">
        <v>361</v>
      </c>
      <c r="H6" s="43" t="s">
        <v>67</v>
      </c>
      <c r="I6" s="43" t="s">
        <v>322</v>
      </c>
      <c r="J6" s="43" t="s">
        <v>361</v>
      </c>
      <c r="K6" s="43" t="s">
        <v>67</v>
      </c>
      <c r="L6" s="43" t="s">
        <v>322</v>
      </c>
      <c r="M6" s="4" t="s">
        <v>361</v>
      </c>
      <c r="N6" s="4" t="s">
        <v>67</v>
      </c>
      <c r="O6" s="4" t="s">
        <v>322</v>
      </c>
      <c r="P6" s="4" t="s">
        <v>361</v>
      </c>
      <c r="Q6" s="4" t="s">
        <v>67</v>
      </c>
      <c r="R6" s="4" t="s">
        <v>322</v>
      </c>
      <c r="S6" s="4" t="s">
        <v>361</v>
      </c>
      <c r="T6" s="4" t="s">
        <v>67</v>
      </c>
      <c r="U6" s="4" t="s">
        <v>322</v>
      </c>
      <c r="V6" s="9"/>
      <c r="W6" s="9"/>
    </row>
    <row r="7" ht="20" customHeight="1" spans="1:23">
      <c r="A7" s="28"/>
      <c r="B7" s="16"/>
      <c r="C7" s="16"/>
      <c r="D7" s="42"/>
      <c r="E7" s="16"/>
      <c r="F7" s="17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44"/>
      <c r="B8" s="44"/>
      <c r="C8" s="44"/>
      <c r="D8" s="44"/>
      <c r="E8" s="44"/>
      <c r="F8" s="44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5"/>
      <c r="B9" s="45"/>
      <c r="C9" s="45"/>
      <c r="D9" s="45"/>
      <c r="E9" s="45"/>
      <c r="F9" s="45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="2" customFormat="1" ht="33" customHeight="1" spans="1:23">
      <c r="A10" s="19" t="s">
        <v>351</v>
      </c>
      <c r="B10" s="20"/>
      <c r="C10" s="20"/>
      <c r="D10" s="20"/>
      <c r="E10" s="21"/>
      <c r="F10" s="22"/>
      <c r="G10" s="30"/>
      <c r="H10" s="36"/>
      <c r="I10" s="36"/>
      <c r="J10" s="19" t="s">
        <v>340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1"/>
      <c r="V10" s="20"/>
      <c r="W10" s="27"/>
    </row>
    <row r="11" ht="80" customHeight="1" spans="1:23">
      <c r="A11" s="46" t="s">
        <v>375</v>
      </c>
      <c r="B11" s="46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0:E10"/>
    <mergeCell ref="F10:G10"/>
    <mergeCell ref="J10:U10"/>
    <mergeCell ref="A11:W11"/>
    <mergeCell ref="A2:A3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377</v>
      </c>
      <c r="B2" s="33" t="s">
        <v>318</v>
      </c>
      <c r="C2" s="33" t="s">
        <v>319</v>
      </c>
      <c r="D2" s="33" t="s">
        <v>320</v>
      </c>
      <c r="E2" s="33" t="s">
        <v>321</v>
      </c>
      <c r="F2" s="33" t="s">
        <v>322</v>
      </c>
      <c r="G2" s="32" t="s">
        <v>378</v>
      </c>
      <c r="H2" s="32" t="s">
        <v>379</v>
      </c>
      <c r="I2" s="32" t="s">
        <v>380</v>
      </c>
      <c r="J2" s="32" t="s">
        <v>379</v>
      </c>
      <c r="K2" s="32" t="s">
        <v>381</v>
      </c>
      <c r="L2" s="32" t="s">
        <v>379</v>
      </c>
      <c r="M2" s="33" t="s">
        <v>360</v>
      </c>
      <c r="N2" s="33" t="s">
        <v>331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4" t="s">
        <v>377</v>
      </c>
      <c r="B4" s="35" t="s">
        <v>382</v>
      </c>
      <c r="C4" s="35" t="s">
        <v>361</v>
      </c>
      <c r="D4" s="35" t="s">
        <v>320</v>
      </c>
      <c r="E4" s="33" t="s">
        <v>321</v>
      </c>
      <c r="F4" s="33" t="s">
        <v>322</v>
      </c>
      <c r="G4" s="32" t="s">
        <v>378</v>
      </c>
      <c r="H4" s="32" t="s">
        <v>379</v>
      </c>
      <c r="I4" s="32" t="s">
        <v>380</v>
      </c>
      <c r="J4" s="32" t="s">
        <v>379</v>
      </c>
      <c r="K4" s="32" t="s">
        <v>381</v>
      </c>
      <c r="L4" s="32" t="s">
        <v>379</v>
      </c>
      <c r="M4" s="33" t="s">
        <v>360</v>
      </c>
      <c r="N4" s="33" t="s">
        <v>331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9" t="s">
        <v>383</v>
      </c>
      <c r="B11" s="20"/>
      <c r="C11" s="20"/>
      <c r="D11" s="21"/>
      <c r="E11" s="22"/>
      <c r="F11" s="36"/>
      <c r="G11" s="30"/>
      <c r="H11" s="36"/>
      <c r="I11" s="19" t="s">
        <v>384</v>
      </c>
      <c r="J11" s="20"/>
      <c r="K11" s="20"/>
      <c r="L11" s="20"/>
      <c r="M11" s="20"/>
      <c r="N11" s="27"/>
    </row>
    <row r="12" ht="16.5" spans="1:14">
      <c r="A12" s="23" t="s">
        <v>385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E22" sqref="E22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20.6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0">
      <c r="A1" s="3" t="s">
        <v>386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354</v>
      </c>
      <c r="B2" s="5" t="s">
        <v>322</v>
      </c>
      <c r="C2" s="5" t="s">
        <v>318</v>
      </c>
      <c r="D2" s="5" t="s">
        <v>319</v>
      </c>
      <c r="E2" s="5" t="s">
        <v>320</v>
      </c>
      <c r="F2" s="5" t="s">
        <v>321</v>
      </c>
      <c r="G2" s="4" t="s">
        <v>387</v>
      </c>
      <c r="H2" s="4" t="s">
        <v>388</v>
      </c>
      <c r="I2" s="4" t="s">
        <v>389</v>
      </c>
      <c r="J2" s="4" t="s">
        <v>390</v>
      </c>
      <c r="K2" s="5" t="s">
        <v>360</v>
      </c>
      <c r="L2" s="5" t="s">
        <v>331</v>
      </c>
    </row>
    <row r="3" spans="1:12">
      <c r="A3" s="28" t="s">
        <v>362</v>
      </c>
      <c r="B3" s="12" t="s">
        <v>336</v>
      </c>
      <c r="C3" s="29" t="s">
        <v>332</v>
      </c>
      <c r="D3" s="12" t="s">
        <v>333</v>
      </c>
      <c r="E3" s="12" t="s">
        <v>334</v>
      </c>
      <c r="F3" s="12" t="s">
        <v>335</v>
      </c>
      <c r="G3" s="9" t="s">
        <v>391</v>
      </c>
      <c r="H3" s="9" t="s">
        <v>392</v>
      </c>
      <c r="I3" s="9"/>
      <c r="J3" s="9"/>
      <c r="K3" s="31" t="s">
        <v>393</v>
      </c>
      <c r="L3" s="9" t="s">
        <v>337</v>
      </c>
    </row>
    <row r="4" spans="1:12">
      <c r="A4" s="28" t="s">
        <v>362</v>
      </c>
      <c r="B4" s="12" t="s">
        <v>336</v>
      </c>
      <c r="C4" s="29" t="s">
        <v>338</v>
      </c>
      <c r="D4" s="12" t="s">
        <v>333</v>
      </c>
      <c r="E4" s="12" t="s">
        <v>117</v>
      </c>
      <c r="F4" s="12" t="s">
        <v>335</v>
      </c>
      <c r="G4" s="9" t="s">
        <v>391</v>
      </c>
      <c r="H4" s="9" t="s">
        <v>392</v>
      </c>
      <c r="I4" s="9"/>
      <c r="J4" s="9"/>
      <c r="K4" s="31" t="s">
        <v>393</v>
      </c>
      <c r="L4" s="9" t="s">
        <v>337</v>
      </c>
    </row>
    <row r="5" spans="1:12">
      <c r="A5" s="28"/>
      <c r="B5" s="16"/>
      <c r="C5" s="16"/>
      <c r="D5" s="16"/>
      <c r="E5" s="16"/>
      <c r="F5" s="17"/>
      <c r="G5" s="9"/>
      <c r="H5" s="9"/>
      <c r="I5" s="9"/>
      <c r="J5" s="9"/>
      <c r="K5" s="31" t="s">
        <v>393</v>
      </c>
      <c r="L5" s="9" t="s">
        <v>337</v>
      </c>
    </row>
    <row r="6" spans="1:12">
      <c r="A6" s="28"/>
      <c r="B6" s="16"/>
      <c r="C6" s="16"/>
      <c r="D6" s="16"/>
      <c r="E6" s="16"/>
      <c r="F6" s="17"/>
      <c r="G6" s="9"/>
      <c r="H6" s="9"/>
      <c r="I6" s="9"/>
      <c r="J6" s="9"/>
      <c r="K6" s="31" t="s">
        <v>393</v>
      </c>
      <c r="L6" s="9" t="s">
        <v>337</v>
      </c>
    </row>
    <row r="7" spans="1:12">
      <c r="A7" s="28"/>
      <c r="B7" s="16"/>
      <c r="C7" s="16"/>
      <c r="D7" s="16"/>
      <c r="E7" s="16"/>
      <c r="F7" s="17"/>
      <c r="G7" s="9"/>
      <c r="H7" s="9"/>
      <c r="I7" s="10"/>
      <c r="J7" s="10"/>
      <c r="K7" s="31" t="s">
        <v>393</v>
      </c>
      <c r="L7" s="9" t="s">
        <v>337</v>
      </c>
    </row>
    <row r="8" spans="1:12">
      <c r="A8" s="28"/>
      <c r="B8" s="16"/>
      <c r="C8" s="16"/>
      <c r="D8" s="16"/>
      <c r="E8" s="16"/>
      <c r="F8" s="17"/>
      <c r="G8" s="9"/>
      <c r="H8" s="9"/>
      <c r="I8" s="10"/>
      <c r="J8" s="10"/>
      <c r="K8" s="31" t="s">
        <v>393</v>
      </c>
      <c r="L8" s="9" t="s">
        <v>337</v>
      </c>
    </row>
    <row r="9" spans="1:12">
      <c r="A9" s="28"/>
      <c r="B9" s="16"/>
      <c r="C9" s="16"/>
      <c r="D9" s="16"/>
      <c r="E9" s="16"/>
      <c r="F9" s="17"/>
      <c r="G9" s="9"/>
      <c r="H9" s="9"/>
      <c r="I9" s="10"/>
      <c r="J9" s="10"/>
      <c r="K9" s="31" t="s">
        <v>393</v>
      </c>
      <c r="L9" s="9" t="s">
        <v>337</v>
      </c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9" t="s">
        <v>394</v>
      </c>
      <c r="B11" s="20"/>
      <c r="C11" s="20"/>
      <c r="D11" s="20"/>
      <c r="E11" s="21"/>
      <c r="F11" s="22"/>
      <c r="G11" s="30"/>
      <c r="H11" s="19" t="s">
        <v>395</v>
      </c>
      <c r="I11" s="20"/>
      <c r="J11" s="20"/>
      <c r="K11" s="20"/>
      <c r="L11" s="27"/>
    </row>
    <row r="12" ht="16.5" spans="1:12">
      <c r="A12" s="23" t="s">
        <v>396</v>
      </c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H5" sqref="H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8.7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397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317</v>
      </c>
      <c r="B2" s="5" t="s">
        <v>322</v>
      </c>
      <c r="C2" s="5" t="s">
        <v>361</v>
      </c>
      <c r="D2" s="5" t="s">
        <v>320</v>
      </c>
      <c r="E2" s="5" t="s">
        <v>321</v>
      </c>
      <c r="F2" s="4" t="s">
        <v>398</v>
      </c>
      <c r="G2" s="4" t="s">
        <v>344</v>
      </c>
      <c r="H2" s="6" t="s">
        <v>345</v>
      </c>
      <c r="I2" s="25" t="s">
        <v>347</v>
      </c>
    </row>
    <row r="3" s="1" customFormat="1" ht="16.5" spans="1:9">
      <c r="A3" s="4"/>
      <c r="B3" s="7"/>
      <c r="C3" s="7"/>
      <c r="D3" s="7"/>
      <c r="E3" s="7"/>
      <c r="F3" s="4" t="s">
        <v>399</v>
      </c>
      <c r="G3" s="4" t="s">
        <v>348</v>
      </c>
      <c r="H3" s="8"/>
      <c r="I3" s="26"/>
    </row>
    <row r="4" ht="20" customHeight="1" spans="1:9">
      <c r="A4" s="9">
        <v>1</v>
      </c>
      <c r="B4" s="10" t="s">
        <v>364</v>
      </c>
      <c r="C4" s="11" t="s">
        <v>363</v>
      </c>
      <c r="D4" s="12" t="s">
        <v>334</v>
      </c>
      <c r="E4" s="12" t="s">
        <v>335</v>
      </c>
      <c r="F4" s="13">
        <v>-0.005</v>
      </c>
      <c r="G4" s="13">
        <v>-0.01</v>
      </c>
      <c r="H4" s="9"/>
      <c r="I4" s="9" t="s">
        <v>337</v>
      </c>
    </row>
    <row r="5" ht="20" customHeight="1" spans="1:9">
      <c r="A5" s="9">
        <v>2</v>
      </c>
      <c r="B5" s="10" t="s">
        <v>364</v>
      </c>
      <c r="C5" s="11" t="s">
        <v>363</v>
      </c>
      <c r="D5" s="12" t="s">
        <v>117</v>
      </c>
      <c r="E5" s="12" t="s">
        <v>335</v>
      </c>
      <c r="F5" s="14">
        <v>-0.005</v>
      </c>
      <c r="G5" s="13">
        <v>-0.005</v>
      </c>
      <c r="H5" s="9"/>
      <c r="I5" s="9" t="s">
        <v>337</v>
      </c>
    </row>
    <row r="6" ht="20" customHeight="1" spans="1:9">
      <c r="A6" s="9"/>
      <c r="B6" s="10"/>
      <c r="C6" s="15"/>
      <c r="D6" s="16"/>
      <c r="E6" s="17"/>
      <c r="F6" s="13"/>
      <c r="G6" s="13"/>
      <c r="H6" s="9"/>
      <c r="I6" s="9"/>
    </row>
    <row r="7" ht="20" customHeight="1" spans="1:9">
      <c r="A7" s="9"/>
      <c r="B7" s="10"/>
      <c r="C7" s="15"/>
      <c r="D7" s="16"/>
      <c r="E7" s="17"/>
      <c r="F7" s="18"/>
      <c r="G7" s="13"/>
      <c r="H7" s="9"/>
      <c r="I7" s="9"/>
    </row>
    <row r="8" ht="20" customHeight="1" spans="1:9">
      <c r="A8" s="9"/>
      <c r="B8" s="10"/>
      <c r="C8" s="15"/>
      <c r="D8" s="16"/>
      <c r="E8" s="17"/>
      <c r="F8" s="13"/>
      <c r="G8" s="13"/>
      <c r="H8" s="9"/>
      <c r="I8" s="9"/>
    </row>
    <row r="9" ht="20" customHeight="1" spans="1:9">
      <c r="A9" s="9"/>
      <c r="B9" s="10"/>
      <c r="C9" s="15"/>
      <c r="D9" s="16"/>
      <c r="E9" s="17"/>
      <c r="F9" s="13"/>
      <c r="G9" s="13"/>
      <c r="H9" s="10"/>
      <c r="I9" s="9"/>
    </row>
    <row r="10" ht="20" customHeight="1" spans="1:9">
      <c r="A10" s="9"/>
      <c r="B10" s="10"/>
      <c r="C10" s="15"/>
      <c r="D10" s="16"/>
      <c r="E10" s="17"/>
      <c r="F10" s="13"/>
      <c r="G10" s="13"/>
      <c r="H10" s="10"/>
      <c r="I10" s="9"/>
    </row>
    <row r="11" ht="20" customHeight="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9" t="s">
        <v>400</v>
      </c>
      <c r="B12" s="20"/>
      <c r="C12" s="20"/>
      <c r="D12" s="21"/>
      <c r="E12" s="22"/>
      <c r="F12" s="19" t="s">
        <v>401</v>
      </c>
      <c r="G12" s="20"/>
      <c r="H12" s="21"/>
      <c r="I12" s="27"/>
    </row>
    <row r="13" ht="16.5" spans="1:9">
      <c r="A13" s="23" t="s">
        <v>402</v>
      </c>
      <c r="B13" s="23"/>
      <c r="C13" s="24"/>
      <c r="D13" s="24"/>
      <c r="E13" s="24"/>
      <c r="F13" s="24"/>
      <c r="G13" s="24"/>
      <c r="H13" s="24"/>
      <c r="I13" s="2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1" sqref="B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1" t="s">
        <v>35</v>
      </c>
      <c r="C2" s="432"/>
      <c r="D2" s="432"/>
      <c r="E2" s="432"/>
      <c r="F2" s="432"/>
      <c r="G2" s="432"/>
      <c r="H2" s="432"/>
      <c r="I2" s="446"/>
    </row>
    <row r="3" ht="27.95" customHeight="1" spans="2:9">
      <c r="B3" s="433"/>
      <c r="C3" s="434"/>
      <c r="D3" s="435" t="s">
        <v>36</v>
      </c>
      <c r="E3" s="436"/>
      <c r="F3" s="437" t="s">
        <v>37</v>
      </c>
      <c r="G3" s="438"/>
      <c r="H3" s="435" t="s">
        <v>38</v>
      </c>
      <c r="I3" s="447"/>
    </row>
    <row r="4" ht="27.95" customHeight="1" spans="2:9">
      <c r="B4" s="433" t="s">
        <v>39</v>
      </c>
      <c r="C4" s="434" t="s">
        <v>40</v>
      </c>
      <c r="D4" s="434" t="s">
        <v>41</v>
      </c>
      <c r="E4" s="434" t="s">
        <v>42</v>
      </c>
      <c r="F4" s="439" t="s">
        <v>41</v>
      </c>
      <c r="G4" s="439" t="s">
        <v>42</v>
      </c>
      <c r="H4" s="434" t="s">
        <v>41</v>
      </c>
      <c r="I4" s="448" t="s">
        <v>42</v>
      </c>
    </row>
    <row r="5" ht="27.95" customHeight="1" spans="2:9">
      <c r="B5" s="440" t="s">
        <v>43</v>
      </c>
      <c r="C5" s="10">
        <v>13</v>
      </c>
      <c r="D5" s="10">
        <v>0</v>
      </c>
      <c r="E5" s="10">
        <v>1</v>
      </c>
      <c r="F5" s="441">
        <v>0</v>
      </c>
      <c r="G5" s="441">
        <v>1</v>
      </c>
      <c r="H5" s="10">
        <v>1</v>
      </c>
      <c r="I5" s="449">
        <v>2</v>
      </c>
    </row>
    <row r="6" ht="27.95" customHeight="1" spans="2:9">
      <c r="B6" s="440" t="s">
        <v>44</v>
      </c>
      <c r="C6" s="10">
        <v>20</v>
      </c>
      <c r="D6" s="10">
        <v>0</v>
      </c>
      <c r="E6" s="10">
        <v>1</v>
      </c>
      <c r="F6" s="441">
        <v>1</v>
      </c>
      <c r="G6" s="441">
        <v>2</v>
      </c>
      <c r="H6" s="10">
        <v>2</v>
      </c>
      <c r="I6" s="449">
        <v>3</v>
      </c>
    </row>
    <row r="7" ht="27.95" customHeight="1" spans="2:9">
      <c r="B7" s="440" t="s">
        <v>45</v>
      </c>
      <c r="C7" s="10">
        <v>32</v>
      </c>
      <c r="D7" s="10">
        <v>0</v>
      </c>
      <c r="E7" s="10">
        <v>1</v>
      </c>
      <c r="F7" s="441">
        <v>2</v>
      </c>
      <c r="G7" s="441">
        <v>3</v>
      </c>
      <c r="H7" s="10">
        <v>3</v>
      </c>
      <c r="I7" s="449">
        <v>4</v>
      </c>
    </row>
    <row r="8" ht="27.95" customHeight="1" spans="2:9">
      <c r="B8" s="440" t="s">
        <v>46</v>
      </c>
      <c r="C8" s="10">
        <v>50</v>
      </c>
      <c r="D8" s="10">
        <v>1</v>
      </c>
      <c r="E8" s="10">
        <v>2</v>
      </c>
      <c r="F8" s="441">
        <v>3</v>
      </c>
      <c r="G8" s="441">
        <v>4</v>
      </c>
      <c r="H8" s="10">
        <v>5</v>
      </c>
      <c r="I8" s="449">
        <v>6</v>
      </c>
    </row>
    <row r="9" ht="27.95" customHeight="1" spans="2:9">
      <c r="B9" s="440" t="s">
        <v>47</v>
      </c>
      <c r="C9" s="10">
        <v>80</v>
      </c>
      <c r="D9" s="10">
        <v>2</v>
      </c>
      <c r="E9" s="10">
        <v>3</v>
      </c>
      <c r="F9" s="441">
        <v>5</v>
      </c>
      <c r="G9" s="441">
        <v>6</v>
      </c>
      <c r="H9" s="10">
        <v>7</v>
      </c>
      <c r="I9" s="449">
        <v>8</v>
      </c>
    </row>
    <row r="10" ht="27.95" customHeight="1" spans="2:9">
      <c r="B10" s="440" t="s">
        <v>48</v>
      </c>
      <c r="C10" s="10">
        <v>125</v>
      </c>
      <c r="D10" s="10">
        <v>3</v>
      </c>
      <c r="E10" s="10">
        <v>4</v>
      </c>
      <c r="F10" s="441">
        <v>7</v>
      </c>
      <c r="G10" s="441">
        <v>8</v>
      </c>
      <c r="H10" s="10">
        <v>10</v>
      </c>
      <c r="I10" s="449">
        <v>11</v>
      </c>
    </row>
    <row r="11" ht="27.95" customHeight="1" spans="2:9">
      <c r="B11" s="440" t="s">
        <v>49</v>
      </c>
      <c r="C11" s="10">
        <v>200</v>
      </c>
      <c r="D11" s="10">
        <v>5</v>
      </c>
      <c r="E11" s="10">
        <v>6</v>
      </c>
      <c r="F11" s="441">
        <v>10</v>
      </c>
      <c r="G11" s="441">
        <v>11</v>
      </c>
      <c r="H11" s="10">
        <v>14</v>
      </c>
      <c r="I11" s="449">
        <v>15</v>
      </c>
    </row>
    <row r="12" ht="27.95" customHeight="1" spans="2:9">
      <c r="B12" s="442" t="s">
        <v>50</v>
      </c>
      <c r="C12" s="443">
        <v>315</v>
      </c>
      <c r="D12" s="443">
        <v>7</v>
      </c>
      <c r="E12" s="443">
        <v>8</v>
      </c>
      <c r="F12" s="444">
        <v>14</v>
      </c>
      <c r="G12" s="444">
        <v>15</v>
      </c>
      <c r="H12" s="443">
        <v>21</v>
      </c>
      <c r="I12" s="450">
        <v>22</v>
      </c>
    </row>
    <row r="14" spans="2:4">
      <c r="B14" s="445" t="s">
        <v>51</v>
      </c>
      <c r="C14" s="445"/>
      <c r="D14" s="44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B4" sqref="B4:C4"/>
    </sheetView>
  </sheetViews>
  <sheetFormatPr defaultColWidth="10.375" defaultRowHeight="16.5" customHeight="1"/>
  <cols>
    <col min="1" max="1" width="11.125" style="242" customWidth="1"/>
    <col min="2" max="9" width="10.375" style="242"/>
    <col min="10" max="10" width="8.875" style="242" customWidth="1"/>
    <col min="11" max="11" width="12" style="242" customWidth="1"/>
    <col min="12" max="16384" width="10.375" style="242"/>
  </cols>
  <sheetData>
    <row r="1" ht="21" spans="1:11">
      <c r="A1" s="368" t="s">
        <v>52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</row>
    <row r="2" ht="15" spans="1:11">
      <c r="A2" s="243" t="s">
        <v>53</v>
      </c>
      <c r="B2" s="244" t="s">
        <v>54</v>
      </c>
      <c r="C2" s="244"/>
      <c r="D2" s="245" t="s">
        <v>55</v>
      </c>
      <c r="E2" s="245"/>
      <c r="F2" s="244" t="s">
        <v>56</v>
      </c>
      <c r="G2" s="244"/>
      <c r="H2" s="246" t="s">
        <v>57</v>
      </c>
      <c r="I2" s="321" t="s">
        <v>56</v>
      </c>
      <c r="J2" s="321"/>
      <c r="K2" s="322"/>
    </row>
    <row r="3" ht="14.25" spans="1:11">
      <c r="A3" s="247" t="s">
        <v>58</v>
      </c>
      <c r="B3" s="248"/>
      <c r="C3" s="249"/>
      <c r="D3" s="250" t="s">
        <v>59</v>
      </c>
      <c r="E3" s="251"/>
      <c r="F3" s="251"/>
      <c r="G3" s="252"/>
      <c r="H3" s="250" t="s">
        <v>60</v>
      </c>
      <c r="I3" s="251"/>
      <c r="J3" s="251"/>
      <c r="K3" s="252"/>
    </row>
    <row r="4" ht="18" customHeight="1" spans="1:11">
      <c r="A4" s="253" t="s">
        <v>61</v>
      </c>
      <c r="B4" s="254" t="s">
        <v>62</v>
      </c>
      <c r="C4" s="255"/>
      <c r="D4" s="253" t="s">
        <v>63</v>
      </c>
      <c r="E4" s="256"/>
      <c r="F4" s="257">
        <v>45772</v>
      </c>
      <c r="G4" s="258"/>
      <c r="H4" s="253" t="s">
        <v>64</v>
      </c>
      <c r="I4" s="256"/>
      <c r="J4" s="260" t="s">
        <v>65</v>
      </c>
      <c r="K4" s="261" t="s">
        <v>66</v>
      </c>
    </row>
    <row r="5" ht="14.25" spans="1:11">
      <c r="A5" s="259" t="s">
        <v>67</v>
      </c>
      <c r="B5" s="260" t="s">
        <v>68</v>
      </c>
      <c r="C5" s="261"/>
      <c r="D5" s="253" t="s">
        <v>69</v>
      </c>
      <c r="E5" s="256"/>
      <c r="F5" s="257">
        <v>45743</v>
      </c>
      <c r="G5" s="258"/>
      <c r="H5" s="253" t="s">
        <v>70</v>
      </c>
      <c r="I5" s="256"/>
      <c r="J5" s="260" t="s">
        <v>65</v>
      </c>
      <c r="K5" s="261" t="s">
        <v>66</v>
      </c>
    </row>
    <row r="6" ht="14.25" spans="1:11">
      <c r="A6" s="253" t="s">
        <v>71</v>
      </c>
      <c r="B6" s="262" t="s">
        <v>72</v>
      </c>
      <c r="C6" s="263">
        <v>6</v>
      </c>
      <c r="D6" s="259" t="s">
        <v>73</v>
      </c>
      <c r="E6" s="264"/>
      <c r="F6" s="257">
        <v>45762</v>
      </c>
      <c r="G6" s="258"/>
      <c r="H6" s="253" t="s">
        <v>74</v>
      </c>
      <c r="I6" s="256"/>
      <c r="J6" s="260" t="s">
        <v>65</v>
      </c>
      <c r="K6" s="261" t="s">
        <v>66</v>
      </c>
    </row>
    <row r="7" ht="14.25" spans="1:11">
      <c r="A7" s="253" t="s">
        <v>75</v>
      </c>
      <c r="B7" s="265">
        <v>8000</v>
      </c>
      <c r="C7" s="266"/>
      <c r="D7" s="259" t="s">
        <v>76</v>
      </c>
      <c r="E7" s="267"/>
      <c r="F7" s="257">
        <v>45765</v>
      </c>
      <c r="G7" s="258"/>
      <c r="H7" s="253" t="s">
        <v>77</v>
      </c>
      <c r="I7" s="256"/>
      <c r="J7" s="260" t="s">
        <v>65</v>
      </c>
      <c r="K7" s="261" t="s">
        <v>66</v>
      </c>
    </row>
    <row r="8" ht="15" spans="1:11">
      <c r="A8" s="268" t="s">
        <v>78</v>
      </c>
      <c r="B8" s="269" t="s">
        <v>79</v>
      </c>
      <c r="C8" s="270"/>
      <c r="D8" s="271" t="s">
        <v>80</v>
      </c>
      <c r="E8" s="272"/>
      <c r="F8" s="273">
        <v>45767</v>
      </c>
      <c r="G8" s="274"/>
      <c r="H8" s="271" t="s">
        <v>81</v>
      </c>
      <c r="I8" s="272"/>
      <c r="J8" s="291" t="s">
        <v>65</v>
      </c>
      <c r="K8" s="323" t="s">
        <v>66</v>
      </c>
    </row>
    <row r="9" ht="15" spans="1:11">
      <c r="A9" s="369" t="s">
        <v>82</v>
      </c>
      <c r="B9" s="370"/>
      <c r="C9" s="370"/>
      <c r="D9" s="371"/>
      <c r="E9" s="371"/>
      <c r="F9" s="371"/>
      <c r="G9" s="371"/>
      <c r="H9" s="371"/>
      <c r="I9" s="371"/>
      <c r="J9" s="371"/>
      <c r="K9" s="414"/>
    </row>
    <row r="10" ht="15" spans="1:11">
      <c r="A10" s="372" t="s">
        <v>83</v>
      </c>
      <c r="B10" s="373"/>
      <c r="C10" s="373"/>
      <c r="D10" s="373"/>
      <c r="E10" s="373"/>
      <c r="F10" s="373"/>
      <c r="G10" s="373"/>
      <c r="H10" s="373"/>
      <c r="I10" s="373"/>
      <c r="J10" s="373"/>
      <c r="K10" s="415"/>
    </row>
    <row r="11" ht="14.25" spans="1:11">
      <c r="A11" s="374" t="s">
        <v>84</v>
      </c>
      <c r="B11" s="375" t="s">
        <v>85</v>
      </c>
      <c r="C11" s="376" t="s">
        <v>86</v>
      </c>
      <c r="D11" s="377"/>
      <c r="E11" s="378" t="s">
        <v>87</v>
      </c>
      <c r="F11" s="375" t="s">
        <v>85</v>
      </c>
      <c r="G11" s="376" t="s">
        <v>86</v>
      </c>
      <c r="H11" s="376" t="s">
        <v>88</v>
      </c>
      <c r="I11" s="378" t="s">
        <v>89</v>
      </c>
      <c r="J11" s="375" t="s">
        <v>85</v>
      </c>
      <c r="K11" s="416" t="s">
        <v>86</v>
      </c>
    </row>
    <row r="12" ht="14.25" spans="1:11">
      <c r="A12" s="259" t="s">
        <v>90</v>
      </c>
      <c r="B12" s="281" t="s">
        <v>85</v>
      </c>
      <c r="C12" s="260" t="s">
        <v>86</v>
      </c>
      <c r="D12" s="267"/>
      <c r="E12" s="264" t="s">
        <v>91</v>
      </c>
      <c r="F12" s="281" t="s">
        <v>85</v>
      </c>
      <c r="G12" s="260" t="s">
        <v>86</v>
      </c>
      <c r="H12" s="260" t="s">
        <v>88</v>
      </c>
      <c r="I12" s="264" t="s">
        <v>92</v>
      </c>
      <c r="J12" s="281" t="s">
        <v>85</v>
      </c>
      <c r="K12" s="261" t="s">
        <v>86</v>
      </c>
    </row>
    <row r="13" ht="14.25" spans="1:11">
      <c r="A13" s="259" t="s">
        <v>93</v>
      </c>
      <c r="B13" s="281" t="s">
        <v>85</v>
      </c>
      <c r="C13" s="260" t="s">
        <v>86</v>
      </c>
      <c r="D13" s="267"/>
      <c r="E13" s="264" t="s">
        <v>94</v>
      </c>
      <c r="F13" s="260" t="s">
        <v>95</v>
      </c>
      <c r="G13" s="260" t="s">
        <v>96</v>
      </c>
      <c r="H13" s="260" t="s">
        <v>88</v>
      </c>
      <c r="I13" s="264" t="s">
        <v>97</v>
      </c>
      <c r="J13" s="281" t="s">
        <v>85</v>
      </c>
      <c r="K13" s="261" t="s">
        <v>86</v>
      </c>
    </row>
    <row r="14" ht="15" spans="1:11">
      <c r="A14" s="271" t="s">
        <v>98</v>
      </c>
      <c r="B14" s="272"/>
      <c r="C14" s="272"/>
      <c r="D14" s="272"/>
      <c r="E14" s="272"/>
      <c r="F14" s="272"/>
      <c r="G14" s="272"/>
      <c r="H14" s="272"/>
      <c r="I14" s="272"/>
      <c r="J14" s="272"/>
      <c r="K14" s="325"/>
    </row>
    <row r="15" ht="15" spans="1:11">
      <c r="A15" s="372" t="s">
        <v>99</v>
      </c>
      <c r="B15" s="373"/>
      <c r="C15" s="373"/>
      <c r="D15" s="373"/>
      <c r="E15" s="373"/>
      <c r="F15" s="373"/>
      <c r="G15" s="373"/>
      <c r="H15" s="373"/>
      <c r="I15" s="373"/>
      <c r="J15" s="373"/>
      <c r="K15" s="415"/>
    </row>
    <row r="16" ht="14.25" spans="1:11">
      <c r="A16" s="379" t="s">
        <v>100</v>
      </c>
      <c r="B16" s="376" t="s">
        <v>95</v>
      </c>
      <c r="C16" s="376" t="s">
        <v>96</v>
      </c>
      <c r="D16" s="380"/>
      <c r="E16" s="381" t="s">
        <v>101</v>
      </c>
      <c r="F16" s="376" t="s">
        <v>95</v>
      </c>
      <c r="G16" s="376" t="s">
        <v>96</v>
      </c>
      <c r="H16" s="382"/>
      <c r="I16" s="381" t="s">
        <v>102</v>
      </c>
      <c r="J16" s="376" t="s">
        <v>95</v>
      </c>
      <c r="K16" s="416" t="s">
        <v>96</v>
      </c>
    </row>
    <row r="17" customHeight="1" spans="1:22">
      <c r="A17" s="298" t="s">
        <v>103</v>
      </c>
      <c r="B17" s="260" t="s">
        <v>95</v>
      </c>
      <c r="C17" s="260" t="s">
        <v>96</v>
      </c>
      <c r="D17" s="383"/>
      <c r="E17" s="299" t="s">
        <v>104</v>
      </c>
      <c r="F17" s="260" t="s">
        <v>95</v>
      </c>
      <c r="G17" s="260" t="s">
        <v>96</v>
      </c>
      <c r="H17" s="384"/>
      <c r="I17" s="299" t="s">
        <v>105</v>
      </c>
      <c r="J17" s="260" t="s">
        <v>95</v>
      </c>
      <c r="K17" s="261" t="s">
        <v>96</v>
      </c>
      <c r="L17" s="417"/>
      <c r="M17" s="417"/>
      <c r="N17" s="417"/>
      <c r="O17" s="417"/>
      <c r="P17" s="417"/>
      <c r="Q17" s="417"/>
      <c r="R17" s="417"/>
      <c r="S17" s="417"/>
      <c r="T17" s="417"/>
      <c r="U17" s="417"/>
      <c r="V17" s="417"/>
    </row>
    <row r="18" ht="18" customHeight="1" spans="1:11">
      <c r="A18" s="385" t="s">
        <v>106</v>
      </c>
      <c r="B18" s="386"/>
      <c r="C18" s="386"/>
      <c r="D18" s="386"/>
      <c r="E18" s="386"/>
      <c r="F18" s="386"/>
      <c r="G18" s="386"/>
      <c r="H18" s="386"/>
      <c r="I18" s="386"/>
      <c r="J18" s="386"/>
      <c r="K18" s="418"/>
    </row>
    <row r="19" s="367" customFormat="1" ht="18" customHeight="1" spans="1:11">
      <c r="A19" s="372" t="s">
        <v>107</v>
      </c>
      <c r="B19" s="373"/>
      <c r="C19" s="373"/>
      <c r="D19" s="373"/>
      <c r="E19" s="373"/>
      <c r="F19" s="373"/>
      <c r="G19" s="373"/>
      <c r="H19" s="373"/>
      <c r="I19" s="373"/>
      <c r="J19" s="373"/>
      <c r="K19" s="415"/>
    </row>
    <row r="20" customHeight="1" spans="1:11">
      <c r="A20" s="387" t="s">
        <v>108</v>
      </c>
      <c r="B20" s="388"/>
      <c r="C20" s="388"/>
      <c r="D20" s="388"/>
      <c r="E20" s="388"/>
      <c r="F20" s="388"/>
      <c r="G20" s="388"/>
      <c r="H20" s="388"/>
      <c r="I20" s="388"/>
      <c r="J20" s="388"/>
      <c r="K20" s="419"/>
    </row>
    <row r="21" ht="21.75" customHeight="1" spans="1:11">
      <c r="A21" s="389" t="s">
        <v>109</v>
      </c>
      <c r="B21" s="390"/>
      <c r="C21" s="390" t="s">
        <v>110</v>
      </c>
      <c r="D21" s="390" t="s">
        <v>111</v>
      </c>
      <c r="E21" s="390" t="s">
        <v>112</v>
      </c>
      <c r="F21" s="390" t="s">
        <v>113</v>
      </c>
      <c r="G21" s="390" t="s">
        <v>114</v>
      </c>
      <c r="H21" s="390" t="s">
        <v>115</v>
      </c>
      <c r="I21" s="390"/>
      <c r="J21" s="299"/>
      <c r="K21" s="333" t="s">
        <v>116</v>
      </c>
    </row>
    <row r="22" ht="23" customHeight="1" spans="1:11">
      <c r="A22" s="391" t="s">
        <v>117</v>
      </c>
      <c r="B22" s="392"/>
      <c r="C22" s="392" t="s">
        <v>95</v>
      </c>
      <c r="D22" s="392" t="s">
        <v>95</v>
      </c>
      <c r="E22" s="392" t="s">
        <v>95</v>
      </c>
      <c r="F22" s="392" t="s">
        <v>95</v>
      </c>
      <c r="G22" s="392" t="s">
        <v>95</v>
      </c>
      <c r="H22" s="392" t="s">
        <v>95</v>
      </c>
      <c r="I22" s="392"/>
      <c r="J22" s="392"/>
      <c r="K22" s="420"/>
    </row>
    <row r="23" ht="23" customHeight="1" spans="1:11">
      <c r="A23" s="391" t="s">
        <v>118</v>
      </c>
      <c r="B23" s="392"/>
      <c r="C23" s="392" t="s">
        <v>95</v>
      </c>
      <c r="D23" s="392" t="s">
        <v>95</v>
      </c>
      <c r="E23" s="392" t="s">
        <v>95</v>
      </c>
      <c r="F23" s="392" t="s">
        <v>95</v>
      </c>
      <c r="G23" s="392" t="s">
        <v>95</v>
      </c>
      <c r="H23" s="392" t="s">
        <v>95</v>
      </c>
      <c r="I23" s="392"/>
      <c r="J23" s="392"/>
      <c r="K23" s="421"/>
    </row>
    <row r="24" ht="23" customHeight="1" spans="1:11">
      <c r="A24" s="391"/>
      <c r="B24" s="392"/>
      <c r="C24" s="392"/>
      <c r="D24" s="392"/>
      <c r="E24" s="392"/>
      <c r="F24" s="392"/>
      <c r="G24" s="392"/>
      <c r="H24" s="392"/>
      <c r="I24" s="392"/>
      <c r="J24" s="392"/>
      <c r="K24" s="421"/>
    </row>
    <row r="25" ht="23" customHeight="1" spans="1:11">
      <c r="A25" s="391"/>
      <c r="B25" s="392"/>
      <c r="C25" s="392"/>
      <c r="D25" s="392"/>
      <c r="E25" s="392"/>
      <c r="F25" s="392"/>
      <c r="G25" s="392"/>
      <c r="H25" s="392"/>
      <c r="I25" s="392"/>
      <c r="J25" s="392"/>
      <c r="K25" s="421"/>
    </row>
    <row r="26" ht="23" customHeight="1" spans="1:11">
      <c r="A26" s="393"/>
      <c r="B26" s="392"/>
      <c r="C26" s="392"/>
      <c r="D26" s="392"/>
      <c r="E26" s="392"/>
      <c r="F26" s="392"/>
      <c r="G26" s="392"/>
      <c r="H26" s="392"/>
      <c r="I26" s="392"/>
      <c r="J26" s="392"/>
      <c r="K26" s="421"/>
    </row>
    <row r="27" ht="18" customHeight="1" spans="1:11">
      <c r="A27" s="394" t="s">
        <v>119</v>
      </c>
      <c r="B27" s="395"/>
      <c r="C27" s="395"/>
      <c r="D27" s="395"/>
      <c r="E27" s="395"/>
      <c r="F27" s="395"/>
      <c r="G27" s="395"/>
      <c r="H27" s="395"/>
      <c r="I27" s="395"/>
      <c r="J27" s="395"/>
      <c r="K27" s="422"/>
    </row>
    <row r="28" ht="18.75" customHeight="1" spans="1:11">
      <c r="A28" s="396"/>
      <c r="B28" s="397"/>
      <c r="C28" s="397"/>
      <c r="D28" s="397"/>
      <c r="E28" s="397"/>
      <c r="F28" s="397"/>
      <c r="G28" s="397"/>
      <c r="H28" s="397"/>
      <c r="I28" s="397"/>
      <c r="J28" s="397"/>
      <c r="K28" s="423"/>
    </row>
    <row r="29" ht="18.75" customHeight="1" spans="1:11">
      <c r="A29" s="398"/>
      <c r="B29" s="399"/>
      <c r="C29" s="399"/>
      <c r="D29" s="399"/>
      <c r="E29" s="399"/>
      <c r="F29" s="399"/>
      <c r="G29" s="399"/>
      <c r="H29" s="399"/>
      <c r="I29" s="399"/>
      <c r="J29" s="399"/>
      <c r="K29" s="424"/>
    </row>
    <row r="30" ht="18" customHeight="1" spans="1:11">
      <c r="A30" s="394" t="s">
        <v>120</v>
      </c>
      <c r="B30" s="395"/>
      <c r="C30" s="395"/>
      <c r="D30" s="395"/>
      <c r="E30" s="395"/>
      <c r="F30" s="395"/>
      <c r="G30" s="395"/>
      <c r="H30" s="395"/>
      <c r="I30" s="395"/>
      <c r="J30" s="395"/>
      <c r="K30" s="422"/>
    </row>
    <row r="31" ht="14.25" spans="1:11">
      <c r="A31" s="400" t="s">
        <v>121</v>
      </c>
      <c r="B31" s="401"/>
      <c r="C31" s="401"/>
      <c r="D31" s="401"/>
      <c r="E31" s="401"/>
      <c r="F31" s="401"/>
      <c r="G31" s="401"/>
      <c r="H31" s="401"/>
      <c r="I31" s="401"/>
      <c r="J31" s="401"/>
      <c r="K31" s="425"/>
    </row>
    <row r="32" ht="15" spans="1:11">
      <c r="A32" s="148" t="s">
        <v>122</v>
      </c>
      <c r="B32" s="149"/>
      <c r="C32" s="260" t="s">
        <v>65</v>
      </c>
      <c r="D32" s="260" t="s">
        <v>66</v>
      </c>
      <c r="E32" s="402" t="s">
        <v>123</v>
      </c>
      <c r="F32" s="403"/>
      <c r="G32" s="403"/>
      <c r="H32" s="403"/>
      <c r="I32" s="403"/>
      <c r="J32" s="403"/>
      <c r="K32" s="426"/>
    </row>
    <row r="33" ht="15" spans="1:11">
      <c r="A33" s="404" t="s">
        <v>124</v>
      </c>
      <c r="B33" s="404"/>
      <c r="C33" s="404"/>
      <c r="D33" s="404"/>
      <c r="E33" s="404"/>
      <c r="F33" s="404"/>
      <c r="G33" s="404"/>
      <c r="H33" s="404"/>
      <c r="I33" s="404"/>
      <c r="J33" s="404"/>
      <c r="K33" s="404"/>
    </row>
    <row r="34" ht="21" customHeight="1" spans="1:11">
      <c r="A34" s="304" t="s">
        <v>125</v>
      </c>
      <c r="B34" s="305"/>
      <c r="C34" s="305"/>
      <c r="D34" s="305"/>
      <c r="E34" s="305"/>
      <c r="F34" s="305"/>
      <c r="G34" s="305"/>
      <c r="H34" s="305"/>
      <c r="I34" s="305"/>
      <c r="J34" s="305"/>
      <c r="K34" s="335"/>
    </row>
    <row r="35" ht="21" customHeight="1" spans="1:11">
      <c r="A35" s="306" t="s">
        <v>126</v>
      </c>
      <c r="B35" s="307"/>
      <c r="C35" s="307"/>
      <c r="D35" s="307"/>
      <c r="E35" s="307"/>
      <c r="F35" s="307"/>
      <c r="G35" s="307"/>
      <c r="H35" s="307"/>
      <c r="I35" s="307"/>
      <c r="J35" s="307"/>
      <c r="K35" s="336"/>
    </row>
    <row r="36" ht="21" customHeight="1" spans="1:11">
      <c r="A36" s="306" t="s">
        <v>127</v>
      </c>
      <c r="B36" s="307"/>
      <c r="C36" s="307"/>
      <c r="D36" s="307"/>
      <c r="E36" s="307"/>
      <c r="F36" s="307"/>
      <c r="G36" s="307"/>
      <c r="H36" s="307"/>
      <c r="I36" s="307"/>
      <c r="J36" s="307"/>
      <c r="K36" s="336"/>
    </row>
    <row r="37" ht="21" customHeight="1" spans="1:11">
      <c r="A37" s="306"/>
      <c r="B37" s="307"/>
      <c r="C37" s="307"/>
      <c r="D37" s="307"/>
      <c r="E37" s="307"/>
      <c r="F37" s="307"/>
      <c r="G37" s="307"/>
      <c r="H37" s="307"/>
      <c r="I37" s="307"/>
      <c r="J37" s="307"/>
      <c r="K37" s="336"/>
    </row>
    <row r="38" ht="21" customHeight="1" spans="1:11">
      <c r="A38" s="306"/>
      <c r="B38" s="307"/>
      <c r="C38" s="307"/>
      <c r="D38" s="307"/>
      <c r="E38" s="307"/>
      <c r="F38" s="307"/>
      <c r="G38" s="307"/>
      <c r="H38" s="307"/>
      <c r="I38" s="307"/>
      <c r="J38" s="307"/>
      <c r="K38" s="336"/>
    </row>
    <row r="39" ht="21" customHeight="1" spans="1:11">
      <c r="A39" s="306"/>
      <c r="B39" s="307"/>
      <c r="C39" s="307"/>
      <c r="D39" s="307"/>
      <c r="E39" s="307"/>
      <c r="F39" s="307"/>
      <c r="G39" s="307"/>
      <c r="H39" s="307"/>
      <c r="I39" s="307"/>
      <c r="J39" s="307"/>
      <c r="K39" s="336"/>
    </row>
    <row r="40" ht="21" customHeight="1" spans="1:11">
      <c r="A40" s="306"/>
      <c r="B40" s="307"/>
      <c r="C40" s="307"/>
      <c r="D40" s="307"/>
      <c r="E40" s="307"/>
      <c r="F40" s="307"/>
      <c r="G40" s="307"/>
      <c r="H40" s="307"/>
      <c r="I40" s="307"/>
      <c r="J40" s="307"/>
      <c r="K40" s="336"/>
    </row>
    <row r="41" ht="15" spans="1:11">
      <c r="A41" s="301" t="s">
        <v>128</v>
      </c>
      <c r="B41" s="302"/>
      <c r="C41" s="302"/>
      <c r="D41" s="302"/>
      <c r="E41" s="302"/>
      <c r="F41" s="302"/>
      <c r="G41" s="302"/>
      <c r="H41" s="302"/>
      <c r="I41" s="302"/>
      <c r="J41" s="302"/>
      <c r="K41" s="334"/>
    </row>
    <row r="42" ht="15" spans="1:11">
      <c r="A42" s="372" t="s">
        <v>129</v>
      </c>
      <c r="B42" s="373"/>
      <c r="C42" s="373"/>
      <c r="D42" s="373"/>
      <c r="E42" s="373"/>
      <c r="F42" s="373"/>
      <c r="G42" s="373"/>
      <c r="H42" s="373"/>
      <c r="I42" s="373"/>
      <c r="J42" s="373"/>
      <c r="K42" s="415"/>
    </row>
    <row r="43" ht="14.25" spans="1:11">
      <c r="A43" s="379" t="s">
        <v>130</v>
      </c>
      <c r="B43" s="376" t="s">
        <v>95</v>
      </c>
      <c r="C43" s="376" t="s">
        <v>96</v>
      </c>
      <c r="D43" s="376" t="s">
        <v>88</v>
      </c>
      <c r="E43" s="381" t="s">
        <v>131</v>
      </c>
      <c r="F43" s="376" t="s">
        <v>95</v>
      </c>
      <c r="G43" s="376" t="s">
        <v>96</v>
      </c>
      <c r="H43" s="376" t="s">
        <v>88</v>
      </c>
      <c r="I43" s="381" t="s">
        <v>132</v>
      </c>
      <c r="J43" s="376" t="s">
        <v>95</v>
      </c>
      <c r="K43" s="416" t="s">
        <v>96</v>
      </c>
    </row>
    <row r="44" ht="14.25" spans="1:11">
      <c r="A44" s="298" t="s">
        <v>87</v>
      </c>
      <c r="B44" s="260" t="s">
        <v>95</v>
      </c>
      <c r="C44" s="260" t="s">
        <v>96</v>
      </c>
      <c r="D44" s="260" t="s">
        <v>88</v>
      </c>
      <c r="E44" s="299" t="s">
        <v>94</v>
      </c>
      <c r="F44" s="260" t="s">
        <v>95</v>
      </c>
      <c r="G44" s="260" t="s">
        <v>96</v>
      </c>
      <c r="H44" s="260" t="s">
        <v>88</v>
      </c>
      <c r="I44" s="299" t="s">
        <v>105</v>
      </c>
      <c r="J44" s="260" t="s">
        <v>95</v>
      </c>
      <c r="K44" s="261" t="s">
        <v>96</v>
      </c>
    </row>
    <row r="45" ht="15" spans="1:11">
      <c r="A45" s="271" t="s">
        <v>98</v>
      </c>
      <c r="B45" s="272"/>
      <c r="C45" s="272"/>
      <c r="D45" s="272"/>
      <c r="E45" s="272"/>
      <c r="F45" s="272"/>
      <c r="G45" s="272"/>
      <c r="H45" s="272"/>
      <c r="I45" s="272"/>
      <c r="J45" s="272"/>
      <c r="K45" s="325"/>
    </row>
    <row r="46" ht="15" spans="1:11">
      <c r="A46" s="404" t="s">
        <v>133</v>
      </c>
      <c r="B46" s="404"/>
      <c r="C46" s="404"/>
      <c r="D46" s="404"/>
      <c r="E46" s="404"/>
      <c r="F46" s="404"/>
      <c r="G46" s="404"/>
      <c r="H46" s="404"/>
      <c r="I46" s="404"/>
      <c r="J46" s="404"/>
      <c r="K46" s="404"/>
    </row>
    <row r="47" ht="15" spans="1:11">
      <c r="A47" s="304"/>
      <c r="B47" s="305"/>
      <c r="C47" s="305"/>
      <c r="D47" s="305"/>
      <c r="E47" s="305"/>
      <c r="F47" s="305"/>
      <c r="G47" s="305"/>
      <c r="H47" s="305"/>
      <c r="I47" s="305"/>
      <c r="J47" s="305"/>
      <c r="K47" s="335"/>
    </row>
    <row r="48" ht="15" spans="1:11">
      <c r="A48" s="405" t="s">
        <v>134</v>
      </c>
      <c r="B48" s="406" t="s">
        <v>135</v>
      </c>
      <c r="C48" s="406"/>
      <c r="D48" s="407" t="s">
        <v>136</v>
      </c>
      <c r="E48" s="408" t="s">
        <v>137</v>
      </c>
      <c r="F48" s="409" t="s">
        <v>138</v>
      </c>
      <c r="G48" s="410">
        <v>45747</v>
      </c>
      <c r="H48" s="411" t="s">
        <v>139</v>
      </c>
      <c r="I48" s="427"/>
      <c r="J48" s="428" t="s">
        <v>140</v>
      </c>
      <c r="K48" s="429"/>
    </row>
    <row r="49" ht="15" spans="1:11">
      <c r="A49" s="404" t="s">
        <v>141</v>
      </c>
      <c r="B49" s="404"/>
      <c r="C49" s="404"/>
      <c r="D49" s="404"/>
      <c r="E49" s="404"/>
      <c r="F49" s="404"/>
      <c r="G49" s="404"/>
      <c r="H49" s="404"/>
      <c r="I49" s="404"/>
      <c r="J49" s="404"/>
      <c r="K49" s="404"/>
    </row>
    <row r="50" ht="15" spans="1:11">
      <c r="A50" s="412" t="s">
        <v>142</v>
      </c>
      <c r="B50" s="413"/>
      <c r="C50" s="413"/>
      <c r="D50" s="413"/>
      <c r="E50" s="413"/>
      <c r="F50" s="413"/>
      <c r="G50" s="413"/>
      <c r="H50" s="413"/>
      <c r="I50" s="413"/>
      <c r="J50" s="413"/>
      <c r="K50" s="430"/>
    </row>
    <row r="51" ht="15" spans="1:11">
      <c r="A51" s="405" t="s">
        <v>134</v>
      </c>
      <c r="B51" s="406" t="s">
        <v>135</v>
      </c>
      <c r="C51" s="406"/>
      <c r="D51" s="407" t="s">
        <v>136</v>
      </c>
      <c r="E51" s="408" t="s">
        <v>137</v>
      </c>
      <c r="F51" s="409" t="s">
        <v>138</v>
      </c>
      <c r="G51" s="410">
        <v>45747</v>
      </c>
      <c r="H51" s="411" t="s">
        <v>139</v>
      </c>
      <c r="I51" s="427"/>
      <c r="J51" s="428" t="s">
        <v>140</v>
      </c>
      <c r="K51" s="42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1"/>
  <sheetViews>
    <sheetView workbookViewId="0">
      <selection activeCell="H25" sqref="H25"/>
    </sheetView>
  </sheetViews>
  <sheetFormatPr defaultColWidth="9" defaultRowHeight="14.25"/>
  <cols>
    <col min="1" max="1" width="20.75" style="77" customWidth="1"/>
    <col min="2" max="2" width="9" style="77" customWidth="1"/>
    <col min="3" max="4" width="8.5" style="78" customWidth="1"/>
    <col min="5" max="7" width="8.5" style="77" customWidth="1"/>
    <col min="8" max="8" width="10.25" style="77" customWidth="1"/>
    <col min="9" max="9" width="6.5" style="77" customWidth="1"/>
    <col min="10" max="10" width="2.75" style="77" customWidth="1"/>
    <col min="11" max="11" width="9.15833333333333" style="77" customWidth="1"/>
    <col min="12" max="12" width="10.75" style="77" customWidth="1"/>
    <col min="13" max="16" width="9.75" style="77" customWidth="1"/>
    <col min="17" max="17" width="9.75" style="241" customWidth="1"/>
    <col min="18" max="255" width="9" style="77"/>
    <col min="256" max="16384" width="9" style="80"/>
  </cols>
  <sheetData>
    <row r="1" s="77" customFormat="1" ht="29" customHeight="1" spans="1:258">
      <c r="A1" s="229" t="s">
        <v>143</v>
      </c>
      <c r="B1" s="229"/>
      <c r="C1" s="231"/>
      <c r="D1" s="231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362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80"/>
      <c r="GL1" s="80"/>
      <c r="GM1" s="80"/>
      <c r="GN1" s="80"/>
      <c r="GO1" s="80"/>
      <c r="GP1" s="80"/>
      <c r="GQ1" s="80"/>
      <c r="GR1" s="80"/>
      <c r="GS1" s="80"/>
      <c r="GT1" s="80"/>
      <c r="GU1" s="80"/>
      <c r="GV1" s="80"/>
      <c r="GW1" s="80"/>
      <c r="GX1" s="80"/>
      <c r="GY1" s="80"/>
      <c r="GZ1" s="80"/>
      <c r="HA1" s="80"/>
      <c r="HB1" s="80"/>
      <c r="HC1" s="80"/>
      <c r="HD1" s="80"/>
      <c r="HE1" s="80"/>
      <c r="HF1" s="80"/>
      <c r="HG1" s="80"/>
      <c r="HH1" s="80"/>
      <c r="HI1" s="80"/>
      <c r="HJ1" s="80"/>
      <c r="HK1" s="80"/>
      <c r="HL1" s="80"/>
      <c r="HM1" s="80"/>
      <c r="HN1" s="80"/>
      <c r="HO1" s="80"/>
      <c r="HP1" s="80"/>
      <c r="HQ1" s="80"/>
      <c r="HR1" s="80"/>
      <c r="HS1" s="80"/>
      <c r="HT1" s="80"/>
      <c r="HU1" s="80"/>
      <c r="HV1" s="80"/>
      <c r="HW1" s="80"/>
      <c r="HX1" s="80"/>
      <c r="HY1" s="80"/>
      <c r="HZ1" s="80"/>
      <c r="IA1" s="80"/>
      <c r="IB1" s="80"/>
      <c r="IC1" s="80"/>
      <c r="ID1" s="80"/>
      <c r="IE1" s="80"/>
      <c r="IF1" s="80"/>
      <c r="IG1" s="80"/>
      <c r="IH1" s="80"/>
      <c r="II1" s="80"/>
      <c r="IJ1" s="80"/>
      <c r="IK1" s="80"/>
      <c r="IL1" s="80"/>
      <c r="IM1" s="80"/>
      <c r="IN1" s="80"/>
      <c r="IO1" s="80"/>
      <c r="IP1" s="80"/>
      <c r="IQ1" s="80"/>
      <c r="IR1" s="80"/>
      <c r="IS1" s="80"/>
      <c r="IT1" s="80"/>
      <c r="IU1" s="80"/>
      <c r="IV1" s="80"/>
      <c r="IW1" s="80"/>
      <c r="IX1" s="80"/>
    </row>
    <row r="2" s="77" customFormat="1" ht="20" customHeight="1" spans="1:258">
      <c r="A2" s="85" t="s">
        <v>61</v>
      </c>
      <c r="B2" s="86" t="str">
        <f>首期!B4</f>
        <v>TAJJCN82968</v>
      </c>
      <c r="C2" s="216"/>
      <c r="D2" s="217"/>
      <c r="E2" s="218" t="s">
        <v>67</v>
      </c>
      <c r="F2" s="219" t="str">
        <f>首期!B5</f>
        <v>女式POLO短袖T恤</v>
      </c>
      <c r="G2" s="219"/>
      <c r="H2" s="219"/>
      <c r="I2" s="219"/>
      <c r="J2" s="89"/>
      <c r="K2" s="115" t="s">
        <v>57</v>
      </c>
      <c r="L2" s="116" t="s">
        <v>56</v>
      </c>
      <c r="M2" s="116"/>
      <c r="N2" s="116"/>
      <c r="O2" s="116"/>
      <c r="P2" s="354"/>
      <c r="Q2" s="363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</row>
    <row r="3" s="77" customFormat="1" ht="15" spans="1:258">
      <c r="A3" s="90" t="s">
        <v>144</v>
      </c>
      <c r="B3" s="91" t="s">
        <v>145</v>
      </c>
      <c r="C3" s="92"/>
      <c r="D3" s="91"/>
      <c r="E3" s="91"/>
      <c r="F3" s="91"/>
      <c r="G3" s="91"/>
      <c r="H3" s="91"/>
      <c r="I3" s="91"/>
      <c r="J3" s="93"/>
      <c r="K3" s="118"/>
      <c r="L3" s="118"/>
      <c r="M3" s="118"/>
      <c r="N3" s="118"/>
      <c r="O3" s="118"/>
      <c r="P3" s="355"/>
      <c r="Q3" s="364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</row>
    <row r="4" s="77" customFormat="1" ht="16.5" spans="1:258">
      <c r="A4" s="90"/>
      <c r="B4" s="94" t="s">
        <v>110</v>
      </c>
      <c r="C4" s="95" t="s">
        <v>111</v>
      </c>
      <c r="D4" s="95" t="s">
        <v>112</v>
      </c>
      <c r="E4" s="95" t="s">
        <v>113</v>
      </c>
      <c r="F4" s="95" t="s">
        <v>114</v>
      </c>
      <c r="G4" s="95" t="s">
        <v>146</v>
      </c>
      <c r="H4" s="95"/>
      <c r="I4" s="224" t="s">
        <v>147</v>
      </c>
      <c r="J4" s="93"/>
      <c r="K4" s="356"/>
      <c r="L4" s="357"/>
      <c r="M4" s="358" t="s">
        <v>148</v>
      </c>
      <c r="N4" s="358" t="s">
        <v>148</v>
      </c>
      <c r="O4" s="358"/>
      <c r="P4" s="358"/>
      <c r="Q4" s="365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</row>
    <row r="5" s="77" customFormat="1" ht="16.5" spans="1:258">
      <c r="A5" s="90"/>
      <c r="B5" s="94" t="s">
        <v>149</v>
      </c>
      <c r="C5" s="95" t="s">
        <v>150</v>
      </c>
      <c r="D5" s="96" t="s">
        <v>151</v>
      </c>
      <c r="E5" s="95" t="s">
        <v>152</v>
      </c>
      <c r="F5" s="95" t="s">
        <v>153</v>
      </c>
      <c r="G5" s="95" t="s">
        <v>154</v>
      </c>
      <c r="H5" s="95"/>
      <c r="I5" s="224"/>
      <c r="J5" s="97"/>
      <c r="K5" s="121"/>
      <c r="L5" s="359"/>
      <c r="M5" s="360" t="s">
        <v>155</v>
      </c>
      <c r="N5" s="360" t="s">
        <v>156</v>
      </c>
      <c r="O5" s="360"/>
      <c r="P5" s="360"/>
      <c r="Q5" s="366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  <c r="IU5" s="80"/>
      <c r="IV5" s="80"/>
      <c r="IW5" s="80"/>
      <c r="IX5" s="80"/>
    </row>
    <row r="6" s="77" customFormat="1" ht="20" customHeight="1" spans="1:258">
      <c r="A6" s="232" t="s">
        <v>157</v>
      </c>
      <c r="B6" s="233">
        <f>C6-2</f>
        <v>57.5</v>
      </c>
      <c r="C6" s="234">
        <v>59.5</v>
      </c>
      <c r="D6" s="233">
        <f>C6+2</f>
        <v>61.5</v>
      </c>
      <c r="E6" s="233">
        <f>D6+2</f>
        <v>63.5</v>
      </c>
      <c r="F6" s="233">
        <f>E6+1</f>
        <v>64.5</v>
      </c>
      <c r="G6" s="233">
        <f>F6+1</f>
        <v>65.5</v>
      </c>
      <c r="H6" s="342"/>
      <c r="I6" s="225" t="s">
        <v>158</v>
      </c>
      <c r="J6" s="97"/>
      <c r="K6" s="121"/>
      <c r="L6" s="121"/>
      <c r="M6" s="121" t="s">
        <v>159</v>
      </c>
      <c r="N6" s="121" t="s">
        <v>160</v>
      </c>
      <c r="O6" s="121"/>
      <c r="P6" s="121"/>
      <c r="Q6" s="123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  <c r="IU6" s="80"/>
      <c r="IV6" s="80"/>
      <c r="IW6" s="80"/>
      <c r="IX6" s="80"/>
    </row>
    <row r="7" s="77" customFormat="1" ht="20" customHeight="1" spans="1:258">
      <c r="A7" s="101" t="s">
        <v>161</v>
      </c>
      <c r="B7" s="102">
        <f t="shared" ref="B7:B9" si="0">C7-4</f>
        <v>86</v>
      </c>
      <c r="C7" s="103">
        <v>90</v>
      </c>
      <c r="D7" s="102">
        <f t="shared" ref="D7:D9" si="1">C7+4</f>
        <v>94</v>
      </c>
      <c r="E7" s="102">
        <f>D7+4</f>
        <v>98</v>
      </c>
      <c r="F7" s="102">
        <f t="shared" ref="F7:F9" si="2">E7+6</f>
        <v>104</v>
      </c>
      <c r="G7" s="102">
        <f t="shared" ref="G7:G9" si="3">F7+6</f>
        <v>110</v>
      </c>
      <c r="H7" s="343"/>
      <c r="I7" s="225" t="s">
        <v>158</v>
      </c>
      <c r="J7" s="97"/>
      <c r="K7" s="121"/>
      <c r="L7" s="121"/>
      <c r="M7" s="121" t="s">
        <v>162</v>
      </c>
      <c r="N7" s="121" t="s">
        <v>163</v>
      </c>
      <c r="O7" s="121"/>
      <c r="P7" s="121"/>
      <c r="Q7" s="123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  <c r="IU7" s="80"/>
      <c r="IV7" s="80"/>
      <c r="IW7" s="80"/>
      <c r="IX7" s="80"/>
    </row>
    <row r="8" s="77" customFormat="1" ht="20" customHeight="1" spans="1:258">
      <c r="A8" s="101" t="s">
        <v>164</v>
      </c>
      <c r="B8" s="102">
        <f t="shared" si="0"/>
        <v>82</v>
      </c>
      <c r="C8" s="103">
        <v>86</v>
      </c>
      <c r="D8" s="102">
        <f t="shared" si="1"/>
        <v>90</v>
      </c>
      <c r="E8" s="102">
        <f>D8+5</f>
        <v>95</v>
      </c>
      <c r="F8" s="102">
        <f t="shared" si="2"/>
        <v>101</v>
      </c>
      <c r="G8" s="102">
        <f t="shared" si="3"/>
        <v>107</v>
      </c>
      <c r="H8" s="343"/>
      <c r="I8" s="225" t="s">
        <v>158</v>
      </c>
      <c r="J8" s="97"/>
      <c r="K8" s="121"/>
      <c r="L8" s="121"/>
      <c r="M8" s="121" t="s">
        <v>165</v>
      </c>
      <c r="N8" s="121" t="s">
        <v>166</v>
      </c>
      <c r="O8" s="121"/>
      <c r="P8" s="121"/>
      <c r="Q8" s="123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  <c r="IU8" s="80"/>
      <c r="IV8" s="80"/>
      <c r="IW8" s="80"/>
      <c r="IX8" s="80"/>
    </row>
    <row r="9" s="77" customFormat="1" ht="20" customHeight="1" spans="1:258">
      <c r="A9" s="101" t="s">
        <v>167</v>
      </c>
      <c r="B9" s="102">
        <f t="shared" si="0"/>
        <v>88</v>
      </c>
      <c r="C9" s="103">
        <v>92</v>
      </c>
      <c r="D9" s="102">
        <f t="shared" si="1"/>
        <v>96</v>
      </c>
      <c r="E9" s="102">
        <f>D9+5</f>
        <v>101</v>
      </c>
      <c r="F9" s="102">
        <f t="shared" si="2"/>
        <v>107</v>
      </c>
      <c r="G9" s="102">
        <f t="shared" si="3"/>
        <v>113</v>
      </c>
      <c r="H9" s="343"/>
      <c r="I9" s="225" t="s">
        <v>168</v>
      </c>
      <c r="J9" s="97"/>
      <c r="K9" s="121"/>
      <c r="L9" s="121"/>
      <c r="M9" s="121" t="s">
        <v>166</v>
      </c>
      <c r="N9" s="121" t="s">
        <v>169</v>
      </c>
      <c r="O9" s="121"/>
      <c r="P9" s="121"/>
      <c r="Q9" s="123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  <c r="IU9" s="80"/>
      <c r="IV9" s="80"/>
      <c r="IW9" s="80"/>
      <c r="IX9" s="80"/>
    </row>
    <row r="10" s="77" customFormat="1" ht="20" customHeight="1" spans="1:258">
      <c r="A10" s="101" t="s">
        <v>170</v>
      </c>
      <c r="B10" s="102">
        <f>C10-1</f>
        <v>37</v>
      </c>
      <c r="C10" s="103">
        <v>38</v>
      </c>
      <c r="D10" s="102">
        <f>C10+1</f>
        <v>39</v>
      </c>
      <c r="E10" s="102">
        <f>D10+1</f>
        <v>40</v>
      </c>
      <c r="F10" s="102">
        <f>E10+1.2</f>
        <v>41.2</v>
      </c>
      <c r="G10" s="102">
        <f>F10+1.2</f>
        <v>42.4</v>
      </c>
      <c r="H10" s="343"/>
      <c r="I10" s="225" t="s">
        <v>168</v>
      </c>
      <c r="J10" s="97"/>
      <c r="K10" s="121"/>
      <c r="L10" s="121"/>
      <c r="M10" s="121" t="s">
        <v>166</v>
      </c>
      <c r="N10" s="121" t="s">
        <v>166</v>
      </c>
      <c r="O10" s="121"/>
      <c r="P10" s="121"/>
      <c r="Q10" s="123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</row>
    <row r="11" s="77" customFormat="1" ht="20" customHeight="1" spans="1:258">
      <c r="A11" s="101" t="s">
        <v>171</v>
      </c>
      <c r="B11" s="102">
        <f>C11-0.5</f>
        <v>16.5</v>
      </c>
      <c r="C11" s="103">
        <v>17</v>
      </c>
      <c r="D11" s="102">
        <f t="shared" ref="D11:G11" si="4">C11+0.5</f>
        <v>17.5</v>
      </c>
      <c r="E11" s="102">
        <f t="shared" si="4"/>
        <v>18</v>
      </c>
      <c r="F11" s="102">
        <f t="shared" si="4"/>
        <v>18.5</v>
      </c>
      <c r="G11" s="102">
        <f t="shared" si="4"/>
        <v>19</v>
      </c>
      <c r="H11" s="343"/>
      <c r="I11" s="225" t="s">
        <v>172</v>
      </c>
      <c r="J11" s="97"/>
      <c r="K11" s="121"/>
      <c r="L11" s="121"/>
      <c r="M11" s="121" t="s">
        <v>169</v>
      </c>
      <c r="N11" s="121" t="s">
        <v>173</v>
      </c>
      <c r="O11" s="121"/>
      <c r="P11" s="121"/>
      <c r="Q11" s="123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  <c r="IL11" s="80"/>
      <c r="IM11" s="80"/>
      <c r="IN11" s="80"/>
      <c r="IO11" s="80"/>
      <c r="IP11" s="80"/>
      <c r="IQ11" s="80"/>
      <c r="IR11" s="80"/>
      <c r="IS11" s="80"/>
      <c r="IT11" s="80"/>
      <c r="IU11" s="80"/>
      <c r="IV11" s="80"/>
      <c r="IW11" s="80"/>
      <c r="IX11" s="80"/>
    </row>
    <row r="12" s="77" customFormat="1" ht="20" customHeight="1" spans="1:258">
      <c r="A12" s="101" t="s">
        <v>174</v>
      </c>
      <c r="B12" s="102">
        <f>C12-0.7</f>
        <v>15.3</v>
      </c>
      <c r="C12" s="103">
        <v>16</v>
      </c>
      <c r="D12" s="102">
        <f>C12+0.7</f>
        <v>16.7</v>
      </c>
      <c r="E12" s="102">
        <f>D12+0.7</f>
        <v>17.4</v>
      </c>
      <c r="F12" s="102">
        <f>E12+0.95</f>
        <v>18.35</v>
      </c>
      <c r="G12" s="102">
        <f>F12+0.95</f>
        <v>19.3</v>
      </c>
      <c r="H12" s="344"/>
      <c r="I12" s="225" t="s">
        <v>168</v>
      </c>
      <c r="J12" s="97"/>
      <c r="K12" s="121"/>
      <c r="L12" s="121"/>
      <c r="M12" s="121" t="s">
        <v>166</v>
      </c>
      <c r="N12" s="121" t="s">
        <v>175</v>
      </c>
      <c r="O12" s="121"/>
      <c r="P12" s="121"/>
      <c r="Q12" s="123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  <c r="IO12" s="80"/>
      <c r="IP12" s="80"/>
      <c r="IQ12" s="80"/>
      <c r="IR12" s="80"/>
      <c r="IS12" s="80"/>
      <c r="IT12" s="80"/>
      <c r="IU12" s="80"/>
      <c r="IV12" s="80"/>
      <c r="IW12" s="80"/>
      <c r="IX12" s="80"/>
    </row>
    <row r="13" s="77" customFormat="1" ht="20" customHeight="1" spans="1:258">
      <c r="A13" s="101" t="s">
        <v>176</v>
      </c>
      <c r="B13" s="102">
        <f>C13-0.7</f>
        <v>14.8</v>
      </c>
      <c r="C13" s="104">
        <v>15.5</v>
      </c>
      <c r="D13" s="102">
        <f>C13+0.7</f>
        <v>16.2</v>
      </c>
      <c r="E13" s="102">
        <f>D13+0.7</f>
        <v>16.9</v>
      </c>
      <c r="F13" s="102">
        <f>E13+0.95</f>
        <v>17.85</v>
      </c>
      <c r="G13" s="102">
        <f>F13+0.95</f>
        <v>18.8</v>
      </c>
      <c r="H13" s="343"/>
      <c r="I13" s="225">
        <v>0</v>
      </c>
      <c r="J13" s="97"/>
      <c r="K13" s="121"/>
      <c r="L13" s="121"/>
      <c r="M13" s="121" t="s">
        <v>169</v>
      </c>
      <c r="N13" s="121" t="s">
        <v>169</v>
      </c>
      <c r="O13" s="121"/>
      <c r="P13" s="121"/>
      <c r="Q13" s="123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  <c r="IO13" s="80"/>
      <c r="IP13" s="80"/>
      <c r="IQ13" s="80"/>
      <c r="IR13" s="80"/>
      <c r="IS13" s="80"/>
      <c r="IT13" s="80"/>
      <c r="IU13" s="80"/>
      <c r="IV13" s="80"/>
      <c r="IW13" s="80"/>
      <c r="IX13" s="80"/>
    </row>
    <row r="14" s="77" customFormat="1" ht="20" customHeight="1" spans="1:258">
      <c r="A14" s="101" t="s">
        <v>177</v>
      </c>
      <c r="B14" s="102">
        <f>C14-1</f>
        <v>38</v>
      </c>
      <c r="C14" s="103">
        <v>39</v>
      </c>
      <c r="D14" s="102">
        <f>C14+1</f>
        <v>40</v>
      </c>
      <c r="E14" s="102">
        <f>D14+1</f>
        <v>41</v>
      </c>
      <c r="F14" s="102">
        <f>E14+1.5</f>
        <v>42.5</v>
      </c>
      <c r="G14" s="102">
        <f>F14+1.5</f>
        <v>44</v>
      </c>
      <c r="H14" s="343"/>
      <c r="I14" s="226"/>
      <c r="J14" s="97"/>
      <c r="K14" s="121"/>
      <c r="L14" s="121"/>
      <c r="M14" s="121" t="s">
        <v>169</v>
      </c>
      <c r="N14" s="121" t="s">
        <v>169</v>
      </c>
      <c r="O14" s="121"/>
      <c r="P14" s="121"/>
      <c r="Q14" s="123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  <c r="IQ14" s="80"/>
      <c r="IR14" s="80"/>
      <c r="IS14" s="80"/>
      <c r="IT14" s="80"/>
      <c r="IU14" s="80"/>
      <c r="IV14" s="80"/>
      <c r="IW14" s="80"/>
      <c r="IX14" s="80"/>
    </row>
    <row r="15" s="77" customFormat="1" ht="20" customHeight="1" spans="1:258">
      <c r="A15" s="232" t="s">
        <v>178</v>
      </c>
      <c r="B15" s="236">
        <v>12</v>
      </c>
      <c r="C15" s="234">
        <v>13</v>
      </c>
      <c r="D15" s="236">
        <v>13</v>
      </c>
      <c r="E15" s="236">
        <f>C15+2</f>
        <v>15</v>
      </c>
      <c r="F15" s="236">
        <v>15</v>
      </c>
      <c r="G15" s="236">
        <f>F15+1</f>
        <v>16</v>
      </c>
      <c r="H15" s="343"/>
      <c r="I15" s="226"/>
      <c r="J15" s="97"/>
      <c r="K15" s="121"/>
      <c r="L15" s="121"/>
      <c r="M15" s="121" t="s">
        <v>169</v>
      </c>
      <c r="N15" s="121" t="s">
        <v>169</v>
      </c>
      <c r="O15" s="121"/>
      <c r="P15" s="121"/>
      <c r="Q15" s="123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  <c r="IL15" s="80"/>
      <c r="IM15" s="80"/>
      <c r="IN15" s="80"/>
      <c r="IO15" s="80"/>
      <c r="IP15" s="80"/>
      <c r="IQ15" s="80"/>
      <c r="IR15" s="80"/>
      <c r="IS15" s="80"/>
      <c r="IT15" s="80"/>
      <c r="IU15" s="80"/>
      <c r="IV15" s="80"/>
      <c r="IW15" s="80"/>
      <c r="IX15" s="80"/>
    </row>
    <row r="16" s="77" customFormat="1" ht="20" customHeight="1" spans="1:258">
      <c r="A16" s="101" t="s">
        <v>179</v>
      </c>
      <c r="B16" s="222">
        <f>C16</f>
        <v>4.5</v>
      </c>
      <c r="C16" s="223">
        <v>4.5</v>
      </c>
      <c r="D16" s="222">
        <f t="shared" ref="D16:G16" si="5">C16</f>
        <v>4.5</v>
      </c>
      <c r="E16" s="222">
        <f t="shared" si="5"/>
        <v>4.5</v>
      </c>
      <c r="F16" s="222">
        <f t="shared" si="5"/>
        <v>4.5</v>
      </c>
      <c r="G16" s="222">
        <f t="shared" si="5"/>
        <v>4.5</v>
      </c>
      <c r="H16" s="343"/>
      <c r="I16" s="226"/>
      <c r="J16" s="97"/>
      <c r="K16" s="121"/>
      <c r="L16" s="121"/>
      <c r="M16" s="121" t="s">
        <v>169</v>
      </c>
      <c r="N16" s="121" t="s">
        <v>169</v>
      </c>
      <c r="O16" s="121"/>
      <c r="P16" s="121"/>
      <c r="Q16" s="123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  <c r="IQ16" s="80"/>
      <c r="IR16" s="80"/>
      <c r="IS16" s="80"/>
      <c r="IT16" s="80"/>
      <c r="IU16" s="80"/>
      <c r="IV16" s="80"/>
      <c r="IW16" s="80"/>
      <c r="IX16" s="80"/>
    </row>
    <row r="17" s="77" customFormat="1" ht="20" customHeight="1" spans="1:258">
      <c r="A17" s="345"/>
      <c r="B17" s="235"/>
      <c r="C17" s="235"/>
      <c r="D17" s="346"/>
      <c r="E17" s="235"/>
      <c r="F17" s="235"/>
      <c r="G17" s="235"/>
      <c r="H17" s="342"/>
      <c r="I17" s="361"/>
      <c r="J17" s="97"/>
      <c r="K17" s="121"/>
      <c r="L17" s="121"/>
      <c r="M17" s="121" t="s">
        <v>169</v>
      </c>
      <c r="N17" s="121" t="s">
        <v>169</v>
      </c>
      <c r="O17" s="121"/>
      <c r="P17" s="121"/>
      <c r="Q17" s="123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  <c r="IQ17" s="80"/>
      <c r="IR17" s="80"/>
      <c r="IS17" s="80"/>
      <c r="IT17" s="80"/>
      <c r="IU17" s="80"/>
      <c r="IV17" s="80"/>
      <c r="IW17" s="80"/>
      <c r="IX17" s="80"/>
    </row>
    <row r="18" s="77" customFormat="1" ht="20" customHeight="1" spans="1:258">
      <c r="A18" s="347"/>
      <c r="B18" s="348"/>
      <c r="C18" s="348"/>
      <c r="D18" s="349"/>
      <c r="E18" s="348"/>
      <c r="F18" s="348"/>
      <c r="G18" s="348"/>
      <c r="H18" s="350"/>
      <c r="I18" s="227"/>
      <c r="J18" s="97"/>
      <c r="K18" s="121"/>
      <c r="L18" s="121"/>
      <c r="M18" s="121" t="s">
        <v>169</v>
      </c>
      <c r="N18" s="121" t="s">
        <v>169</v>
      </c>
      <c r="O18" s="121"/>
      <c r="P18" s="121"/>
      <c r="Q18" s="123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  <c r="GY18" s="80"/>
      <c r="GZ18" s="80"/>
      <c r="HA18" s="80"/>
      <c r="HB18" s="80"/>
      <c r="HC18" s="80"/>
      <c r="HD18" s="80"/>
      <c r="HE18" s="80"/>
      <c r="HF18" s="80"/>
      <c r="HG18" s="80"/>
      <c r="HH18" s="80"/>
      <c r="HI18" s="80"/>
      <c r="HJ18" s="80"/>
      <c r="HK18" s="80"/>
      <c r="HL18" s="80"/>
      <c r="HM18" s="80"/>
      <c r="HN18" s="80"/>
      <c r="HO18" s="80"/>
      <c r="HP18" s="80"/>
      <c r="HQ18" s="80"/>
      <c r="HR18" s="80"/>
      <c r="HS18" s="80"/>
      <c r="HT18" s="80"/>
      <c r="HU18" s="80"/>
      <c r="HV18" s="80"/>
      <c r="HW18" s="80"/>
      <c r="HX18" s="80"/>
      <c r="HY18" s="80"/>
      <c r="HZ18" s="80"/>
      <c r="IA18" s="80"/>
      <c r="IB18" s="80"/>
      <c r="IC18" s="80"/>
      <c r="ID18" s="80"/>
      <c r="IE18" s="80"/>
      <c r="IF18" s="80"/>
      <c r="IG18" s="80"/>
      <c r="IH18" s="80"/>
      <c r="II18" s="80"/>
      <c r="IJ18" s="80"/>
      <c r="IK18" s="80"/>
      <c r="IL18" s="80"/>
      <c r="IM18" s="80"/>
      <c r="IN18" s="80"/>
      <c r="IO18" s="80"/>
      <c r="IP18" s="80"/>
      <c r="IQ18" s="80"/>
      <c r="IR18" s="80"/>
      <c r="IS18" s="80"/>
      <c r="IT18" s="80"/>
      <c r="IU18" s="80"/>
      <c r="IV18" s="80"/>
      <c r="IW18" s="80"/>
      <c r="IX18" s="80"/>
    </row>
    <row r="19" s="77" customFormat="1" ht="16.5" spans="1:258">
      <c r="A19" s="351"/>
      <c r="B19" s="351"/>
      <c r="C19" s="352"/>
      <c r="D19" s="352"/>
      <c r="E19" s="353"/>
      <c r="F19" s="352"/>
      <c r="G19" s="352"/>
      <c r="H19" s="352"/>
      <c r="I19" s="352"/>
      <c r="Q19" s="362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  <c r="IR19" s="80"/>
      <c r="IS19" s="80"/>
      <c r="IT19" s="80"/>
      <c r="IU19" s="80"/>
      <c r="IV19" s="80"/>
      <c r="IW19" s="80"/>
      <c r="IX19" s="80"/>
    </row>
    <row r="20" s="77" customFormat="1" spans="1:258">
      <c r="A20" s="112" t="s">
        <v>180</v>
      </c>
      <c r="B20" s="112"/>
      <c r="C20" s="113"/>
      <c r="D20" s="113"/>
      <c r="Q20" s="362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0"/>
      <c r="HH20" s="80"/>
      <c r="HI20" s="80"/>
      <c r="HJ20" s="80"/>
      <c r="HK20" s="80"/>
      <c r="HL20" s="80"/>
      <c r="HM20" s="80"/>
      <c r="HN20" s="80"/>
      <c r="HO20" s="80"/>
      <c r="HP20" s="80"/>
      <c r="HQ20" s="80"/>
      <c r="HR20" s="80"/>
      <c r="HS20" s="80"/>
      <c r="HT20" s="80"/>
      <c r="HU20" s="80"/>
      <c r="HV20" s="80"/>
      <c r="HW20" s="80"/>
      <c r="HX20" s="80"/>
      <c r="HY20" s="80"/>
      <c r="HZ20" s="80"/>
      <c r="IA20" s="80"/>
      <c r="IB20" s="80"/>
      <c r="IC20" s="80"/>
      <c r="ID20" s="80"/>
      <c r="IE20" s="80"/>
      <c r="IF20" s="80"/>
      <c r="IG20" s="80"/>
      <c r="IH20" s="80"/>
      <c r="II20" s="80"/>
      <c r="IJ20" s="80"/>
      <c r="IK20" s="80"/>
      <c r="IL20" s="80"/>
      <c r="IM20" s="80"/>
      <c r="IN20" s="80"/>
      <c r="IO20" s="80"/>
      <c r="IP20" s="80"/>
      <c r="IQ20" s="80"/>
      <c r="IR20" s="80"/>
      <c r="IS20" s="80"/>
      <c r="IT20" s="80"/>
      <c r="IU20" s="80"/>
      <c r="IV20" s="80"/>
      <c r="IW20" s="80"/>
      <c r="IX20" s="80"/>
    </row>
    <row r="21" s="77" customFormat="1" spans="3:258">
      <c r="C21" s="78"/>
      <c r="D21" s="78"/>
      <c r="K21" s="127" t="s">
        <v>181</v>
      </c>
      <c r="L21" s="239">
        <v>45747</v>
      </c>
      <c r="M21" s="127" t="s">
        <v>182</v>
      </c>
      <c r="N21" s="127" t="s">
        <v>137</v>
      </c>
      <c r="O21" s="127" t="s">
        <v>183</v>
      </c>
      <c r="P21" s="77" t="s">
        <v>140</v>
      </c>
      <c r="Q21" s="362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0"/>
      <c r="CA21" s="80"/>
      <c r="CB21" s="80"/>
      <c r="CC21" s="80"/>
      <c r="CD21" s="80"/>
      <c r="CE21" s="80"/>
      <c r="CF21" s="80"/>
      <c r="CG21" s="80"/>
      <c r="CH21" s="80"/>
      <c r="CI21" s="80"/>
      <c r="CJ21" s="80"/>
      <c r="CK21" s="80"/>
      <c r="CL21" s="80"/>
      <c r="CM21" s="80"/>
      <c r="CN21" s="80"/>
      <c r="CO21" s="80"/>
      <c r="CP21" s="80"/>
      <c r="CQ21" s="80"/>
      <c r="CR21" s="80"/>
      <c r="CS21" s="80"/>
      <c r="CT21" s="80"/>
      <c r="CU21" s="80"/>
      <c r="CV21" s="80"/>
      <c r="CW21" s="80"/>
      <c r="CX21" s="80"/>
      <c r="CY21" s="80"/>
      <c r="CZ21" s="80"/>
      <c r="DA21" s="80"/>
      <c r="DB21" s="80"/>
      <c r="DC21" s="80"/>
      <c r="DD21" s="80"/>
      <c r="DE21" s="80"/>
      <c r="DF21" s="80"/>
      <c r="DG21" s="80"/>
      <c r="DH21" s="80"/>
      <c r="DI21" s="80"/>
      <c r="DJ21" s="80"/>
      <c r="DK21" s="80"/>
      <c r="DL21" s="80"/>
      <c r="DM21" s="80"/>
      <c r="DN21" s="80"/>
      <c r="DO21" s="80"/>
      <c r="DP21" s="80"/>
      <c r="DQ21" s="80"/>
      <c r="DR21" s="80"/>
      <c r="DS21" s="80"/>
      <c r="DT21" s="80"/>
      <c r="DU21" s="80"/>
      <c r="DV21" s="80"/>
      <c r="DW21" s="80"/>
      <c r="DX21" s="80"/>
      <c r="DY21" s="80"/>
      <c r="DZ21" s="80"/>
      <c r="EA21" s="80"/>
      <c r="EB21" s="80"/>
      <c r="EC21" s="80"/>
      <c r="ED21" s="80"/>
      <c r="EE21" s="80"/>
      <c r="EF21" s="80"/>
      <c r="EG21" s="80"/>
      <c r="EH21" s="80"/>
      <c r="EI21" s="80"/>
      <c r="EJ21" s="80"/>
      <c r="EK21" s="80"/>
      <c r="EL21" s="80"/>
      <c r="EM21" s="80"/>
      <c r="EN21" s="80"/>
      <c r="EO21" s="80"/>
      <c r="EP21" s="80"/>
      <c r="EQ21" s="80"/>
      <c r="ER21" s="80"/>
      <c r="ES21" s="80"/>
      <c r="ET21" s="80"/>
      <c r="EU21" s="80"/>
      <c r="EV21" s="80"/>
      <c r="EW21" s="80"/>
      <c r="EX21" s="80"/>
      <c r="EY21" s="80"/>
      <c r="EZ21" s="80"/>
      <c r="FA21" s="80"/>
      <c r="FB21" s="80"/>
      <c r="FC21" s="80"/>
      <c r="FD21" s="80"/>
      <c r="FE21" s="80"/>
      <c r="FF21" s="80"/>
      <c r="FG21" s="80"/>
      <c r="FH21" s="80"/>
      <c r="FI21" s="80"/>
      <c r="FJ21" s="80"/>
      <c r="FK21" s="80"/>
      <c r="FL21" s="80"/>
      <c r="FM21" s="80"/>
      <c r="FN21" s="80"/>
      <c r="FO21" s="80"/>
      <c r="FP21" s="80"/>
      <c r="FQ21" s="80"/>
      <c r="FR21" s="80"/>
      <c r="FS21" s="80"/>
      <c r="FT21" s="80"/>
      <c r="FU21" s="80"/>
      <c r="FV21" s="80"/>
      <c r="FW21" s="80"/>
      <c r="FX21" s="80"/>
      <c r="FY21" s="80"/>
      <c r="FZ21" s="80"/>
      <c r="GA21" s="80"/>
      <c r="GB21" s="80"/>
      <c r="GC21" s="80"/>
      <c r="GD21" s="80"/>
      <c r="GE21" s="80"/>
      <c r="GF21" s="80"/>
      <c r="GG21" s="80"/>
      <c r="GH21" s="80"/>
      <c r="GI21" s="80"/>
      <c r="GJ21" s="80"/>
      <c r="GK21" s="80"/>
      <c r="GL21" s="80"/>
      <c r="GM21" s="80"/>
      <c r="GN21" s="80"/>
      <c r="GO21" s="80"/>
      <c r="GP21" s="80"/>
      <c r="GQ21" s="80"/>
      <c r="GR21" s="80"/>
      <c r="GS21" s="80"/>
      <c r="GT21" s="80"/>
      <c r="GU21" s="80"/>
      <c r="GV21" s="80"/>
      <c r="GW21" s="80"/>
      <c r="GX21" s="80"/>
      <c r="GY21" s="80"/>
      <c r="GZ21" s="80"/>
      <c r="HA21" s="80"/>
      <c r="HB21" s="80"/>
      <c r="HC21" s="80"/>
      <c r="HD21" s="80"/>
      <c r="HE21" s="80"/>
      <c r="HF21" s="80"/>
      <c r="HG21" s="80"/>
      <c r="HH21" s="80"/>
      <c r="HI21" s="80"/>
      <c r="HJ21" s="80"/>
      <c r="HK21" s="80"/>
      <c r="HL21" s="80"/>
      <c r="HM21" s="80"/>
      <c r="HN21" s="80"/>
      <c r="HO21" s="80"/>
      <c r="HP21" s="80"/>
      <c r="HQ21" s="80"/>
      <c r="HR21" s="80"/>
      <c r="HS21" s="80"/>
      <c r="HT21" s="80"/>
      <c r="HU21" s="80"/>
      <c r="HV21" s="80"/>
      <c r="HW21" s="80"/>
      <c r="HX21" s="80"/>
      <c r="HY21" s="80"/>
      <c r="HZ21" s="80"/>
      <c r="IA21" s="80"/>
      <c r="IB21" s="80"/>
      <c r="IC21" s="80"/>
      <c r="ID21" s="80"/>
      <c r="IE21" s="80"/>
      <c r="IF21" s="80"/>
      <c r="IG21" s="80"/>
      <c r="IH21" s="80"/>
      <c r="II21" s="80"/>
      <c r="IJ21" s="80"/>
      <c r="IK21" s="80"/>
      <c r="IL21" s="80"/>
      <c r="IM21" s="80"/>
      <c r="IN21" s="80"/>
      <c r="IO21" s="80"/>
      <c r="IP21" s="80"/>
      <c r="IQ21" s="80"/>
      <c r="IR21" s="80"/>
      <c r="IS21" s="80"/>
      <c r="IT21" s="80"/>
      <c r="IU21" s="80"/>
      <c r="IV21" s="80"/>
      <c r="IW21" s="80"/>
      <c r="IX21" s="80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8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B8" sqref="B8:C8"/>
    </sheetView>
  </sheetViews>
  <sheetFormatPr defaultColWidth="10" defaultRowHeight="16.5" customHeight="1"/>
  <cols>
    <col min="1" max="1" width="10.875" style="242" customWidth="1"/>
    <col min="2" max="16384" width="10" style="242"/>
  </cols>
  <sheetData>
    <row r="1" ht="22.5" customHeight="1" spans="1:11">
      <c r="A1" s="133" t="s">
        <v>184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ht="17.25" customHeight="1" spans="1:11">
      <c r="A2" s="243" t="s">
        <v>53</v>
      </c>
      <c r="B2" s="244" t="s">
        <v>54</v>
      </c>
      <c r="C2" s="244"/>
      <c r="D2" s="245" t="s">
        <v>55</v>
      </c>
      <c r="E2" s="245"/>
      <c r="F2" s="244" t="s">
        <v>56</v>
      </c>
      <c r="G2" s="244"/>
      <c r="H2" s="246" t="s">
        <v>57</v>
      </c>
      <c r="I2" s="321" t="s">
        <v>56</v>
      </c>
      <c r="J2" s="321"/>
      <c r="K2" s="322"/>
    </row>
    <row r="3" customHeight="1" spans="1:11">
      <c r="A3" s="247" t="s">
        <v>58</v>
      </c>
      <c r="B3" s="248"/>
      <c r="C3" s="249"/>
      <c r="D3" s="250" t="s">
        <v>59</v>
      </c>
      <c r="E3" s="251"/>
      <c r="F3" s="251"/>
      <c r="G3" s="252"/>
      <c r="H3" s="250" t="s">
        <v>60</v>
      </c>
      <c r="I3" s="251"/>
      <c r="J3" s="251"/>
      <c r="K3" s="252"/>
    </row>
    <row r="4" customHeight="1" spans="1:11">
      <c r="A4" s="253" t="s">
        <v>61</v>
      </c>
      <c r="B4" s="254" t="s">
        <v>62</v>
      </c>
      <c r="C4" s="255"/>
      <c r="D4" s="253" t="s">
        <v>63</v>
      </c>
      <c r="E4" s="256"/>
      <c r="F4" s="257">
        <v>45772</v>
      </c>
      <c r="G4" s="258"/>
      <c r="H4" s="253" t="s">
        <v>64</v>
      </c>
      <c r="I4" s="256"/>
      <c r="J4" s="260" t="s">
        <v>65</v>
      </c>
      <c r="K4" s="261" t="s">
        <v>66</v>
      </c>
    </row>
    <row r="5" customHeight="1" spans="1:11">
      <c r="A5" s="259" t="s">
        <v>67</v>
      </c>
      <c r="B5" s="260" t="s">
        <v>68</v>
      </c>
      <c r="C5" s="261"/>
      <c r="D5" s="253" t="s">
        <v>69</v>
      </c>
      <c r="E5" s="256"/>
      <c r="F5" s="257">
        <v>45743</v>
      </c>
      <c r="G5" s="258"/>
      <c r="H5" s="253" t="s">
        <v>70</v>
      </c>
      <c r="I5" s="256"/>
      <c r="J5" s="260" t="s">
        <v>65</v>
      </c>
      <c r="K5" s="261" t="s">
        <v>66</v>
      </c>
    </row>
    <row r="6" customHeight="1" spans="1:11">
      <c r="A6" s="253" t="s">
        <v>71</v>
      </c>
      <c r="B6" s="262" t="s">
        <v>72</v>
      </c>
      <c r="C6" s="263">
        <v>6</v>
      </c>
      <c r="D6" s="259" t="s">
        <v>73</v>
      </c>
      <c r="E6" s="264"/>
      <c r="F6" s="257">
        <v>45762</v>
      </c>
      <c r="G6" s="258"/>
      <c r="H6" s="253" t="s">
        <v>74</v>
      </c>
      <c r="I6" s="256"/>
      <c r="J6" s="260" t="s">
        <v>65</v>
      </c>
      <c r="K6" s="261" t="s">
        <v>66</v>
      </c>
    </row>
    <row r="7" customHeight="1" spans="1:11">
      <c r="A7" s="253" t="s">
        <v>75</v>
      </c>
      <c r="B7" s="265">
        <v>8000</v>
      </c>
      <c r="C7" s="266"/>
      <c r="D7" s="259" t="s">
        <v>76</v>
      </c>
      <c r="E7" s="267"/>
      <c r="F7" s="257">
        <v>45765</v>
      </c>
      <c r="G7" s="258"/>
      <c r="H7" s="253" t="s">
        <v>77</v>
      </c>
      <c r="I7" s="256"/>
      <c r="J7" s="260" t="s">
        <v>65</v>
      </c>
      <c r="K7" s="261" t="s">
        <v>66</v>
      </c>
    </row>
    <row r="8" customHeight="1" spans="1:16">
      <c r="A8" s="268" t="s">
        <v>78</v>
      </c>
      <c r="B8" s="269" t="s">
        <v>79</v>
      </c>
      <c r="C8" s="270"/>
      <c r="D8" s="271" t="s">
        <v>80</v>
      </c>
      <c r="E8" s="272"/>
      <c r="F8" s="273">
        <v>45767</v>
      </c>
      <c r="G8" s="274"/>
      <c r="H8" s="271" t="s">
        <v>81</v>
      </c>
      <c r="I8" s="272"/>
      <c r="J8" s="291" t="s">
        <v>65</v>
      </c>
      <c r="K8" s="323" t="s">
        <v>66</v>
      </c>
      <c r="P8" s="197" t="s">
        <v>185</v>
      </c>
    </row>
    <row r="9" customHeight="1" spans="1:11">
      <c r="A9" s="275" t="s">
        <v>186</v>
      </c>
      <c r="B9" s="275"/>
      <c r="C9" s="275"/>
      <c r="D9" s="275"/>
      <c r="E9" s="275"/>
      <c r="F9" s="275"/>
      <c r="G9" s="275"/>
      <c r="H9" s="275"/>
      <c r="I9" s="275"/>
      <c r="J9" s="275"/>
      <c r="K9" s="275"/>
    </row>
    <row r="10" customHeight="1" spans="1:11">
      <c r="A10" s="276" t="s">
        <v>84</v>
      </c>
      <c r="B10" s="277" t="s">
        <v>85</v>
      </c>
      <c r="C10" s="278" t="s">
        <v>86</v>
      </c>
      <c r="D10" s="279"/>
      <c r="E10" s="280" t="s">
        <v>89</v>
      </c>
      <c r="F10" s="277" t="s">
        <v>85</v>
      </c>
      <c r="G10" s="278" t="s">
        <v>86</v>
      </c>
      <c r="H10" s="277"/>
      <c r="I10" s="280" t="s">
        <v>87</v>
      </c>
      <c r="J10" s="277" t="s">
        <v>85</v>
      </c>
      <c r="K10" s="324" t="s">
        <v>86</v>
      </c>
    </row>
    <row r="11" customHeight="1" spans="1:11">
      <c r="A11" s="259" t="s">
        <v>90</v>
      </c>
      <c r="B11" s="281" t="s">
        <v>85</v>
      </c>
      <c r="C11" s="260" t="s">
        <v>86</v>
      </c>
      <c r="D11" s="267"/>
      <c r="E11" s="264" t="s">
        <v>92</v>
      </c>
      <c r="F11" s="281" t="s">
        <v>85</v>
      </c>
      <c r="G11" s="260" t="s">
        <v>86</v>
      </c>
      <c r="H11" s="281"/>
      <c r="I11" s="264" t="s">
        <v>97</v>
      </c>
      <c r="J11" s="281" t="s">
        <v>85</v>
      </c>
      <c r="K11" s="261" t="s">
        <v>86</v>
      </c>
    </row>
    <row r="12" customHeight="1" spans="1:11">
      <c r="A12" s="271" t="s">
        <v>123</v>
      </c>
      <c r="B12" s="272"/>
      <c r="C12" s="272"/>
      <c r="D12" s="272"/>
      <c r="E12" s="272"/>
      <c r="F12" s="272"/>
      <c r="G12" s="272"/>
      <c r="H12" s="272"/>
      <c r="I12" s="272"/>
      <c r="J12" s="272"/>
      <c r="K12" s="325"/>
    </row>
    <row r="13" customHeight="1" spans="1:11">
      <c r="A13" s="282" t="s">
        <v>187</v>
      </c>
      <c r="B13" s="282"/>
      <c r="C13" s="282"/>
      <c r="D13" s="282"/>
      <c r="E13" s="282"/>
      <c r="F13" s="282"/>
      <c r="G13" s="282"/>
      <c r="H13" s="282"/>
      <c r="I13" s="282"/>
      <c r="J13" s="282"/>
      <c r="K13" s="282"/>
    </row>
    <row r="14" customHeight="1" spans="1:11">
      <c r="A14" s="283" t="s">
        <v>188</v>
      </c>
      <c r="B14" s="284"/>
      <c r="C14" s="284"/>
      <c r="D14" s="284"/>
      <c r="E14" s="284"/>
      <c r="F14" s="284"/>
      <c r="G14" s="284"/>
      <c r="H14" s="285"/>
      <c r="I14" s="326"/>
      <c r="J14" s="326"/>
      <c r="K14" s="327"/>
    </row>
    <row r="15" customHeight="1" spans="1:11">
      <c r="A15" s="286"/>
      <c r="B15" s="287"/>
      <c r="C15" s="287"/>
      <c r="D15" s="288"/>
      <c r="E15" s="289"/>
      <c r="F15" s="287"/>
      <c r="G15" s="287"/>
      <c r="H15" s="288"/>
      <c r="I15" s="328"/>
      <c r="J15" s="329"/>
      <c r="K15" s="330"/>
    </row>
    <row r="16" customHeight="1" spans="1:11">
      <c r="A16" s="290"/>
      <c r="B16" s="291"/>
      <c r="C16" s="291"/>
      <c r="D16" s="291"/>
      <c r="E16" s="291"/>
      <c r="F16" s="291"/>
      <c r="G16" s="291"/>
      <c r="H16" s="291"/>
      <c r="I16" s="291"/>
      <c r="J16" s="291"/>
      <c r="K16" s="323"/>
    </row>
    <row r="17" customHeight="1" spans="1:11">
      <c r="A17" s="282" t="s">
        <v>189</v>
      </c>
      <c r="B17" s="282"/>
      <c r="C17" s="282"/>
      <c r="D17" s="282"/>
      <c r="E17" s="282"/>
      <c r="F17" s="282"/>
      <c r="G17" s="282"/>
      <c r="H17" s="282"/>
      <c r="I17" s="282"/>
      <c r="J17" s="282"/>
      <c r="K17" s="282"/>
    </row>
    <row r="18" customHeight="1" spans="1:11">
      <c r="A18" s="292" t="s">
        <v>190</v>
      </c>
      <c r="B18" s="293"/>
      <c r="C18" s="293"/>
      <c r="D18" s="293"/>
      <c r="E18" s="293"/>
      <c r="F18" s="293"/>
      <c r="G18" s="293"/>
      <c r="H18" s="293"/>
      <c r="I18" s="326"/>
      <c r="J18" s="326"/>
      <c r="K18" s="327"/>
    </row>
    <row r="19" customHeight="1" spans="1:11">
      <c r="A19" s="286"/>
      <c r="B19" s="287"/>
      <c r="C19" s="287"/>
      <c r="D19" s="288"/>
      <c r="E19" s="289"/>
      <c r="F19" s="287"/>
      <c r="G19" s="287"/>
      <c r="H19" s="288"/>
      <c r="I19" s="328"/>
      <c r="J19" s="329"/>
      <c r="K19" s="330"/>
    </row>
    <row r="20" customHeight="1" spans="1:11">
      <c r="A20" s="290"/>
      <c r="B20" s="291"/>
      <c r="C20" s="291"/>
      <c r="D20" s="291"/>
      <c r="E20" s="291"/>
      <c r="F20" s="291"/>
      <c r="G20" s="291"/>
      <c r="H20" s="291"/>
      <c r="I20" s="291"/>
      <c r="J20" s="291"/>
      <c r="K20" s="323"/>
    </row>
    <row r="21" customHeight="1" spans="1:11">
      <c r="A21" s="294" t="s">
        <v>120</v>
      </c>
      <c r="B21" s="294"/>
      <c r="C21" s="294"/>
      <c r="D21" s="294"/>
      <c r="E21" s="294"/>
      <c r="F21" s="294"/>
      <c r="G21" s="294"/>
      <c r="H21" s="294"/>
      <c r="I21" s="294"/>
      <c r="J21" s="294"/>
      <c r="K21" s="294"/>
    </row>
    <row r="22" customHeight="1" spans="1:11">
      <c r="A22" s="135" t="s">
        <v>121</v>
      </c>
      <c r="B22" s="171"/>
      <c r="C22" s="171"/>
      <c r="D22" s="171"/>
      <c r="E22" s="171"/>
      <c r="F22" s="171"/>
      <c r="G22" s="171"/>
      <c r="H22" s="171"/>
      <c r="I22" s="171"/>
      <c r="J22" s="171"/>
      <c r="K22" s="201"/>
    </row>
    <row r="23" customHeight="1" spans="1:11">
      <c r="A23" s="148" t="s">
        <v>122</v>
      </c>
      <c r="B23" s="149"/>
      <c r="C23" s="260" t="s">
        <v>65</v>
      </c>
      <c r="D23" s="260" t="s">
        <v>66</v>
      </c>
      <c r="E23" s="177"/>
      <c r="F23" s="177"/>
      <c r="G23" s="177"/>
      <c r="H23" s="177"/>
      <c r="I23" s="177"/>
      <c r="J23" s="177"/>
      <c r="K23" s="194"/>
    </row>
    <row r="24" customHeight="1" spans="1:11">
      <c r="A24" s="295" t="s">
        <v>191</v>
      </c>
      <c r="B24" s="142"/>
      <c r="C24" s="142"/>
      <c r="D24" s="142"/>
      <c r="E24" s="142"/>
      <c r="F24" s="142"/>
      <c r="G24" s="142"/>
      <c r="H24" s="142"/>
      <c r="I24" s="142"/>
      <c r="J24" s="142"/>
      <c r="K24" s="331"/>
    </row>
    <row r="25" customHeight="1" spans="1:11">
      <c r="A25" s="296"/>
      <c r="B25" s="297"/>
      <c r="C25" s="297"/>
      <c r="D25" s="297"/>
      <c r="E25" s="297"/>
      <c r="F25" s="297"/>
      <c r="G25" s="297"/>
      <c r="H25" s="297"/>
      <c r="I25" s="297"/>
      <c r="J25" s="297"/>
      <c r="K25" s="332"/>
    </row>
    <row r="26" customHeight="1" spans="1:11">
      <c r="A26" s="275" t="s">
        <v>129</v>
      </c>
      <c r="B26" s="275"/>
      <c r="C26" s="275"/>
      <c r="D26" s="275"/>
      <c r="E26" s="275"/>
      <c r="F26" s="275"/>
      <c r="G26" s="275"/>
      <c r="H26" s="275"/>
      <c r="I26" s="275"/>
      <c r="J26" s="275"/>
      <c r="K26" s="275"/>
    </row>
    <row r="27" customHeight="1" spans="1:11">
      <c r="A27" s="247" t="s">
        <v>130</v>
      </c>
      <c r="B27" s="278" t="s">
        <v>95</v>
      </c>
      <c r="C27" s="278" t="s">
        <v>96</v>
      </c>
      <c r="D27" s="278" t="s">
        <v>88</v>
      </c>
      <c r="E27" s="248" t="s">
        <v>131</v>
      </c>
      <c r="F27" s="278" t="s">
        <v>95</v>
      </c>
      <c r="G27" s="278" t="s">
        <v>96</v>
      </c>
      <c r="H27" s="278" t="s">
        <v>88</v>
      </c>
      <c r="I27" s="248" t="s">
        <v>132</v>
      </c>
      <c r="J27" s="278" t="s">
        <v>95</v>
      </c>
      <c r="K27" s="324" t="s">
        <v>96</v>
      </c>
    </row>
    <row r="28" customHeight="1" spans="1:11">
      <c r="A28" s="298" t="s">
        <v>87</v>
      </c>
      <c r="B28" s="260" t="s">
        <v>95</v>
      </c>
      <c r="C28" s="260" t="s">
        <v>96</v>
      </c>
      <c r="D28" s="260" t="s">
        <v>88</v>
      </c>
      <c r="E28" s="299" t="s">
        <v>94</v>
      </c>
      <c r="F28" s="260" t="s">
        <v>95</v>
      </c>
      <c r="G28" s="260" t="s">
        <v>96</v>
      </c>
      <c r="H28" s="260" t="s">
        <v>88</v>
      </c>
      <c r="I28" s="299" t="s">
        <v>105</v>
      </c>
      <c r="J28" s="260" t="s">
        <v>95</v>
      </c>
      <c r="K28" s="261" t="s">
        <v>96</v>
      </c>
    </row>
    <row r="29" customHeight="1" spans="1:11">
      <c r="A29" s="253" t="s">
        <v>98</v>
      </c>
      <c r="B29" s="300"/>
      <c r="C29" s="300"/>
      <c r="D29" s="300"/>
      <c r="E29" s="300"/>
      <c r="F29" s="300"/>
      <c r="G29" s="300"/>
      <c r="H29" s="300"/>
      <c r="I29" s="300"/>
      <c r="J29" s="300"/>
      <c r="K29" s="333"/>
    </row>
    <row r="30" customHeight="1" spans="1:11">
      <c r="A30" s="301"/>
      <c r="B30" s="302"/>
      <c r="C30" s="302"/>
      <c r="D30" s="302"/>
      <c r="E30" s="302"/>
      <c r="F30" s="302"/>
      <c r="G30" s="302"/>
      <c r="H30" s="302"/>
      <c r="I30" s="302"/>
      <c r="J30" s="302"/>
      <c r="K30" s="334"/>
    </row>
    <row r="31" customHeight="1" spans="1:11">
      <c r="A31" s="303" t="s">
        <v>192</v>
      </c>
      <c r="B31" s="303"/>
      <c r="C31" s="303"/>
      <c r="D31" s="303"/>
      <c r="E31" s="303"/>
      <c r="F31" s="303"/>
      <c r="G31" s="303"/>
      <c r="H31" s="303"/>
      <c r="I31" s="303"/>
      <c r="J31" s="303"/>
      <c r="K31" s="303"/>
    </row>
    <row r="32" ht="21" customHeight="1" spans="1:11">
      <c r="A32" s="304" t="s">
        <v>125</v>
      </c>
      <c r="B32" s="305"/>
      <c r="C32" s="305"/>
      <c r="D32" s="305"/>
      <c r="E32" s="305"/>
      <c r="F32" s="305"/>
      <c r="G32" s="305"/>
      <c r="H32" s="305"/>
      <c r="I32" s="305"/>
      <c r="J32" s="305"/>
      <c r="K32" s="335"/>
    </row>
    <row r="33" ht="21" customHeight="1" spans="1:11">
      <c r="A33" s="306" t="s">
        <v>126</v>
      </c>
      <c r="B33" s="307"/>
      <c r="C33" s="307"/>
      <c r="D33" s="307"/>
      <c r="E33" s="307"/>
      <c r="F33" s="307"/>
      <c r="G33" s="307"/>
      <c r="H33" s="307"/>
      <c r="I33" s="307"/>
      <c r="J33" s="307"/>
      <c r="K33" s="336"/>
    </row>
    <row r="34" ht="21" customHeight="1" spans="1:11">
      <c r="A34" s="306" t="s">
        <v>127</v>
      </c>
      <c r="B34" s="307"/>
      <c r="C34" s="307"/>
      <c r="D34" s="307"/>
      <c r="E34" s="307"/>
      <c r="F34" s="307"/>
      <c r="G34" s="307"/>
      <c r="H34" s="307"/>
      <c r="I34" s="307"/>
      <c r="J34" s="307"/>
      <c r="K34" s="336"/>
    </row>
    <row r="35" ht="21" customHeight="1" spans="1:11">
      <c r="A35" s="306"/>
      <c r="B35" s="307"/>
      <c r="C35" s="307"/>
      <c r="D35" s="307"/>
      <c r="E35" s="307"/>
      <c r="F35" s="307"/>
      <c r="G35" s="307"/>
      <c r="H35" s="307"/>
      <c r="I35" s="307"/>
      <c r="J35" s="307"/>
      <c r="K35" s="336"/>
    </row>
    <row r="36" ht="21" customHeight="1" spans="1:11">
      <c r="A36" s="306"/>
      <c r="B36" s="307"/>
      <c r="C36" s="307"/>
      <c r="D36" s="307"/>
      <c r="E36" s="307"/>
      <c r="F36" s="307"/>
      <c r="G36" s="307"/>
      <c r="H36" s="307"/>
      <c r="I36" s="307"/>
      <c r="J36" s="307"/>
      <c r="K36" s="336"/>
    </row>
    <row r="37" ht="21" customHeight="1" spans="1:11">
      <c r="A37" s="306"/>
      <c r="B37" s="307"/>
      <c r="C37" s="307"/>
      <c r="D37" s="307"/>
      <c r="E37" s="307"/>
      <c r="F37" s="307"/>
      <c r="G37" s="307"/>
      <c r="H37" s="307"/>
      <c r="I37" s="307"/>
      <c r="J37" s="307"/>
      <c r="K37" s="336"/>
    </row>
    <row r="38" ht="21" customHeight="1" spans="1:11">
      <c r="A38" s="306"/>
      <c r="B38" s="307"/>
      <c r="C38" s="307"/>
      <c r="D38" s="307"/>
      <c r="E38" s="307"/>
      <c r="F38" s="307"/>
      <c r="G38" s="307"/>
      <c r="H38" s="307"/>
      <c r="I38" s="307"/>
      <c r="J38" s="307"/>
      <c r="K38" s="336"/>
    </row>
    <row r="39" ht="21" customHeight="1" spans="1:11">
      <c r="A39" s="306"/>
      <c r="B39" s="307"/>
      <c r="C39" s="307"/>
      <c r="D39" s="307"/>
      <c r="E39" s="307"/>
      <c r="F39" s="307"/>
      <c r="G39" s="307"/>
      <c r="H39" s="307"/>
      <c r="I39" s="307"/>
      <c r="J39" s="307"/>
      <c r="K39" s="336"/>
    </row>
    <row r="40" ht="21" customHeight="1" spans="1:11">
      <c r="A40" s="306"/>
      <c r="B40" s="307"/>
      <c r="C40" s="307"/>
      <c r="D40" s="307"/>
      <c r="E40" s="307"/>
      <c r="F40" s="307"/>
      <c r="G40" s="307"/>
      <c r="H40" s="307"/>
      <c r="I40" s="307"/>
      <c r="J40" s="307"/>
      <c r="K40" s="336"/>
    </row>
    <row r="41" ht="21" customHeight="1" spans="1:11">
      <c r="A41" s="306"/>
      <c r="B41" s="307"/>
      <c r="C41" s="307"/>
      <c r="D41" s="307"/>
      <c r="E41" s="307"/>
      <c r="F41" s="307"/>
      <c r="G41" s="307"/>
      <c r="H41" s="307"/>
      <c r="I41" s="307"/>
      <c r="J41" s="307"/>
      <c r="K41" s="336"/>
    </row>
    <row r="42" ht="21" customHeight="1" spans="1:11">
      <c r="A42" s="306"/>
      <c r="B42" s="307"/>
      <c r="C42" s="307"/>
      <c r="D42" s="307"/>
      <c r="E42" s="307"/>
      <c r="F42" s="307"/>
      <c r="G42" s="307"/>
      <c r="H42" s="307"/>
      <c r="I42" s="307"/>
      <c r="J42" s="307"/>
      <c r="K42" s="336"/>
    </row>
    <row r="43" ht="17.25" customHeight="1" spans="1:11">
      <c r="A43" s="301" t="s">
        <v>128</v>
      </c>
      <c r="B43" s="302"/>
      <c r="C43" s="302"/>
      <c r="D43" s="302"/>
      <c r="E43" s="302"/>
      <c r="F43" s="302"/>
      <c r="G43" s="302"/>
      <c r="H43" s="302"/>
      <c r="I43" s="302"/>
      <c r="J43" s="302"/>
      <c r="K43" s="334"/>
    </row>
    <row r="44" customHeight="1" spans="1:11">
      <c r="A44" s="303" t="s">
        <v>193</v>
      </c>
      <c r="B44" s="303"/>
      <c r="C44" s="303"/>
      <c r="D44" s="303"/>
      <c r="E44" s="303"/>
      <c r="F44" s="303"/>
      <c r="G44" s="303"/>
      <c r="H44" s="303"/>
      <c r="I44" s="303"/>
      <c r="J44" s="303"/>
      <c r="K44" s="303"/>
    </row>
    <row r="45" ht="18" customHeight="1" spans="1:11">
      <c r="A45" s="308" t="s">
        <v>123</v>
      </c>
      <c r="B45" s="309"/>
      <c r="C45" s="309"/>
      <c r="D45" s="309"/>
      <c r="E45" s="309"/>
      <c r="F45" s="309"/>
      <c r="G45" s="309"/>
      <c r="H45" s="309"/>
      <c r="I45" s="309"/>
      <c r="J45" s="309"/>
      <c r="K45" s="337"/>
    </row>
    <row r="46" ht="18" customHeight="1" spans="1:11">
      <c r="A46" s="308" t="s">
        <v>194</v>
      </c>
      <c r="B46" s="309"/>
      <c r="C46" s="309"/>
      <c r="D46" s="309"/>
      <c r="E46" s="309"/>
      <c r="F46" s="309"/>
      <c r="G46" s="309"/>
      <c r="H46" s="309"/>
      <c r="I46" s="309"/>
      <c r="J46" s="309"/>
      <c r="K46" s="337"/>
    </row>
    <row r="47" ht="18" customHeight="1" spans="1:11">
      <c r="A47" s="296"/>
      <c r="B47" s="297"/>
      <c r="C47" s="297"/>
      <c r="D47" s="297"/>
      <c r="E47" s="297"/>
      <c r="F47" s="297"/>
      <c r="G47" s="297"/>
      <c r="H47" s="297"/>
      <c r="I47" s="297"/>
      <c r="J47" s="297"/>
      <c r="K47" s="332"/>
    </row>
    <row r="48" ht="21" customHeight="1" spans="1:11">
      <c r="A48" s="310" t="s">
        <v>134</v>
      </c>
      <c r="B48" s="311" t="s">
        <v>135</v>
      </c>
      <c r="C48" s="311"/>
      <c r="D48" s="312" t="s">
        <v>136</v>
      </c>
      <c r="E48" s="312" t="s">
        <v>137</v>
      </c>
      <c r="F48" s="312" t="s">
        <v>138</v>
      </c>
      <c r="G48" s="313">
        <v>45755</v>
      </c>
      <c r="H48" s="314" t="s">
        <v>139</v>
      </c>
      <c r="I48" s="314"/>
      <c r="J48" s="311" t="s">
        <v>140</v>
      </c>
      <c r="K48" s="338"/>
    </row>
    <row r="49" customHeight="1" spans="1:11">
      <c r="A49" s="315" t="s">
        <v>141</v>
      </c>
      <c r="B49" s="316"/>
      <c r="C49" s="316"/>
      <c r="D49" s="316"/>
      <c r="E49" s="316"/>
      <c r="F49" s="316"/>
      <c r="G49" s="316"/>
      <c r="H49" s="316"/>
      <c r="I49" s="316"/>
      <c r="J49" s="316"/>
      <c r="K49" s="339"/>
    </row>
    <row r="50" customHeight="1" spans="1:11">
      <c r="A50" s="317"/>
      <c r="B50" s="318"/>
      <c r="C50" s="318"/>
      <c r="D50" s="318"/>
      <c r="E50" s="318"/>
      <c r="F50" s="318"/>
      <c r="G50" s="318"/>
      <c r="H50" s="318"/>
      <c r="I50" s="318"/>
      <c r="J50" s="318"/>
      <c r="K50" s="340"/>
    </row>
    <row r="51" customHeight="1" spans="1:11">
      <c r="A51" s="319"/>
      <c r="B51" s="320"/>
      <c r="C51" s="320"/>
      <c r="D51" s="320"/>
      <c r="E51" s="320"/>
      <c r="F51" s="320"/>
      <c r="G51" s="320"/>
      <c r="H51" s="320"/>
      <c r="I51" s="320"/>
      <c r="J51" s="320"/>
      <c r="K51" s="341"/>
    </row>
    <row r="52" ht="21" customHeight="1" spans="1:11">
      <c r="A52" s="310" t="s">
        <v>134</v>
      </c>
      <c r="B52" s="311" t="s">
        <v>135</v>
      </c>
      <c r="C52" s="311"/>
      <c r="D52" s="312" t="s">
        <v>136</v>
      </c>
      <c r="E52" s="312" t="s">
        <v>137</v>
      </c>
      <c r="F52" s="312" t="s">
        <v>138</v>
      </c>
      <c r="G52" s="313">
        <v>45755</v>
      </c>
      <c r="H52" s="314" t="s">
        <v>139</v>
      </c>
      <c r="I52" s="314"/>
      <c r="J52" s="311" t="s">
        <v>140</v>
      </c>
      <c r="K52" s="338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0"/>
  <sheetViews>
    <sheetView workbookViewId="0">
      <selection activeCell="K3" sqref="K3:P3"/>
    </sheetView>
  </sheetViews>
  <sheetFormatPr defaultColWidth="9" defaultRowHeight="14.25"/>
  <cols>
    <col min="1" max="1" width="13.625" style="77" customWidth="1"/>
    <col min="2" max="2" width="8.5" style="77" customWidth="1"/>
    <col min="3" max="3" width="8.5" style="78" customWidth="1"/>
    <col min="4" max="8" width="8.5" style="77" customWidth="1"/>
    <col min="9" max="9" width="6.875" style="77" customWidth="1"/>
    <col min="10" max="10" width="6.625" style="77" customWidth="1"/>
    <col min="11" max="13" width="14.625" style="77" customWidth="1"/>
    <col min="14" max="16" width="14.625" style="228" customWidth="1"/>
    <col min="17" max="247" width="9" style="77"/>
    <col min="248" max="16384" width="9" style="80"/>
  </cols>
  <sheetData>
    <row r="1" s="77" customFormat="1" ht="29" customHeight="1" spans="1:250">
      <c r="A1" s="229" t="s">
        <v>143</v>
      </c>
      <c r="B1" s="230"/>
      <c r="C1" s="231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8"/>
      <c r="O1" s="238"/>
      <c r="P1" s="238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80"/>
      <c r="GL1" s="80"/>
      <c r="GM1" s="80"/>
      <c r="GN1" s="80"/>
      <c r="GO1" s="80"/>
      <c r="GP1" s="80"/>
      <c r="GQ1" s="80"/>
      <c r="GR1" s="80"/>
      <c r="GS1" s="80"/>
      <c r="GT1" s="80"/>
      <c r="GU1" s="80"/>
      <c r="GV1" s="80"/>
      <c r="GW1" s="80"/>
      <c r="GX1" s="80"/>
      <c r="GY1" s="80"/>
      <c r="GZ1" s="80"/>
      <c r="HA1" s="80"/>
      <c r="HB1" s="80"/>
      <c r="HC1" s="80"/>
      <c r="HD1" s="80"/>
      <c r="HE1" s="80"/>
      <c r="HF1" s="80"/>
      <c r="HG1" s="80"/>
      <c r="HH1" s="80"/>
      <c r="HI1" s="80"/>
      <c r="HJ1" s="80"/>
      <c r="HK1" s="80"/>
      <c r="HL1" s="80"/>
      <c r="HM1" s="80"/>
      <c r="HN1" s="80"/>
      <c r="HO1" s="80"/>
      <c r="HP1" s="80"/>
      <c r="HQ1" s="80"/>
      <c r="HR1" s="80"/>
      <c r="HS1" s="80"/>
      <c r="HT1" s="80"/>
      <c r="HU1" s="80"/>
      <c r="HV1" s="80"/>
      <c r="HW1" s="80"/>
      <c r="HX1" s="80"/>
      <c r="HY1" s="80"/>
      <c r="HZ1" s="80"/>
      <c r="IA1" s="80"/>
      <c r="IB1" s="80"/>
      <c r="IC1" s="80"/>
      <c r="ID1" s="80"/>
      <c r="IE1" s="80"/>
      <c r="IF1" s="80"/>
      <c r="IG1" s="80"/>
      <c r="IH1" s="80"/>
      <c r="II1" s="80"/>
      <c r="IJ1" s="80"/>
      <c r="IK1" s="80"/>
      <c r="IL1" s="80"/>
      <c r="IM1" s="80"/>
      <c r="IN1" s="80"/>
      <c r="IO1" s="80"/>
      <c r="IP1" s="80"/>
    </row>
    <row r="2" s="77" customFormat="1" ht="20" customHeight="1" spans="1:250">
      <c r="A2" s="85" t="s">
        <v>61</v>
      </c>
      <c r="B2" s="86" t="str">
        <f>首期!B4</f>
        <v>TAJJCN82968</v>
      </c>
      <c r="C2" s="216"/>
      <c r="D2" s="217"/>
      <c r="E2" s="218" t="s">
        <v>67</v>
      </c>
      <c r="F2" s="219" t="str">
        <f>首期!B5</f>
        <v>女式POLO短袖T恤</v>
      </c>
      <c r="G2" s="219"/>
      <c r="H2" s="219"/>
      <c r="I2" s="219"/>
      <c r="J2" s="89"/>
      <c r="K2" s="115" t="s">
        <v>57</v>
      </c>
      <c r="L2" s="116" t="s">
        <v>56</v>
      </c>
      <c r="M2" s="116"/>
      <c r="N2" s="116"/>
      <c r="O2" s="116"/>
      <c r="P2" s="117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</row>
    <row r="3" s="77" customFormat="1" ht="16.5" spans="1:250">
      <c r="A3" s="90" t="s">
        <v>144</v>
      </c>
      <c r="B3" s="91" t="s">
        <v>145</v>
      </c>
      <c r="C3" s="92"/>
      <c r="D3" s="91"/>
      <c r="E3" s="91"/>
      <c r="F3" s="91"/>
      <c r="G3" s="91"/>
      <c r="H3" s="91"/>
      <c r="I3" s="91"/>
      <c r="J3" s="93"/>
      <c r="K3" s="121" t="s">
        <v>148</v>
      </c>
      <c r="L3" s="121" t="s">
        <v>148</v>
      </c>
      <c r="M3" s="121" t="s">
        <v>195</v>
      </c>
      <c r="N3" s="121" t="s">
        <v>195</v>
      </c>
      <c r="O3" s="121" t="s">
        <v>148</v>
      </c>
      <c r="P3" s="122" t="s">
        <v>195</v>
      </c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</row>
    <row r="4" s="77" customFormat="1" ht="16.5" spans="1:250">
      <c r="A4" s="90"/>
      <c r="B4" s="94" t="s">
        <v>110</v>
      </c>
      <c r="C4" s="95" t="s">
        <v>111</v>
      </c>
      <c r="D4" s="95" t="s">
        <v>112</v>
      </c>
      <c r="E4" s="95" t="s">
        <v>113</v>
      </c>
      <c r="F4" s="95" t="s">
        <v>114</v>
      </c>
      <c r="G4" s="95" t="s">
        <v>146</v>
      </c>
      <c r="H4" s="95"/>
      <c r="I4" s="224" t="s">
        <v>147</v>
      </c>
      <c r="J4" s="93"/>
      <c r="K4" s="94" t="s">
        <v>110</v>
      </c>
      <c r="L4" s="95" t="s">
        <v>111</v>
      </c>
      <c r="M4" s="95" t="s">
        <v>112</v>
      </c>
      <c r="N4" s="95" t="s">
        <v>113</v>
      </c>
      <c r="O4" s="95" t="s">
        <v>114</v>
      </c>
      <c r="P4" s="120" t="s">
        <v>146</v>
      </c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</row>
    <row r="5" s="77" customFormat="1" ht="20" customHeight="1" spans="1:250">
      <c r="A5" s="90"/>
      <c r="B5" s="94" t="s">
        <v>149</v>
      </c>
      <c r="C5" s="95" t="s">
        <v>150</v>
      </c>
      <c r="D5" s="96" t="s">
        <v>151</v>
      </c>
      <c r="E5" s="95" t="s">
        <v>152</v>
      </c>
      <c r="F5" s="95" t="s">
        <v>153</v>
      </c>
      <c r="G5" s="95" t="s">
        <v>154</v>
      </c>
      <c r="H5" s="95"/>
      <c r="I5" s="224"/>
      <c r="J5" s="97"/>
      <c r="K5" s="121" t="s">
        <v>196</v>
      </c>
      <c r="L5" s="121" t="s">
        <v>196</v>
      </c>
      <c r="M5" s="121" t="s">
        <v>196</v>
      </c>
      <c r="N5" s="121" t="s">
        <v>196</v>
      </c>
      <c r="O5" s="121" t="s">
        <v>196</v>
      </c>
      <c r="P5" s="123" t="s">
        <v>196</v>
      </c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</row>
    <row r="6" s="77" customFormat="1" ht="25" customHeight="1" spans="1:250">
      <c r="A6" s="232" t="s">
        <v>157</v>
      </c>
      <c r="B6" s="233">
        <f>C6-2</f>
        <v>57.5</v>
      </c>
      <c r="C6" s="234">
        <v>59.5</v>
      </c>
      <c r="D6" s="233">
        <f>C6+2</f>
        <v>61.5</v>
      </c>
      <c r="E6" s="233">
        <f>D6+2</f>
        <v>63.5</v>
      </c>
      <c r="F6" s="233">
        <f>E6+1</f>
        <v>64.5</v>
      </c>
      <c r="G6" s="233">
        <f>F6+1</f>
        <v>65.5</v>
      </c>
      <c r="H6" s="235"/>
      <c r="I6" s="225" t="s">
        <v>158</v>
      </c>
      <c r="J6" s="97"/>
      <c r="K6" s="121" t="s">
        <v>197</v>
      </c>
      <c r="L6" s="121" t="s">
        <v>198</v>
      </c>
      <c r="M6" s="121" t="s">
        <v>199</v>
      </c>
      <c r="N6" s="121" t="s">
        <v>200</v>
      </c>
      <c r="O6" s="121" t="s">
        <v>201</v>
      </c>
      <c r="P6" s="123" t="s">
        <v>202</v>
      </c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</row>
    <row r="7" s="77" customFormat="1" ht="25" customHeight="1" spans="1:250">
      <c r="A7" s="101" t="s">
        <v>161</v>
      </c>
      <c r="B7" s="102">
        <f t="shared" ref="B7:B9" si="0">C7-4</f>
        <v>86</v>
      </c>
      <c r="C7" s="103">
        <v>90</v>
      </c>
      <c r="D7" s="102">
        <f t="shared" ref="D7:D9" si="1">C7+4</f>
        <v>94</v>
      </c>
      <c r="E7" s="102">
        <f>D7+4</f>
        <v>98</v>
      </c>
      <c r="F7" s="102">
        <f t="shared" ref="F7:F9" si="2">E7+6</f>
        <v>104</v>
      </c>
      <c r="G7" s="102">
        <f t="shared" ref="G7:G9" si="3">F7+6</f>
        <v>110</v>
      </c>
      <c r="H7" s="106"/>
      <c r="I7" s="225" t="s">
        <v>158</v>
      </c>
      <c r="J7" s="97"/>
      <c r="K7" s="121" t="s">
        <v>203</v>
      </c>
      <c r="L7" s="121" t="s">
        <v>197</v>
      </c>
      <c r="M7" s="121" t="s">
        <v>203</v>
      </c>
      <c r="N7" s="121" t="s">
        <v>203</v>
      </c>
      <c r="O7" s="121" t="s">
        <v>204</v>
      </c>
      <c r="P7" s="123" t="s">
        <v>205</v>
      </c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</row>
    <row r="8" s="77" customFormat="1" ht="25" customHeight="1" spans="1:250">
      <c r="A8" s="101" t="s">
        <v>164</v>
      </c>
      <c r="B8" s="102">
        <f t="shared" si="0"/>
        <v>82</v>
      </c>
      <c r="C8" s="103">
        <v>86</v>
      </c>
      <c r="D8" s="102">
        <f t="shared" si="1"/>
        <v>90</v>
      </c>
      <c r="E8" s="102">
        <f>D8+5</f>
        <v>95</v>
      </c>
      <c r="F8" s="102">
        <f t="shared" si="2"/>
        <v>101</v>
      </c>
      <c r="G8" s="102">
        <f t="shared" si="3"/>
        <v>107</v>
      </c>
      <c r="H8" s="106"/>
      <c r="I8" s="225" t="s">
        <v>158</v>
      </c>
      <c r="J8" s="97"/>
      <c r="K8" s="121" t="s">
        <v>206</v>
      </c>
      <c r="L8" s="121" t="s">
        <v>207</v>
      </c>
      <c r="M8" s="121" t="s">
        <v>198</v>
      </c>
      <c r="N8" s="121" t="s">
        <v>198</v>
      </c>
      <c r="O8" s="121" t="s">
        <v>208</v>
      </c>
      <c r="P8" s="123" t="s">
        <v>198</v>
      </c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</row>
    <row r="9" s="77" customFormat="1" ht="25" customHeight="1" spans="1:250">
      <c r="A9" s="101" t="s">
        <v>167</v>
      </c>
      <c r="B9" s="102">
        <f t="shared" si="0"/>
        <v>88</v>
      </c>
      <c r="C9" s="103">
        <v>92</v>
      </c>
      <c r="D9" s="102">
        <f t="shared" si="1"/>
        <v>96</v>
      </c>
      <c r="E9" s="102">
        <f>D9+5</f>
        <v>101</v>
      </c>
      <c r="F9" s="102">
        <f t="shared" si="2"/>
        <v>107</v>
      </c>
      <c r="G9" s="102">
        <f t="shared" si="3"/>
        <v>113</v>
      </c>
      <c r="H9" s="106"/>
      <c r="I9" s="225" t="s">
        <v>168</v>
      </c>
      <c r="J9" s="97"/>
      <c r="K9" s="121" t="s">
        <v>209</v>
      </c>
      <c r="L9" s="121" t="s">
        <v>210</v>
      </c>
      <c r="M9" s="121" t="s">
        <v>211</v>
      </c>
      <c r="N9" s="121" t="s">
        <v>212</v>
      </c>
      <c r="O9" s="121" t="s">
        <v>213</v>
      </c>
      <c r="P9" s="123" t="s">
        <v>214</v>
      </c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</row>
    <row r="10" s="77" customFormat="1" ht="25" customHeight="1" spans="1:250">
      <c r="A10" s="101" t="s">
        <v>170</v>
      </c>
      <c r="B10" s="102">
        <f>C10-1</f>
        <v>37</v>
      </c>
      <c r="C10" s="103">
        <v>38</v>
      </c>
      <c r="D10" s="102">
        <f>C10+1</f>
        <v>39</v>
      </c>
      <c r="E10" s="102">
        <f>D10+1</f>
        <v>40</v>
      </c>
      <c r="F10" s="102">
        <f>E10+1.2</f>
        <v>41.2</v>
      </c>
      <c r="G10" s="102">
        <f>F10+1.2</f>
        <v>42.4</v>
      </c>
      <c r="H10" s="106"/>
      <c r="I10" s="225" t="s">
        <v>168</v>
      </c>
      <c r="J10" s="97"/>
      <c r="K10" s="121" t="s">
        <v>215</v>
      </c>
      <c r="L10" s="121" t="s">
        <v>202</v>
      </c>
      <c r="M10" s="121" t="s">
        <v>198</v>
      </c>
      <c r="N10" s="121" t="s">
        <v>210</v>
      </c>
      <c r="O10" s="121" t="s">
        <v>216</v>
      </c>
      <c r="P10" s="123" t="s">
        <v>217</v>
      </c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</row>
    <row r="11" s="77" customFormat="1" ht="25" customHeight="1" spans="1:250">
      <c r="A11" s="101" t="s">
        <v>171</v>
      </c>
      <c r="B11" s="102">
        <f>C11-0.5</f>
        <v>16.5</v>
      </c>
      <c r="C11" s="103">
        <v>17</v>
      </c>
      <c r="D11" s="102">
        <f t="shared" ref="D11:G11" si="4">C11+0.5</f>
        <v>17.5</v>
      </c>
      <c r="E11" s="102">
        <f t="shared" si="4"/>
        <v>18</v>
      </c>
      <c r="F11" s="102">
        <f t="shared" si="4"/>
        <v>18.5</v>
      </c>
      <c r="G11" s="102">
        <f t="shared" si="4"/>
        <v>19</v>
      </c>
      <c r="H11" s="106"/>
      <c r="I11" s="225" t="s">
        <v>172</v>
      </c>
      <c r="J11" s="97"/>
      <c r="K11" s="121" t="s">
        <v>197</v>
      </c>
      <c r="L11" s="121" t="s">
        <v>218</v>
      </c>
      <c r="M11" s="121" t="s">
        <v>219</v>
      </c>
      <c r="N11" s="121" t="s">
        <v>198</v>
      </c>
      <c r="O11" s="121" t="s">
        <v>220</v>
      </c>
      <c r="P11" s="123" t="s">
        <v>198</v>
      </c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  <c r="IL11" s="80"/>
      <c r="IM11" s="80"/>
      <c r="IN11" s="80"/>
      <c r="IO11" s="80"/>
      <c r="IP11" s="80"/>
    </row>
    <row r="12" s="77" customFormat="1" ht="25" customHeight="1" spans="1:250">
      <c r="A12" s="101" t="s">
        <v>174</v>
      </c>
      <c r="B12" s="102">
        <f>C12-0.7</f>
        <v>15.3</v>
      </c>
      <c r="C12" s="103">
        <v>16</v>
      </c>
      <c r="D12" s="102">
        <f>C12+0.7</f>
        <v>16.7</v>
      </c>
      <c r="E12" s="102">
        <f>D12+0.7</f>
        <v>17.4</v>
      </c>
      <c r="F12" s="102">
        <f>E12+0.95</f>
        <v>18.35</v>
      </c>
      <c r="G12" s="102">
        <f>F12+0.95</f>
        <v>19.3</v>
      </c>
      <c r="H12" s="220"/>
      <c r="I12" s="225" t="s">
        <v>168</v>
      </c>
      <c r="J12" s="97"/>
      <c r="K12" s="121" t="s">
        <v>198</v>
      </c>
      <c r="L12" s="121" t="s">
        <v>221</v>
      </c>
      <c r="M12" s="121" t="s">
        <v>198</v>
      </c>
      <c r="N12" s="121" t="s">
        <v>219</v>
      </c>
      <c r="O12" s="121" t="s">
        <v>221</v>
      </c>
      <c r="P12" s="123" t="s">
        <v>201</v>
      </c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  <c r="IO12" s="80"/>
      <c r="IP12" s="80"/>
    </row>
    <row r="13" s="77" customFormat="1" ht="25" customHeight="1" spans="1:250">
      <c r="A13" s="101" t="s">
        <v>176</v>
      </c>
      <c r="B13" s="102">
        <f>C13-0.7</f>
        <v>14.8</v>
      </c>
      <c r="C13" s="104">
        <v>15.5</v>
      </c>
      <c r="D13" s="102">
        <f>C13+0.7</f>
        <v>16.2</v>
      </c>
      <c r="E13" s="102">
        <f>D13+0.7</f>
        <v>16.9</v>
      </c>
      <c r="F13" s="102">
        <f>E13+0.95</f>
        <v>17.85</v>
      </c>
      <c r="G13" s="102">
        <f>F13+0.95</f>
        <v>18.8</v>
      </c>
      <c r="H13" s="106"/>
      <c r="I13" s="225">
        <v>0</v>
      </c>
      <c r="J13" s="97"/>
      <c r="K13" s="121" t="s">
        <v>221</v>
      </c>
      <c r="L13" s="121" t="s">
        <v>201</v>
      </c>
      <c r="M13" s="121" t="s">
        <v>221</v>
      </c>
      <c r="N13" s="121" t="s">
        <v>221</v>
      </c>
      <c r="O13" s="121" t="s">
        <v>201</v>
      </c>
      <c r="P13" s="123" t="s">
        <v>201</v>
      </c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  <c r="IO13" s="80"/>
      <c r="IP13" s="80"/>
    </row>
    <row r="14" s="77" customFormat="1" ht="25" customHeight="1" spans="1:250">
      <c r="A14" s="101" t="s">
        <v>177</v>
      </c>
      <c r="B14" s="102">
        <f>C14-1</f>
        <v>38</v>
      </c>
      <c r="C14" s="103">
        <v>39</v>
      </c>
      <c r="D14" s="102">
        <f>C14+1</f>
        <v>40</v>
      </c>
      <c r="E14" s="102">
        <f>D14+1</f>
        <v>41</v>
      </c>
      <c r="F14" s="102">
        <f>E14+1.5</f>
        <v>42.5</v>
      </c>
      <c r="G14" s="102">
        <f>F14+1.5</f>
        <v>44</v>
      </c>
      <c r="H14" s="106"/>
      <c r="I14" s="226"/>
      <c r="J14" s="97"/>
      <c r="K14" s="121" t="s">
        <v>198</v>
      </c>
      <c r="L14" s="121" t="s">
        <v>198</v>
      </c>
      <c r="M14" s="121" t="s">
        <v>198</v>
      </c>
      <c r="N14" s="121" t="s">
        <v>198</v>
      </c>
      <c r="O14" s="121" t="s">
        <v>198</v>
      </c>
      <c r="P14" s="123" t="s">
        <v>198</v>
      </c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</row>
    <row r="15" s="77" customFormat="1" ht="25" customHeight="1" spans="1:250">
      <c r="A15" s="232" t="s">
        <v>178</v>
      </c>
      <c r="B15" s="236">
        <v>12</v>
      </c>
      <c r="C15" s="234">
        <v>13</v>
      </c>
      <c r="D15" s="236">
        <v>13</v>
      </c>
      <c r="E15" s="236">
        <f>C15+2</f>
        <v>15</v>
      </c>
      <c r="F15" s="236">
        <v>15</v>
      </c>
      <c r="G15" s="236">
        <f>F15+1</f>
        <v>16</v>
      </c>
      <c r="H15" s="106"/>
      <c r="I15" s="226"/>
      <c r="J15" s="97"/>
      <c r="K15" s="121" t="s">
        <v>198</v>
      </c>
      <c r="L15" s="121" t="s">
        <v>198</v>
      </c>
      <c r="M15" s="121" t="s">
        <v>198</v>
      </c>
      <c r="N15" s="121" t="s">
        <v>198</v>
      </c>
      <c r="O15" s="121" t="s">
        <v>198</v>
      </c>
      <c r="P15" s="123" t="s">
        <v>198</v>
      </c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  <c r="IL15" s="80"/>
      <c r="IM15" s="80"/>
      <c r="IN15" s="80"/>
      <c r="IO15" s="80"/>
      <c r="IP15" s="80"/>
    </row>
    <row r="16" s="77" customFormat="1" ht="25" customHeight="1" spans="1:250">
      <c r="A16" s="101" t="s">
        <v>179</v>
      </c>
      <c r="B16" s="222">
        <f>C16</f>
        <v>4.5</v>
      </c>
      <c r="C16" s="223">
        <v>4.5</v>
      </c>
      <c r="D16" s="222">
        <f t="shared" ref="D16:G16" si="5">C16</f>
        <v>4.5</v>
      </c>
      <c r="E16" s="222">
        <f t="shared" si="5"/>
        <v>4.5</v>
      </c>
      <c r="F16" s="222">
        <f t="shared" si="5"/>
        <v>4.5</v>
      </c>
      <c r="G16" s="222">
        <f t="shared" si="5"/>
        <v>4.5</v>
      </c>
      <c r="H16" s="106"/>
      <c r="I16" s="226"/>
      <c r="J16" s="97"/>
      <c r="K16" s="121" t="s">
        <v>198</v>
      </c>
      <c r="L16" s="121" t="s">
        <v>198</v>
      </c>
      <c r="M16" s="121" t="s">
        <v>198</v>
      </c>
      <c r="N16" s="121" t="s">
        <v>198</v>
      </c>
      <c r="O16" s="121" t="s">
        <v>198</v>
      </c>
      <c r="P16" s="123" t="s">
        <v>198</v>
      </c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</row>
    <row r="17" s="77" customFormat="1" ht="25" customHeight="1" spans="1:250">
      <c r="A17" s="105"/>
      <c r="B17" s="106"/>
      <c r="C17" s="106"/>
      <c r="D17" s="107"/>
      <c r="E17" s="106"/>
      <c r="F17" s="106"/>
      <c r="G17" s="106"/>
      <c r="H17" s="106"/>
      <c r="I17" s="227"/>
      <c r="J17" s="97"/>
      <c r="K17" s="121"/>
      <c r="L17" s="121"/>
      <c r="M17" s="121"/>
      <c r="N17" s="121"/>
      <c r="O17" s="121"/>
      <c r="P17" s="123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</row>
    <row r="18" s="77" customFormat="1" ht="25" customHeight="1" spans="1:250">
      <c r="A18" s="108"/>
      <c r="B18" s="109"/>
      <c r="C18" s="109"/>
      <c r="D18" s="109"/>
      <c r="E18" s="110"/>
      <c r="F18" s="109"/>
      <c r="G18" s="109"/>
      <c r="H18" s="109"/>
      <c r="I18" s="109"/>
      <c r="J18" s="111"/>
      <c r="K18" s="124"/>
      <c r="L18" s="124"/>
      <c r="M18" s="125"/>
      <c r="N18" s="124"/>
      <c r="O18" s="124"/>
      <c r="P18" s="126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  <c r="GY18" s="80"/>
      <c r="GZ18" s="80"/>
      <c r="HA18" s="80"/>
      <c r="HB18" s="80"/>
      <c r="HC18" s="80"/>
      <c r="HD18" s="80"/>
      <c r="HE18" s="80"/>
      <c r="HF18" s="80"/>
      <c r="HG18" s="80"/>
      <c r="HH18" s="80"/>
      <c r="HI18" s="80"/>
      <c r="HJ18" s="80"/>
      <c r="HK18" s="80"/>
      <c r="HL18" s="80"/>
      <c r="HM18" s="80"/>
      <c r="HN18" s="80"/>
      <c r="HO18" s="80"/>
      <c r="HP18" s="80"/>
      <c r="HQ18" s="80"/>
      <c r="HR18" s="80"/>
      <c r="HS18" s="80"/>
      <c r="HT18" s="80"/>
      <c r="HU18" s="80"/>
      <c r="HV18" s="80"/>
      <c r="HW18" s="80"/>
      <c r="HX18" s="80"/>
      <c r="HY18" s="80"/>
      <c r="HZ18" s="80"/>
      <c r="IA18" s="80"/>
      <c r="IB18" s="80"/>
      <c r="IC18" s="80"/>
      <c r="ID18" s="80"/>
      <c r="IE18" s="80"/>
      <c r="IF18" s="80"/>
      <c r="IG18" s="80"/>
      <c r="IH18" s="80"/>
      <c r="II18" s="80"/>
      <c r="IJ18" s="80"/>
      <c r="IK18" s="80"/>
      <c r="IL18" s="80"/>
      <c r="IM18" s="80"/>
      <c r="IN18" s="80"/>
      <c r="IO18" s="80"/>
      <c r="IP18" s="80"/>
    </row>
    <row r="19" s="77" customFormat="1" spans="3:250">
      <c r="C19" s="78"/>
      <c r="J19" s="127"/>
      <c r="K19" s="239"/>
      <c r="L19" s="127"/>
      <c r="M19" s="127"/>
      <c r="O19" s="127"/>
      <c r="P19" s="24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</row>
    <row r="20" spans="7:16">
      <c r="G20" s="127" t="s">
        <v>181</v>
      </c>
      <c r="H20" s="237">
        <v>45755</v>
      </c>
      <c r="K20" s="127" t="s">
        <v>182</v>
      </c>
      <c r="L20" s="77" t="s">
        <v>137</v>
      </c>
      <c r="O20" s="127" t="s">
        <v>183</v>
      </c>
      <c r="P20" s="241" t="s">
        <v>140</v>
      </c>
    </row>
  </sheetData>
  <mergeCells count="8">
    <mergeCell ref="A1:M1"/>
    <mergeCell ref="B2:D2"/>
    <mergeCell ref="F2:I2"/>
    <mergeCell ref="L2:P2"/>
    <mergeCell ref="B3:I3"/>
    <mergeCell ref="A3:A5"/>
    <mergeCell ref="I4:I5"/>
    <mergeCell ref="J2:J18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M786" sqref="M786"/>
    </sheetView>
  </sheetViews>
  <sheetFormatPr defaultColWidth="10.125" defaultRowHeight="14.25"/>
  <cols>
    <col min="1" max="1" width="9.625" style="132" customWidth="1"/>
    <col min="2" max="2" width="11.125" style="132" customWidth="1"/>
    <col min="3" max="3" width="9.125" style="132" customWidth="1"/>
    <col min="4" max="4" width="9.5" style="132" customWidth="1"/>
    <col min="5" max="5" width="11.375" style="132" customWidth="1"/>
    <col min="6" max="6" width="10.375" style="132" customWidth="1"/>
    <col min="7" max="7" width="9.5" style="132" customWidth="1"/>
    <col min="8" max="8" width="9.125" style="132" customWidth="1"/>
    <col min="9" max="9" width="8.125" style="132" customWidth="1"/>
    <col min="10" max="10" width="10.5" style="132" customWidth="1"/>
    <col min="11" max="11" width="12.125" style="132" customWidth="1"/>
    <col min="12" max="16384" width="10.125" style="132"/>
  </cols>
  <sheetData>
    <row r="1" ht="23.25" spans="1:11">
      <c r="A1" s="133" t="s">
        <v>222</v>
      </c>
      <c r="B1" s="133"/>
      <c r="C1" s="133"/>
      <c r="D1" s="133"/>
      <c r="E1" s="133"/>
      <c r="F1" s="133"/>
      <c r="G1" s="134"/>
      <c r="H1" s="134"/>
      <c r="I1" s="133"/>
      <c r="J1" s="133"/>
      <c r="K1" s="133"/>
    </row>
    <row r="2" ht="39" customHeight="1" spans="1:11">
      <c r="A2" s="135" t="s">
        <v>53</v>
      </c>
      <c r="B2" s="136" t="s">
        <v>54</v>
      </c>
      <c r="C2" s="136"/>
      <c r="D2" s="137" t="s">
        <v>61</v>
      </c>
      <c r="E2" s="138" t="str">
        <f>首期!B4</f>
        <v>TAJJCN82968</v>
      </c>
      <c r="F2" s="139" t="s">
        <v>223</v>
      </c>
      <c r="G2" s="140" t="s">
        <v>68</v>
      </c>
      <c r="H2" s="140"/>
      <c r="I2" s="191" t="s">
        <v>57</v>
      </c>
      <c r="J2" s="192" t="s">
        <v>56</v>
      </c>
      <c r="K2" s="193"/>
    </row>
    <row r="3" ht="18" customHeight="1" spans="1:11">
      <c r="A3" s="141" t="s">
        <v>75</v>
      </c>
      <c r="B3" s="142">
        <v>8000</v>
      </c>
      <c r="C3" s="142"/>
      <c r="D3" s="143" t="s">
        <v>224</v>
      </c>
      <c r="E3" s="144" t="s">
        <v>225</v>
      </c>
      <c r="F3" s="145"/>
      <c r="G3" s="146"/>
      <c r="H3" s="147" t="s">
        <v>226</v>
      </c>
      <c r="I3" s="177"/>
      <c r="J3" s="177"/>
      <c r="K3" s="194"/>
    </row>
    <row r="4" ht="18" customHeight="1" spans="1:11">
      <c r="A4" s="148" t="s">
        <v>71</v>
      </c>
      <c r="B4" s="142">
        <v>2</v>
      </c>
      <c r="C4" s="142">
        <v>6</v>
      </c>
      <c r="D4" s="149" t="s">
        <v>227</v>
      </c>
      <c r="E4" s="145" t="s">
        <v>228</v>
      </c>
      <c r="F4" s="145"/>
      <c r="G4" s="145"/>
      <c r="H4" s="149" t="s">
        <v>229</v>
      </c>
      <c r="I4" s="149"/>
      <c r="J4" s="162" t="s">
        <v>65</v>
      </c>
      <c r="K4" s="195" t="s">
        <v>66</v>
      </c>
    </row>
    <row r="5" ht="18" customHeight="1" spans="1:11">
      <c r="A5" s="148" t="s">
        <v>230</v>
      </c>
      <c r="B5" s="142">
        <v>1</v>
      </c>
      <c r="C5" s="142"/>
      <c r="D5" s="143" t="s">
        <v>231</v>
      </c>
      <c r="E5" s="143"/>
      <c r="G5" s="143"/>
      <c r="H5" s="149" t="s">
        <v>232</v>
      </c>
      <c r="I5" s="149"/>
      <c r="J5" s="162" t="s">
        <v>65</v>
      </c>
      <c r="K5" s="195" t="s">
        <v>66</v>
      </c>
    </row>
    <row r="6" ht="18" customHeight="1" spans="1:13">
      <c r="A6" s="150" t="s">
        <v>233</v>
      </c>
      <c r="B6" s="151">
        <v>200</v>
      </c>
      <c r="C6" s="151"/>
      <c r="D6" s="152" t="s">
        <v>234</v>
      </c>
      <c r="E6" s="153" t="s">
        <v>235</v>
      </c>
      <c r="F6" s="153"/>
      <c r="G6" s="152"/>
      <c r="H6" s="154" t="s">
        <v>236</v>
      </c>
      <c r="I6" s="154"/>
      <c r="J6" s="168" t="s">
        <v>65</v>
      </c>
      <c r="K6" s="196" t="s">
        <v>66</v>
      </c>
      <c r="M6" s="197"/>
    </row>
    <row r="7" ht="18" customHeight="1" spans="1:11">
      <c r="A7" s="155"/>
      <c r="B7" s="156"/>
      <c r="C7" s="156"/>
      <c r="D7" s="155"/>
      <c r="E7" s="156"/>
      <c r="F7" s="157"/>
      <c r="G7" s="155"/>
      <c r="H7" s="157"/>
      <c r="I7" s="156"/>
      <c r="J7" s="156"/>
      <c r="K7" s="156"/>
    </row>
    <row r="8" ht="18" customHeight="1" spans="1:11">
      <c r="A8" s="158" t="s">
        <v>237</v>
      </c>
      <c r="B8" s="159" t="s">
        <v>238</v>
      </c>
      <c r="C8" s="159" t="s">
        <v>239</v>
      </c>
      <c r="D8" s="159" t="s">
        <v>240</v>
      </c>
      <c r="E8" s="159" t="s">
        <v>241</v>
      </c>
      <c r="F8" s="159" t="s">
        <v>242</v>
      </c>
      <c r="G8" s="160" t="s">
        <v>243</v>
      </c>
      <c r="H8" s="161"/>
      <c r="I8" s="161"/>
      <c r="J8" s="161"/>
      <c r="K8" s="198"/>
    </row>
    <row r="9" ht="18" customHeight="1" spans="1:11">
      <c r="A9" s="148" t="s">
        <v>244</v>
      </c>
      <c r="B9" s="149"/>
      <c r="C9" s="162" t="s">
        <v>65</v>
      </c>
      <c r="D9" s="162" t="s">
        <v>66</v>
      </c>
      <c r="E9" s="143" t="s">
        <v>245</v>
      </c>
      <c r="F9" s="163" t="s">
        <v>246</v>
      </c>
      <c r="G9" s="164"/>
      <c r="H9" s="165"/>
      <c r="I9" s="165"/>
      <c r="J9" s="165"/>
      <c r="K9" s="199"/>
    </row>
    <row r="10" ht="18" customHeight="1" spans="1:11">
      <c r="A10" s="148" t="s">
        <v>247</v>
      </c>
      <c r="B10" s="149"/>
      <c r="C10" s="162" t="s">
        <v>65</v>
      </c>
      <c r="D10" s="162" t="s">
        <v>66</v>
      </c>
      <c r="E10" s="143" t="s">
        <v>248</v>
      </c>
      <c r="F10" s="163" t="s">
        <v>249</v>
      </c>
      <c r="G10" s="164" t="s">
        <v>250</v>
      </c>
      <c r="H10" s="165"/>
      <c r="I10" s="165"/>
      <c r="J10" s="165"/>
      <c r="K10" s="199"/>
    </row>
    <row r="11" ht="18" customHeight="1" spans="1:11">
      <c r="A11" s="166" t="s">
        <v>186</v>
      </c>
      <c r="B11" s="167"/>
      <c r="C11" s="167"/>
      <c r="D11" s="167"/>
      <c r="E11" s="167"/>
      <c r="F11" s="167"/>
      <c r="G11" s="167"/>
      <c r="H11" s="167"/>
      <c r="I11" s="167"/>
      <c r="J11" s="167"/>
      <c r="K11" s="200"/>
    </row>
    <row r="12" ht="18" customHeight="1" spans="1:11">
      <c r="A12" s="141" t="s">
        <v>89</v>
      </c>
      <c r="B12" s="162" t="s">
        <v>85</v>
      </c>
      <c r="C12" s="162" t="s">
        <v>86</v>
      </c>
      <c r="D12" s="163"/>
      <c r="E12" s="143" t="s">
        <v>87</v>
      </c>
      <c r="F12" s="162" t="s">
        <v>85</v>
      </c>
      <c r="G12" s="162" t="s">
        <v>86</v>
      </c>
      <c r="H12" s="162"/>
      <c r="I12" s="143" t="s">
        <v>251</v>
      </c>
      <c r="J12" s="162" t="s">
        <v>85</v>
      </c>
      <c r="K12" s="195" t="s">
        <v>86</v>
      </c>
    </row>
    <row r="13" ht="18" customHeight="1" spans="1:11">
      <c r="A13" s="141" t="s">
        <v>92</v>
      </c>
      <c r="B13" s="162" t="s">
        <v>85</v>
      </c>
      <c r="C13" s="162" t="s">
        <v>86</v>
      </c>
      <c r="D13" s="163"/>
      <c r="E13" s="143" t="s">
        <v>97</v>
      </c>
      <c r="F13" s="162" t="s">
        <v>85</v>
      </c>
      <c r="G13" s="162" t="s">
        <v>86</v>
      </c>
      <c r="H13" s="162"/>
      <c r="I13" s="143" t="s">
        <v>252</v>
      </c>
      <c r="J13" s="162" t="s">
        <v>85</v>
      </c>
      <c r="K13" s="195" t="s">
        <v>86</v>
      </c>
    </row>
    <row r="14" ht="18" customHeight="1" spans="1:11">
      <c r="A14" s="150" t="s">
        <v>253</v>
      </c>
      <c r="B14" s="168" t="s">
        <v>85</v>
      </c>
      <c r="C14" s="168" t="s">
        <v>86</v>
      </c>
      <c r="D14" s="169"/>
      <c r="E14" s="152" t="s">
        <v>254</v>
      </c>
      <c r="F14" s="168" t="s">
        <v>85</v>
      </c>
      <c r="G14" s="168" t="s">
        <v>86</v>
      </c>
      <c r="H14" s="168"/>
      <c r="I14" s="152" t="s">
        <v>255</v>
      </c>
      <c r="J14" s="168" t="s">
        <v>85</v>
      </c>
      <c r="K14" s="196" t="s">
        <v>86</v>
      </c>
    </row>
    <row r="15" ht="18" customHeight="1" spans="1:11">
      <c r="A15" s="155"/>
      <c r="B15" s="170"/>
      <c r="C15" s="170"/>
      <c r="D15" s="156"/>
      <c r="E15" s="155"/>
      <c r="F15" s="170"/>
      <c r="G15" s="170"/>
      <c r="H15" s="170"/>
      <c r="I15" s="155"/>
      <c r="J15" s="170"/>
      <c r="K15" s="170"/>
    </row>
    <row r="16" s="130" customFormat="1" ht="18" customHeight="1" spans="1:11">
      <c r="A16" s="135" t="s">
        <v>256</v>
      </c>
      <c r="B16" s="171"/>
      <c r="C16" s="171"/>
      <c r="D16" s="171"/>
      <c r="E16" s="171"/>
      <c r="F16" s="171"/>
      <c r="G16" s="171"/>
      <c r="H16" s="171"/>
      <c r="I16" s="171"/>
      <c r="J16" s="171"/>
      <c r="K16" s="201"/>
    </row>
    <row r="17" ht="18" customHeight="1" spans="1:11">
      <c r="A17" s="148" t="s">
        <v>257</v>
      </c>
      <c r="B17" s="149"/>
      <c r="C17" s="149"/>
      <c r="D17" s="149"/>
      <c r="E17" s="149"/>
      <c r="F17" s="149"/>
      <c r="G17" s="149"/>
      <c r="H17" s="149"/>
      <c r="I17" s="149"/>
      <c r="J17" s="149"/>
      <c r="K17" s="202"/>
    </row>
    <row r="18" ht="18" customHeight="1" spans="1:11">
      <c r="A18" s="148" t="s">
        <v>258</v>
      </c>
      <c r="B18" s="149"/>
      <c r="C18" s="149"/>
      <c r="D18" s="149"/>
      <c r="E18" s="149"/>
      <c r="F18" s="149"/>
      <c r="G18" s="149"/>
      <c r="H18" s="149"/>
      <c r="I18" s="149"/>
      <c r="J18" s="149"/>
      <c r="K18" s="202"/>
    </row>
    <row r="19" ht="22" customHeight="1" spans="1:11">
      <c r="A19" s="172"/>
      <c r="B19" s="162"/>
      <c r="C19" s="162"/>
      <c r="D19" s="162"/>
      <c r="E19" s="162"/>
      <c r="F19" s="162"/>
      <c r="G19" s="162"/>
      <c r="H19" s="162"/>
      <c r="I19" s="162"/>
      <c r="J19" s="162"/>
      <c r="K19" s="195"/>
    </row>
    <row r="20" ht="22" customHeight="1" spans="1:11">
      <c r="A20" s="173"/>
      <c r="B20" s="174"/>
      <c r="C20" s="174"/>
      <c r="D20" s="174"/>
      <c r="E20" s="174"/>
      <c r="F20" s="174"/>
      <c r="G20" s="174"/>
      <c r="H20" s="174"/>
      <c r="I20" s="174"/>
      <c r="J20" s="174"/>
      <c r="K20" s="203"/>
    </row>
    <row r="21" ht="22" customHeight="1" spans="1:11">
      <c r="A21" s="173"/>
      <c r="B21" s="174"/>
      <c r="C21" s="174"/>
      <c r="D21" s="174"/>
      <c r="E21" s="174"/>
      <c r="F21" s="174"/>
      <c r="G21" s="174"/>
      <c r="H21" s="174"/>
      <c r="I21" s="174"/>
      <c r="J21" s="174"/>
      <c r="K21" s="203"/>
    </row>
    <row r="22" ht="22" customHeight="1" spans="1:11">
      <c r="A22" s="173"/>
      <c r="B22" s="174"/>
      <c r="C22" s="174"/>
      <c r="D22" s="174"/>
      <c r="E22" s="174"/>
      <c r="F22" s="174"/>
      <c r="G22" s="174"/>
      <c r="H22" s="174"/>
      <c r="I22" s="174"/>
      <c r="J22" s="174"/>
      <c r="K22" s="203"/>
    </row>
    <row r="23" ht="22" customHeight="1" spans="1:11">
      <c r="A23" s="175"/>
      <c r="B23" s="176"/>
      <c r="C23" s="176"/>
      <c r="D23" s="176"/>
      <c r="E23" s="176"/>
      <c r="F23" s="176"/>
      <c r="G23" s="176"/>
      <c r="H23" s="176"/>
      <c r="I23" s="176"/>
      <c r="J23" s="176"/>
      <c r="K23" s="204"/>
    </row>
    <row r="24" ht="18" customHeight="1" spans="1:11">
      <c r="A24" s="148" t="s">
        <v>122</v>
      </c>
      <c r="B24" s="149"/>
      <c r="C24" s="162" t="s">
        <v>65</v>
      </c>
      <c r="D24" s="162" t="s">
        <v>66</v>
      </c>
      <c r="E24" s="177"/>
      <c r="F24" s="177"/>
      <c r="G24" s="177"/>
      <c r="H24" s="177"/>
      <c r="I24" s="177"/>
      <c r="J24" s="177"/>
      <c r="K24" s="194"/>
    </row>
    <row r="25" ht="18" customHeight="1" spans="1:11">
      <c r="A25" s="178" t="s">
        <v>259</v>
      </c>
      <c r="B25" s="179"/>
      <c r="C25" s="179"/>
      <c r="D25" s="179"/>
      <c r="E25" s="179"/>
      <c r="F25" s="179"/>
      <c r="G25" s="179"/>
      <c r="H25" s="179"/>
      <c r="I25" s="179"/>
      <c r="J25" s="179"/>
      <c r="K25" s="205"/>
    </row>
    <row r="26" ht="15" spans="1:11">
      <c r="A26" s="180"/>
      <c r="B26" s="180"/>
      <c r="C26" s="180"/>
      <c r="D26" s="180"/>
      <c r="E26" s="180"/>
      <c r="F26" s="180"/>
      <c r="G26" s="180"/>
      <c r="H26" s="180"/>
      <c r="I26" s="180"/>
      <c r="J26" s="180"/>
      <c r="K26" s="180"/>
    </row>
    <row r="27" ht="20" customHeight="1" spans="1:11">
      <c r="A27" s="181" t="s">
        <v>260</v>
      </c>
      <c r="B27" s="161"/>
      <c r="C27" s="161"/>
      <c r="D27" s="161"/>
      <c r="E27" s="161"/>
      <c r="F27" s="161"/>
      <c r="G27" s="161"/>
      <c r="H27" s="161"/>
      <c r="I27" s="161"/>
      <c r="J27" s="161"/>
      <c r="K27" s="206" t="s">
        <v>261</v>
      </c>
    </row>
    <row r="28" ht="23" customHeight="1" spans="1:11">
      <c r="A28" s="173" t="s">
        <v>262</v>
      </c>
      <c r="B28" s="174"/>
      <c r="C28" s="174"/>
      <c r="D28" s="174"/>
      <c r="E28" s="174"/>
      <c r="F28" s="174"/>
      <c r="G28" s="174"/>
      <c r="H28" s="174"/>
      <c r="I28" s="174"/>
      <c r="J28" s="207"/>
      <c r="K28" s="208">
        <v>2</v>
      </c>
    </row>
    <row r="29" ht="23" customHeight="1" spans="1:11">
      <c r="A29" s="173" t="s">
        <v>263</v>
      </c>
      <c r="B29" s="174"/>
      <c r="C29" s="174"/>
      <c r="D29" s="174"/>
      <c r="E29" s="174"/>
      <c r="F29" s="174"/>
      <c r="G29" s="174"/>
      <c r="H29" s="174"/>
      <c r="I29" s="174"/>
      <c r="J29" s="207"/>
      <c r="K29" s="199">
        <v>2</v>
      </c>
    </row>
    <row r="30" ht="23" customHeight="1" spans="1:11">
      <c r="A30" s="173" t="s">
        <v>264</v>
      </c>
      <c r="B30" s="174"/>
      <c r="C30" s="174"/>
      <c r="D30" s="174"/>
      <c r="E30" s="174"/>
      <c r="F30" s="174"/>
      <c r="G30" s="174"/>
      <c r="H30" s="174"/>
      <c r="I30" s="174"/>
      <c r="J30" s="207"/>
      <c r="K30" s="199">
        <v>1</v>
      </c>
    </row>
    <row r="31" ht="23" customHeight="1" spans="1:11">
      <c r="A31" s="173"/>
      <c r="B31" s="174"/>
      <c r="C31" s="174"/>
      <c r="D31" s="174"/>
      <c r="E31" s="174"/>
      <c r="F31" s="174"/>
      <c r="G31" s="174"/>
      <c r="H31" s="174"/>
      <c r="I31" s="174"/>
      <c r="J31" s="207"/>
      <c r="K31" s="199"/>
    </row>
    <row r="32" ht="23" customHeight="1" spans="1:11">
      <c r="A32" s="173"/>
      <c r="B32" s="174"/>
      <c r="C32" s="174"/>
      <c r="D32" s="174"/>
      <c r="E32" s="174"/>
      <c r="F32" s="174"/>
      <c r="G32" s="174"/>
      <c r="H32" s="174"/>
      <c r="I32" s="174"/>
      <c r="J32" s="207"/>
      <c r="K32" s="209"/>
    </row>
    <row r="33" ht="23" customHeight="1" spans="1:11">
      <c r="A33" s="173"/>
      <c r="B33" s="174"/>
      <c r="C33" s="174"/>
      <c r="D33" s="174"/>
      <c r="E33" s="174"/>
      <c r="F33" s="174"/>
      <c r="G33" s="174"/>
      <c r="H33" s="174"/>
      <c r="I33" s="174"/>
      <c r="J33" s="207"/>
      <c r="K33" s="210"/>
    </row>
    <row r="34" ht="23" customHeight="1" spans="1:11">
      <c r="A34" s="173"/>
      <c r="B34" s="174"/>
      <c r="C34" s="174"/>
      <c r="D34" s="174"/>
      <c r="E34" s="174"/>
      <c r="F34" s="174"/>
      <c r="G34" s="174"/>
      <c r="H34" s="174"/>
      <c r="I34" s="174"/>
      <c r="J34" s="207"/>
      <c r="K34" s="199"/>
    </row>
    <row r="35" ht="23" customHeight="1" spans="1:11">
      <c r="A35" s="173"/>
      <c r="B35" s="174"/>
      <c r="C35" s="174"/>
      <c r="D35" s="174"/>
      <c r="E35" s="174"/>
      <c r="F35" s="174"/>
      <c r="G35" s="174"/>
      <c r="H35" s="174"/>
      <c r="I35" s="174"/>
      <c r="J35" s="207"/>
      <c r="K35" s="211"/>
    </row>
    <row r="36" ht="23" customHeight="1" spans="1:11">
      <c r="A36" s="182" t="s">
        <v>265</v>
      </c>
      <c r="B36" s="183"/>
      <c r="C36" s="183"/>
      <c r="D36" s="183"/>
      <c r="E36" s="183"/>
      <c r="F36" s="183"/>
      <c r="G36" s="183"/>
      <c r="H36" s="183"/>
      <c r="I36" s="183"/>
      <c r="J36" s="212"/>
      <c r="K36" s="213">
        <f>SUM(K28:K35)</f>
        <v>5</v>
      </c>
    </row>
    <row r="37" ht="18.75" customHeight="1" spans="1:11">
      <c r="A37" s="184" t="s">
        <v>266</v>
      </c>
      <c r="B37" s="185"/>
      <c r="C37" s="185"/>
      <c r="D37" s="185"/>
      <c r="E37" s="185"/>
      <c r="F37" s="185"/>
      <c r="G37" s="185"/>
      <c r="H37" s="185"/>
      <c r="I37" s="185"/>
      <c r="J37" s="185"/>
      <c r="K37" s="214"/>
    </row>
    <row r="38" s="131" customFormat="1" ht="18.75" customHeight="1" spans="1:11">
      <c r="A38" s="148" t="s">
        <v>267</v>
      </c>
      <c r="B38" s="149"/>
      <c r="C38" s="149"/>
      <c r="D38" s="177" t="s">
        <v>268</v>
      </c>
      <c r="E38" s="177"/>
      <c r="F38" s="186" t="s">
        <v>269</v>
      </c>
      <c r="G38" s="187"/>
      <c r="H38" s="149" t="s">
        <v>270</v>
      </c>
      <c r="I38" s="149"/>
      <c r="J38" s="149" t="s">
        <v>271</v>
      </c>
      <c r="K38" s="202"/>
    </row>
    <row r="39" ht="18.75" customHeight="1" spans="1:11">
      <c r="A39" s="148" t="s">
        <v>123</v>
      </c>
      <c r="B39" s="149" t="s">
        <v>272</v>
      </c>
      <c r="C39" s="149"/>
      <c r="D39" s="149"/>
      <c r="E39" s="149"/>
      <c r="F39" s="149"/>
      <c r="G39" s="149"/>
      <c r="H39" s="149"/>
      <c r="I39" s="149"/>
      <c r="J39" s="149"/>
      <c r="K39" s="202"/>
    </row>
    <row r="40" ht="24" customHeight="1" spans="1:11">
      <c r="A40" s="148"/>
      <c r="B40" s="149"/>
      <c r="C40" s="149"/>
      <c r="D40" s="149"/>
      <c r="E40" s="149"/>
      <c r="F40" s="149"/>
      <c r="G40" s="149"/>
      <c r="H40" s="149"/>
      <c r="I40" s="149"/>
      <c r="J40" s="149"/>
      <c r="K40" s="202"/>
    </row>
    <row r="41" ht="24" customHeight="1" spans="1:11">
      <c r="A41" s="148"/>
      <c r="B41" s="149"/>
      <c r="C41" s="149"/>
      <c r="D41" s="149"/>
      <c r="E41" s="149"/>
      <c r="F41" s="149"/>
      <c r="G41" s="149"/>
      <c r="H41" s="149"/>
      <c r="I41" s="149"/>
      <c r="J41" s="149"/>
      <c r="K41" s="202"/>
    </row>
    <row r="42" ht="32.1" customHeight="1" spans="1:11">
      <c r="A42" s="150" t="s">
        <v>134</v>
      </c>
      <c r="B42" s="188" t="s">
        <v>273</v>
      </c>
      <c r="C42" s="188"/>
      <c r="D42" s="152" t="s">
        <v>274</v>
      </c>
      <c r="E42" s="169" t="s">
        <v>137</v>
      </c>
      <c r="F42" s="152" t="s">
        <v>138</v>
      </c>
      <c r="G42" s="189">
        <v>45759</v>
      </c>
      <c r="H42" s="190" t="s">
        <v>139</v>
      </c>
      <c r="I42" s="190"/>
      <c r="J42" s="188" t="s">
        <v>140</v>
      </c>
      <c r="K42" s="21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0"/>
  <sheetViews>
    <sheetView workbookViewId="0">
      <selection activeCell="G5" sqref="G5"/>
    </sheetView>
  </sheetViews>
  <sheetFormatPr defaultColWidth="9" defaultRowHeight="14.25"/>
  <cols>
    <col min="1" max="1" width="13.625" style="77" customWidth="1"/>
    <col min="2" max="3" width="9.125" style="77" customWidth="1"/>
    <col min="4" max="4" width="9.125" style="78" customWidth="1"/>
    <col min="5" max="7" width="9.125" style="77" customWidth="1"/>
    <col min="8" max="8" width="8.5" style="77" customWidth="1"/>
    <col min="9" max="9" width="5.375" style="77" customWidth="1"/>
    <col min="10" max="10" width="2.75" style="77" customWidth="1"/>
    <col min="11" max="13" width="14.625" style="77" customWidth="1"/>
    <col min="14" max="16" width="14.625" style="79" customWidth="1"/>
    <col min="17" max="253" width="9" style="77"/>
    <col min="254" max="16384" width="9" style="80"/>
  </cols>
  <sheetData>
    <row r="1" s="77" customFormat="1" ht="29" customHeight="1" spans="1:256">
      <c r="A1" s="81" t="s">
        <v>143</v>
      </c>
      <c r="B1" s="82"/>
      <c r="C1" s="83"/>
      <c r="D1" s="84"/>
      <c r="E1" s="83"/>
      <c r="F1" s="83"/>
      <c r="G1" s="83"/>
      <c r="H1" s="83"/>
      <c r="I1" s="83"/>
      <c r="J1" s="83"/>
      <c r="K1" s="83"/>
      <c r="L1" s="83"/>
      <c r="M1" s="83"/>
      <c r="N1" s="114"/>
      <c r="O1" s="114"/>
      <c r="P1" s="114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80"/>
      <c r="GL1" s="80"/>
      <c r="GM1" s="80"/>
      <c r="GN1" s="80"/>
      <c r="GO1" s="80"/>
      <c r="GP1" s="80"/>
      <c r="GQ1" s="80"/>
      <c r="GR1" s="80"/>
      <c r="GS1" s="80"/>
      <c r="GT1" s="80"/>
      <c r="GU1" s="80"/>
      <c r="GV1" s="80"/>
      <c r="GW1" s="80"/>
      <c r="GX1" s="80"/>
      <c r="GY1" s="80"/>
      <c r="GZ1" s="80"/>
      <c r="HA1" s="80"/>
      <c r="HB1" s="80"/>
      <c r="HC1" s="80"/>
      <c r="HD1" s="80"/>
      <c r="HE1" s="80"/>
      <c r="HF1" s="80"/>
      <c r="HG1" s="80"/>
      <c r="HH1" s="80"/>
      <c r="HI1" s="80"/>
      <c r="HJ1" s="80"/>
      <c r="HK1" s="80"/>
      <c r="HL1" s="80"/>
      <c r="HM1" s="80"/>
      <c r="HN1" s="80"/>
      <c r="HO1" s="80"/>
      <c r="HP1" s="80"/>
      <c r="HQ1" s="80"/>
      <c r="HR1" s="80"/>
      <c r="HS1" s="80"/>
      <c r="HT1" s="80"/>
      <c r="HU1" s="80"/>
      <c r="HV1" s="80"/>
      <c r="HW1" s="80"/>
      <c r="HX1" s="80"/>
      <c r="HY1" s="80"/>
      <c r="HZ1" s="80"/>
      <c r="IA1" s="80"/>
      <c r="IB1" s="80"/>
      <c r="IC1" s="80"/>
      <c r="ID1" s="80"/>
      <c r="IE1" s="80"/>
      <c r="IF1" s="80"/>
      <c r="IG1" s="80"/>
      <c r="IH1" s="80"/>
      <c r="II1" s="80"/>
      <c r="IJ1" s="80"/>
      <c r="IK1" s="80"/>
      <c r="IL1" s="80"/>
      <c r="IM1" s="80"/>
      <c r="IN1" s="80"/>
      <c r="IO1" s="80"/>
      <c r="IP1" s="80"/>
      <c r="IQ1" s="80"/>
      <c r="IR1" s="80"/>
      <c r="IS1" s="80"/>
      <c r="IT1" s="80"/>
      <c r="IU1" s="80"/>
      <c r="IV1" s="80"/>
    </row>
    <row r="2" s="77" customFormat="1" ht="20" customHeight="1" spans="1:256">
      <c r="A2" s="85" t="s">
        <v>61</v>
      </c>
      <c r="B2" s="86" t="str">
        <f>首期!B4</f>
        <v>TAJJCN82968</v>
      </c>
      <c r="C2" s="216"/>
      <c r="D2" s="217"/>
      <c r="E2" s="218" t="s">
        <v>67</v>
      </c>
      <c r="F2" s="219" t="str">
        <f>首期!B5</f>
        <v>女式POLO短袖T恤</v>
      </c>
      <c r="G2" s="219"/>
      <c r="H2" s="219"/>
      <c r="I2" s="219"/>
      <c r="J2" s="89"/>
      <c r="K2" s="115" t="s">
        <v>57</v>
      </c>
      <c r="L2" s="116" t="s">
        <v>56</v>
      </c>
      <c r="M2" s="116"/>
      <c r="N2" s="116"/>
      <c r="O2" s="116"/>
      <c r="P2" s="117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</row>
    <row r="3" s="77" customFormat="1" spans="1:256">
      <c r="A3" s="90" t="s">
        <v>144</v>
      </c>
      <c r="B3" s="91" t="s">
        <v>145</v>
      </c>
      <c r="C3" s="92"/>
      <c r="D3" s="91"/>
      <c r="E3" s="91"/>
      <c r="F3" s="91"/>
      <c r="G3" s="91"/>
      <c r="H3" s="91"/>
      <c r="I3" s="91"/>
      <c r="J3" s="93"/>
      <c r="K3" s="118"/>
      <c r="L3" s="118"/>
      <c r="M3" s="118"/>
      <c r="N3" s="118"/>
      <c r="O3" s="118"/>
      <c r="P3" s="119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</row>
    <row r="4" s="77" customFormat="1" ht="16.5" spans="1:256">
      <c r="A4" s="90"/>
      <c r="B4" s="94" t="s">
        <v>110</v>
      </c>
      <c r="C4" s="95" t="s">
        <v>111</v>
      </c>
      <c r="D4" s="95" t="s">
        <v>112</v>
      </c>
      <c r="E4" s="95" t="s">
        <v>113</v>
      </c>
      <c r="F4" s="95" t="s">
        <v>114</v>
      </c>
      <c r="G4" s="95" t="s">
        <v>146</v>
      </c>
      <c r="H4" s="95"/>
      <c r="I4" s="224" t="s">
        <v>147</v>
      </c>
      <c r="J4" s="93"/>
      <c r="K4" s="94" t="s">
        <v>110</v>
      </c>
      <c r="L4" s="95" t="s">
        <v>111</v>
      </c>
      <c r="M4" s="95" t="s">
        <v>112</v>
      </c>
      <c r="N4" s="95" t="s">
        <v>113</v>
      </c>
      <c r="O4" s="95" t="s">
        <v>114</v>
      </c>
      <c r="P4" s="120" t="s">
        <v>146</v>
      </c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</row>
    <row r="5" s="77" customFormat="1" ht="16.5" spans="1:256">
      <c r="A5" s="90"/>
      <c r="B5" s="94" t="s">
        <v>149</v>
      </c>
      <c r="C5" s="95" t="s">
        <v>150</v>
      </c>
      <c r="D5" s="96" t="s">
        <v>151</v>
      </c>
      <c r="E5" s="95" t="s">
        <v>152</v>
      </c>
      <c r="F5" s="95" t="s">
        <v>153</v>
      </c>
      <c r="G5" s="95" t="s">
        <v>154</v>
      </c>
      <c r="H5" s="95"/>
      <c r="I5" s="224"/>
      <c r="J5" s="97"/>
      <c r="K5" s="121" t="s">
        <v>148</v>
      </c>
      <c r="L5" s="121" t="s">
        <v>148</v>
      </c>
      <c r="M5" s="121" t="s">
        <v>195</v>
      </c>
      <c r="N5" s="121" t="s">
        <v>195</v>
      </c>
      <c r="O5" s="121" t="s">
        <v>148</v>
      </c>
      <c r="P5" s="122" t="s">
        <v>195</v>
      </c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  <c r="IU5" s="80"/>
      <c r="IV5" s="80"/>
    </row>
    <row r="6" s="77" customFormat="1" ht="21" customHeight="1" spans="1:256">
      <c r="A6" s="98" t="s">
        <v>157</v>
      </c>
      <c r="B6" s="99">
        <f>C6-2</f>
        <v>57.5</v>
      </c>
      <c r="C6" s="100">
        <v>59.5</v>
      </c>
      <c r="D6" s="99">
        <f>C6+2</f>
        <v>61.5</v>
      </c>
      <c r="E6" s="99">
        <f>D6+2</f>
        <v>63.5</v>
      </c>
      <c r="F6" s="99">
        <f>E6+1</f>
        <v>64.5</v>
      </c>
      <c r="G6" s="99">
        <f>F6+1</f>
        <v>65.5</v>
      </c>
      <c r="H6" s="106"/>
      <c r="I6" s="225" t="s">
        <v>158</v>
      </c>
      <c r="J6" s="97"/>
      <c r="K6" s="121" t="s">
        <v>275</v>
      </c>
      <c r="L6" s="121" t="s">
        <v>276</v>
      </c>
      <c r="M6" s="121" t="s">
        <v>277</v>
      </c>
      <c r="N6" s="121" t="s">
        <v>278</v>
      </c>
      <c r="O6" s="121" t="s">
        <v>279</v>
      </c>
      <c r="P6" s="123" t="s">
        <v>280</v>
      </c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  <c r="IU6" s="80"/>
      <c r="IV6" s="80"/>
    </row>
    <row r="7" s="77" customFormat="1" ht="21" customHeight="1" spans="1:256">
      <c r="A7" s="101" t="s">
        <v>161</v>
      </c>
      <c r="B7" s="102">
        <f t="shared" ref="B7:B9" si="0">C7-4</f>
        <v>86</v>
      </c>
      <c r="C7" s="103">
        <v>90</v>
      </c>
      <c r="D7" s="102">
        <f t="shared" ref="D7:D9" si="1">C7+4</f>
        <v>94</v>
      </c>
      <c r="E7" s="102">
        <f>D7+4</f>
        <v>98</v>
      </c>
      <c r="F7" s="102">
        <f t="shared" ref="F7:F9" si="2">E7+6</f>
        <v>104</v>
      </c>
      <c r="G7" s="102">
        <f t="shared" ref="G7:G9" si="3">F7+6</f>
        <v>110</v>
      </c>
      <c r="H7" s="106"/>
      <c r="I7" s="225" t="s">
        <v>158</v>
      </c>
      <c r="J7" s="97"/>
      <c r="K7" s="121" t="s">
        <v>281</v>
      </c>
      <c r="L7" s="121" t="s">
        <v>282</v>
      </c>
      <c r="M7" s="121" t="s">
        <v>283</v>
      </c>
      <c r="N7" s="121" t="s">
        <v>284</v>
      </c>
      <c r="O7" s="121" t="s">
        <v>285</v>
      </c>
      <c r="P7" s="123" t="s">
        <v>286</v>
      </c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  <c r="IU7" s="80"/>
      <c r="IV7" s="80"/>
    </row>
    <row r="8" s="77" customFormat="1" ht="21" customHeight="1" spans="1:256">
      <c r="A8" s="101" t="s">
        <v>164</v>
      </c>
      <c r="B8" s="102">
        <f t="shared" si="0"/>
        <v>82</v>
      </c>
      <c r="C8" s="103">
        <v>86</v>
      </c>
      <c r="D8" s="102">
        <f t="shared" si="1"/>
        <v>90</v>
      </c>
      <c r="E8" s="102">
        <f>D8+5</f>
        <v>95</v>
      </c>
      <c r="F8" s="102">
        <f t="shared" si="2"/>
        <v>101</v>
      </c>
      <c r="G8" s="102">
        <f t="shared" si="3"/>
        <v>107</v>
      </c>
      <c r="H8" s="106"/>
      <c r="I8" s="225" t="s">
        <v>158</v>
      </c>
      <c r="J8" s="97"/>
      <c r="K8" s="121" t="s">
        <v>287</v>
      </c>
      <c r="L8" s="121" t="s">
        <v>288</v>
      </c>
      <c r="M8" s="121" t="s">
        <v>289</v>
      </c>
      <c r="N8" s="121" t="s">
        <v>290</v>
      </c>
      <c r="O8" s="121" t="s">
        <v>291</v>
      </c>
      <c r="P8" s="123" t="s">
        <v>292</v>
      </c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  <c r="IU8" s="80"/>
      <c r="IV8" s="80"/>
    </row>
    <row r="9" s="77" customFormat="1" ht="21" customHeight="1" spans="1:256">
      <c r="A9" s="101" t="s">
        <v>167</v>
      </c>
      <c r="B9" s="102">
        <f t="shared" si="0"/>
        <v>88</v>
      </c>
      <c r="C9" s="103">
        <v>92</v>
      </c>
      <c r="D9" s="102">
        <f t="shared" si="1"/>
        <v>96</v>
      </c>
      <c r="E9" s="102">
        <f>D9+5</f>
        <v>101</v>
      </c>
      <c r="F9" s="102">
        <f t="shared" si="2"/>
        <v>107</v>
      </c>
      <c r="G9" s="102">
        <f t="shared" si="3"/>
        <v>113</v>
      </c>
      <c r="H9" s="106"/>
      <c r="I9" s="225" t="s">
        <v>168</v>
      </c>
      <c r="J9" s="97"/>
      <c r="K9" s="121" t="s">
        <v>293</v>
      </c>
      <c r="L9" s="121" t="s">
        <v>290</v>
      </c>
      <c r="M9" s="121" t="s">
        <v>288</v>
      </c>
      <c r="N9" s="121" t="s">
        <v>294</v>
      </c>
      <c r="O9" s="121" t="s">
        <v>295</v>
      </c>
      <c r="P9" s="123" t="s">
        <v>288</v>
      </c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  <c r="IU9" s="80"/>
      <c r="IV9" s="80"/>
    </row>
    <row r="10" s="77" customFormat="1" ht="21" customHeight="1" spans="1:256">
      <c r="A10" s="101" t="s">
        <v>170</v>
      </c>
      <c r="B10" s="102">
        <f>C10-1</f>
        <v>37</v>
      </c>
      <c r="C10" s="103">
        <v>38</v>
      </c>
      <c r="D10" s="102">
        <f>C10+1</f>
        <v>39</v>
      </c>
      <c r="E10" s="102">
        <f>D10+1</f>
        <v>40</v>
      </c>
      <c r="F10" s="102">
        <f>E10+1.2</f>
        <v>41.2</v>
      </c>
      <c r="G10" s="102">
        <f>F10+1.2</f>
        <v>42.4</v>
      </c>
      <c r="H10" s="106"/>
      <c r="I10" s="225" t="s">
        <v>168</v>
      </c>
      <c r="J10" s="97"/>
      <c r="K10" s="121" t="s">
        <v>296</v>
      </c>
      <c r="L10" s="121" t="s">
        <v>297</v>
      </c>
      <c r="M10" s="121" t="s">
        <v>298</v>
      </c>
      <c r="N10" s="121" t="s">
        <v>299</v>
      </c>
      <c r="O10" s="121" t="s">
        <v>300</v>
      </c>
      <c r="P10" s="123" t="s">
        <v>301</v>
      </c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</row>
    <row r="11" s="77" customFormat="1" ht="21" customHeight="1" spans="1:256">
      <c r="A11" s="101" t="s">
        <v>171</v>
      </c>
      <c r="B11" s="102">
        <f>C11-0.5</f>
        <v>16.5</v>
      </c>
      <c r="C11" s="103">
        <v>17</v>
      </c>
      <c r="D11" s="102">
        <f t="shared" ref="D11:G11" si="4">C11+0.5</f>
        <v>17.5</v>
      </c>
      <c r="E11" s="102">
        <f t="shared" si="4"/>
        <v>18</v>
      </c>
      <c r="F11" s="102">
        <f t="shared" si="4"/>
        <v>18.5</v>
      </c>
      <c r="G11" s="102">
        <f t="shared" si="4"/>
        <v>19</v>
      </c>
      <c r="H11" s="106"/>
      <c r="I11" s="225" t="s">
        <v>172</v>
      </c>
      <c r="J11" s="97"/>
      <c r="K11" s="121" t="s">
        <v>302</v>
      </c>
      <c r="L11" s="121" t="s">
        <v>303</v>
      </c>
      <c r="M11" s="121" t="s">
        <v>304</v>
      </c>
      <c r="N11" s="121" t="s">
        <v>305</v>
      </c>
      <c r="O11" s="121" t="s">
        <v>305</v>
      </c>
      <c r="P11" s="123" t="s">
        <v>306</v>
      </c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  <c r="IL11" s="80"/>
      <c r="IM11" s="80"/>
      <c r="IN11" s="80"/>
      <c r="IO11" s="80"/>
      <c r="IP11" s="80"/>
      <c r="IQ11" s="80"/>
      <c r="IR11" s="80"/>
      <c r="IS11" s="80"/>
      <c r="IT11" s="80"/>
      <c r="IU11" s="80"/>
      <c r="IV11" s="80"/>
    </row>
    <row r="12" s="77" customFormat="1" ht="21" customHeight="1" spans="1:256">
      <c r="A12" s="101" t="s">
        <v>174</v>
      </c>
      <c r="B12" s="102">
        <f>C12-0.7</f>
        <v>15.3</v>
      </c>
      <c r="C12" s="103">
        <v>16</v>
      </c>
      <c r="D12" s="102">
        <f>C12+0.7</f>
        <v>16.7</v>
      </c>
      <c r="E12" s="102">
        <f>D12+0.7</f>
        <v>17.4</v>
      </c>
      <c r="F12" s="102">
        <f>E12+0.95</f>
        <v>18.35</v>
      </c>
      <c r="G12" s="102">
        <f>F12+0.95</f>
        <v>19.3</v>
      </c>
      <c r="H12" s="220"/>
      <c r="I12" s="225" t="s">
        <v>168</v>
      </c>
      <c r="J12" s="97"/>
      <c r="K12" s="121" t="s">
        <v>304</v>
      </c>
      <c r="L12" s="121" t="s">
        <v>304</v>
      </c>
      <c r="M12" s="121" t="s">
        <v>307</v>
      </c>
      <c r="N12" s="121" t="s">
        <v>308</v>
      </c>
      <c r="O12" s="121" t="s">
        <v>309</v>
      </c>
      <c r="P12" s="123" t="s">
        <v>310</v>
      </c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  <c r="IO12" s="80"/>
      <c r="IP12" s="80"/>
      <c r="IQ12" s="80"/>
      <c r="IR12" s="80"/>
      <c r="IS12" s="80"/>
      <c r="IT12" s="80"/>
      <c r="IU12" s="80"/>
      <c r="IV12" s="80"/>
    </row>
    <row r="13" s="77" customFormat="1" ht="21" customHeight="1" spans="1:256">
      <c r="A13" s="101" t="s">
        <v>176</v>
      </c>
      <c r="B13" s="102">
        <f>C13-0.7</f>
        <v>14.8</v>
      </c>
      <c r="C13" s="104">
        <v>15.5</v>
      </c>
      <c r="D13" s="102">
        <f>C13+0.7</f>
        <v>16.2</v>
      </c>
      <c r="E13" s="102">
        <f>D13+0.7</f>
        <v>16.9</v>
      </c>
      <c r="F13" s="102">
        <f>E13+0.95</f>
        <v>17.85</v>
      </c>
      <c r="G13" s="102">
        <f>F13+0.95</f>
        <v>18.8</v>
      </c>
      <c r="H13" s="106"/>
      <c r="I13" s="225">
        <v>0</v>
      </c>
      <c r="J13" s="97"/>
      <c r="K13" s="121" t="s">
        <v>311</v>
      </c>
      <c r="L13" s="121" t="s">
        <v>311</v>
      </c>
      <c r="M13" s="121" t="s">
        <v>312</v>
      </c>
      <c r="N13" s="121" t="s">
        <v>307</v>
      </c>
      <c r="O13" s="121" t="s">
        <v>310</v>
      </c>
      <c r="P13" s="123" t="s">
        <v>304</v>
      </c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  <c r="IO13" s="80"/>
      <c r="IP13" s="80"/>
      <c r="IQ13" s="80"/>
      <c r="IR13" s="80"/>
      <c r="IS13" s="80"/>
      <c r="IT13" s="80"/>
      <c r="IU13" s="80"/>
      <c r="IV13" s="80"/>
    </row>
    <row r="14" s="77" customFormat="1" ht="21" customHeight="1" spans="1:256">
      <c r="A14" s="101" t="s">
        <v>177</v>
      </c>
      <c r="B14" s="102">
        <f>C14-1</f>
        <v>38</v>
      </c>
      <c r="C14" s="103">
        <v>39</v>
      </c>
      <c r="D14" s="102">
        <f>C14+1</f>
        <v>40</v>
      </c>
      <c r="E14" s="102">
        <f>D14+1</f>
        <v>41</v>
      </c>
      <c r="F14" s="102">
        <f>E14+1.5</f>
        <v>42.5</v>
      </c>
      <c r="G14" s="102">
        <f>F14+1.5</f>
        <v>44</v>
      </c>
      <c r="H14" s="106"/>
      <c r="I14" s="226"/>
      <c r="J14" s="97"/>
      <c r="K14" s="121" t="s">
        <v>304</v>
      </c>
      <c r="L14" s="121" t="s">
        <v>304</v>
      </c>
      <c r="M14" s="121" t="s">
        <v>304</v>
      </c>
      <c r="N14" s="121" t="s">
        <v>313</v>
      </c>
      <c r="O14" s="121" t="s">
        <v>304</v>
      </c>
      <c r="P14" s="123" t="s">
        <v>304</v>
      </c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  <c r="IQ14" s="80"/>
      <c r="IR14" s="80"/>
      <c r="IS14" s="80"/>
      <c r="IT14" s="80"/>
      <c r="IU14" s="80"/>
      <c r="IV14" s="80"/>
    </row>
    <row r="15" s="77" customFormat="1" ht="21" customHeight="1" spans="1:256">
      <c r="A15" s="98" t="s">
        <v>178</v>
      </c>
      <c r="B15" s="221">
        <v>12</v>
      </c>
      <c r="C15" s="100">
        <v>13</v>
      </c>
      <c r="D15" s="221">
        <v>13</v>
      </c>
      <c r="E15" s="221">
        <f>C15+2</f>
        <v>15</v>
      </c>
      <c r="F15" s="221">
        <v>15</v>
      </c>
      <c r="G15" s="221">
        <f>F15+1</f>
        <v>16</v>
      </c>
      <c r="H15" s="106"/>
      <c r="I15" s="226"/>
      <c r="J15" s="97"/>
      <c r="K15" s="121" t="s">
        <v>304</v>
      </c>
      <c r="L15" s="121" t="s">
        <v>304</v>
      </c>
      <c r="M15" s="121" t="s">
        <v>304</v>
      </c>
      <c r="N15" s="121" t="s">
        <v>313</v>
      </c>
      <c r="O15" s="121" t="s">
        <v>304</v>
      </c>
      <c r="P15" s="123" t="s">
        <v>304</v>
      </c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  <c r="IL15" s="80"/>
      <c r="IM15" s="80"/>
      <c r="IN15" s="80"/>
      <c r="IO15" s="80"/>
      <c r="IP15" s="80"/>
      <c r="IQ15" s="80"/>
      <c r="IR15" s="80"/>
      <c r="IS15" s="80"/>
      <c r="IT15" s="80"/>
      <c r="IU15" s="80"/>
      <c r="IV15" s="80"/>
    </row>
    <row r="16" s="77" customFormat="1" ht="21" customHeight="1" spans="1:256">
      <c r="A16" s="101" t="s">
        <v>179</v>
      </c>
      <c r="B16" s="222">
        <f>C16</f>
        <v>4.5</v>
      </c>
      <c r="C16" s="223">
        <v>4.5</v>
      </c>
      <c r="D16" s="222">
        <f t="shared" ref="D16:G16" si="5">C16</f>
        <v>4.5</v>
      </c>
      <c r="E16" s="222">
        <f t="shared" si="5"/>
        <v>4.5</v>
      </c>
      <c r="F16" s="222">
        <f t="shared" si="5"/>
        <v>4.5</v>
      </c>
      <c r="G16" s="222">
        <f t="shared" si="5"/>
        <v>4.5</v>
      </c>
      <c r="H16" s="106"/>
      <c r="I16" s="226"/>
      <c r="J16" s="97"/>
      <c r="K16" s="121" t="s">
        <v>304</v>
      </c>
      <c r="L16" s="121" t="s">
        <v>304</v>
      </c>
      <c r="M16" s="121" t="s">
        <v>304</v>
      </c>
      <c r="N16" s="121" t="s">
        <v>313</v>
      </c>
      <c r="O16" s="121" t="s">
        <v>304</v>
      </c>
      <c r="P16" s="123" t="s">
        <v>304</v>
      </c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  <c r="IQ16" s="80"/>
      <c r="IR16" s="80"/>
      <c r="IS16" s="80"/>
      <c r="IT16" s="80"/>
      <c r="IU16" s="80"/>
      <c r="IV16" s="80"/>
    </row>
    <row r="17" s="77" customFormat="1" ht="21" customHeight="1" spans="1:256">
      <c r="A17" s="105"/>
      <c r="B17" s="106"/>
      <c r="C17" s="106"/>
      <c r="D17" s="107"/>
      <c r="E17" s="106"/>
      <c r="F17" s="106"/>
      <c r="G17" s="106"/>
      <c r="H17" s="106"/>
      <c r="I17" s="227"/>
      <c r="J17" s="97"/>
      <c r="K17" s="121"/>
      <c r="L17" s="121"/>
      <c r="M17" s="121"/>
      <c r="N17" s="121"/>
      <c r="O17" s="121"/>
      <c r="P17" s="123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  <c r="IQ17" s="80"/>
      <c r="IR17" s="80"/>
      <c r="IS17" s="80"/>
      <c r="IT17" s="80"/>
      <c r="IU17" s="80"/>
      <c r="IV17" s="80"/>
    </row>
    <row r="18" s="77" customFormat="1" ht="17.25" spans="1:256">
      <c r="A18" s="108"/>
      <c r="B18" s="109"/>
      <c r="C18" s="109"/>
      <c r="D18" s="109"/>
      <c r="E18" s="110"/>
      <c r="F18" s="109"/>
      <c r="G18" s="109"/>
      <c r="H18" s="109"/>
      <c r="I18" s="109"/>
      <c r="J18" s="111"/>
      <c r="K18" s="124"/>
      <c r="L18" s="124"/>
      <c r="M18" s="125"/>
      <c r="N18" s="124"/>
      <c r="O18" s="124"/>
      <c r="P18" s="126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  <c r="GY18" s="80"/>
      <c r="GZ18" s="80"/>
      <c r="HA18" s="80"/>
      <c r="HB18" s="80"/>
      <c r="HC18" s="80"/>
      <c r="HD18" s="80"/>
      <c r="HE18" s="80"/>
      <c r="HF18" s="80"/>
      <c r="HG18" s="80"/>
      <c r="HH18" s="80"/>
      <c r="HI18" s="80"/>
      <c r="HJ18" s="80"/>
      <c r="HK18" s="80"/>
      <c r="HL18" s="80"/>
      <c r="HM18" s="80"/>
      <c r="HN18" s="80"/>
      <c r="HO18" s="80"/>
      <c r="HP18" s="80"/>
      <c r="HQ18" s="80"/>
      <c r="HR18" s="80"/>
      <c r="HS18" s="80"/>
      <c r="HT18" s="80"/>
      <c r="HU18" s="80"/>
      <c r="HV18" s="80"/>
      <c r="HW18" s="80"/>
      <c r="HX18" s="80"/>
      <c r="HY18" s="80"/>
      <c r="HZ18" s="80"/>
      <c r="IA18" s="80"/>
      <c r="IB18" s="80"/>
      <c r="IC18" s="80"/>
      <c r="ID18" s="80"/>
      <c r="IE18" s="80"/>
      <c r="IF18" s="80"/>
      <c r="IG18" s="80"/>
      <c r="IH18" s="80"/>
      <c r="II18" s="80"/>
      <c r="IJ18" s="80"/>
      <c r="IK18" s="80"/>
      <c r="IL18" s="80"/>
      <c r="IM18" s="80"/>
      <c r="IN18" s="80"/>
      <c r="IO18" s="80"/>
      <c r="IP18" s="80"/>
      <c r="IQ18" s="80"/>
      <c r="IR18" s="80"/>
      <c r="IS18" s="80"/>
      <c r="IT18" s="80"/>
      <c r="IU18" s="80"/>
      <c r="IV18" s="80"/>
    </row>
    <row r="19" s="77" customFormat="1" spans="1:256">
      <c r="A19" s="112" t="s">
        <v>180</v>
      </c>
      <c r="B19" s="112"/>
      <c r="C19" s="112"/>
      <c r="D19" s="113"/>
      <c r="N19" s="79"/>
      <c r="O19" s="79"/>
      <c r="P19" s="79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  <c r="IR19" s="80"/>
      <c r="IS19" s="80"/>
      <c r="IT19" s="80"/>
      <c r="IU19" s="80"/>
      <c r="IV19" s="80"/>
    </row>
    <row r="20" s="77" customFormat="1" spans="4:256">
      <c r="D20" s="78"/>
      <c r="K20" s="127" t="s">
        <v>181</v>
      </c>
      <c r="L20" s="128">
        <v>45759</v>
      </c>
      <c r="M20" s="127" t="s">
        <v>182</v>
      </c>
      <c r="N20" s="129" t="s">
        <v>137</v>
      </c>
      <c r="O20" s="129" t="s">
        <v>183</v>
      </c>
      <c r="P20" s="79" t="s">
        <v>140</v>
      </c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0"/>
      <c r="HH20" s="80"/>
      <c r="HI20" s="80"/>
      <c r="HJ20" s="80"/>
      <c r="HK20" s="80"/>
      <c r="HL20" s="80"/>
      <c r="HM20" s="80"/>
      <c r="HN20" s="80"/>
      <c r="HO20" s="80"/>
      <c r="HP20" s="80"/>
      <c r="HQ20" s="80"/>
      <c r="HR20" s="80"/>
      <c r="HS20" s="80"/>
      <c r="HT20" s="80"/>
      <c r="HU20" s="80"/>
      <c r="HV20" s="80"/>
      <c r="HW20" s="80"/>
      <c r="HX20" s="80"/>
      <c r="HY20" s="80"/>
      <c r="HZ20" s="80"/>
      <c r="IA20" s="80"/>
      <c r="IB20" s="80"/>
      <c r="IC20" s="80"/>
      <c r="ID20" s="80"/>
      <c r="IE20" s="80"/>
      <c r="IF20" s="80"/>
      <c r="IG20" s="80"/>
      <c r="IH20" s="80"/>
      <c r="II20" s="80"/>
      <c r="IJ20" s="80"/>
      <c r="IK20" s="80"/>
      <c r="IL20" s="80"/>
      <c r="IM20" s="80"/>
      <c r="IN20" s="80"/>
      <c r="IO20" s="80"/>
      <c r="IP20" s="80"/>
      <c r="IQ20" s="80"/>
      <c r="IR20" s="80"/>
      <c r="IS20" s="80"/>
      <c r="IT20" s="80"/>
      <c r="IU20" s="80"/>
      <c r="IV20" s="80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8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B5" sqref="B5:C5"/>
    </sheetView>
  </sheetViews>
  <sheetFormatPr defaultColWidth="10.125" defaultRowHeight="14.25"/>
  <cols>
    <col min="1" max="1" width="9.625" style="132" customWidth="1"/>
    <col min="2" max="2" width="11.125" style="132" customWidth="1"/>
    <col min="3" max="3" width="9.125" style="132" customWidth="1"/>
    <col min="4" max="4" width="9.5" style="132" customWidth="1"/>
    <col min="5" max="5" width="11.375" style="132" customWidth="1"/>
    <col min="6" max="6" width="10.375" style="132" customWidth="1"/>
    <col min="7" max="7" width="9.5" style="132" customWidth="1"/>
    <col min="8" max="8" width="9.125" style="132" customWidth="1"/>
    <col min="9" max="9" width="8.125" style="132" customWidth="1"/>
    <col min="10" max="10" width="10.5" style="132" customWidth="1"/>
    <col min="11" max="11" width="12.125" style="132" customWidth="1"/>
    <col min="12" max="16384" width="10.125" style="132"/>
  </cols>
  <sheetData>
    <row r="1" ht="23.25" spans="1:11">
      <c r="A1" s="133" t="s">
        <v>222</v>
      </c>
      <c r="B1" s="133"/>
      <c r="C1" s="133"/>
      <c r="D1" s="133"/>
      <c r="E1" s="133"/>
      <c r="F1" s="133"/>
      <c r="G1" s="134"/>
      <c r="H1" s="134"/>
      <c r="I1" s="133"/>
      <c r="J1" s="133"/>
      <c r="K1" s="133"/>
    </row>
    <row r="2" ht="39" customHeight="1" spans="1:11">
      <c r="A2" s="135" t="s">
        <v>53</v>
      </c>
      <c r="B2" s="136" t="s">
        <v>54</v>
      </c>
      <c r="C2" s="136"/>
      <c r="D2" s="137" t="s">
        <v>61</v>
      </c>
      <c r="E2" s="138" t="str">
        <f>首期!B4</f>
        <v>TAJJCN82968</v>
      </c>
      <c r="F2" s="139" t="s">
        <v>223</v>
      </c>
      <c r="G2" s="140" t="s">
        <v>68</v>
      </c>
      <c r="H2" s="140"/>
      <c r="I2" s="191" t="s">
        <v>57</v>
      </c>
      <c r="J2" s="192" t="s">
        <v>314</v>
      </c>
      <c r="K2" s="193"/>
    </row>
    <row r="3" ht="18" customHeight="1" spans="1:11">
      <c r="A3" s="141" t="s">
        <v>75</v>
      </c>
      <c r="B3" s="142">
        <v>8000</v>
      </c>
      <c r="C3" s="142"/>
      <c r="D3" s="143" t="s">
        <v>224</v>
      </c>
      <c r="E3" s="144" t="s">
        <v>225</v>
      </c>
      <c r="F3" s="145"/>
      <c r="G3" s="146"/>
      <c r="H3" s="147" t="s">
        <v>226</v>
      </c>
      <c r="I3" s="177"/>
      <c r="J3" s="177"/>
      <c r="K3" s="194"/>
    </row>
    <row r="4" ht="18" customHeight="1" spans="1:11">
      <c r="A4" s="148" t="s">
        <v>71</v>
      </c>
      <c r="B4" s="142">
        <v>2</v>
      </c>
      <c r="C4" s="142">
        <v>6</v>
      </c>
      <c r="D4" s="149" t="s">
        <v>227</v>
      </c>
      <c r="E4" s="145" t="s">
        <v>228</v>
      </c>
      <c r="F4" s="145"/>
      <c r="G4" s="145"/>
      <c r="H4" s="149" t="s">
        <v>229</v>
      </c>
      <c r="I4" s="149"/>
      <c r="J4" s="162" t="s">
        <v>65</v>
      </c>
      <c r="K4" s="195" t="s">
        <v>66</v>
      </c>
    </row>
    <row r="5" ht="18" customHeight="1" spans="1:11">
      <c r="A5" s="148" t="s">
        <v>230</v>
      </c>
      <c r="B5" s="142">
        <v>1</v>
      </c>
      <c r="C5" s="142"/>
      <c r="D5" s="143" t="s">
        <v>231</v>
      </c>
      <c r="E5" s="143"/>
      <c r="G5" s="143"/>
      <c r="H5" s="149" t="s">
        <v>232</v>
      </c>
      <c r="I5" s="149"/>
      <c r="J5" s="162" t="s">
        <v>65</v>
      </c>
      <c r="K5" s="195" t="s">
        <v>66</v>
      </c>
    </row>
    <row r="6" ht="18" customHeight="1" spans="1:13">
      <c r="A6" s="150" t="s">
        <v>233</v>
      </c>
      <c r="B6" s="151">
        <v>200</v>
      </c>
      <c r="C6" s="151"/>
      <c r="D6" s="152" t="s">
        <v>234</v>
      </c>
      <c r="E6" s="153" t="s">
        <v>315</v>
      </c>
      <c r="F6" s="153"/>
      <c r="G6" s="152"/>
      <c r="H6" s="154" t="s">
        <v>236</v>
      </c>
      <c r="I6" s="154"/>
      <c r="J6" s="168" t="s">
        <v>65</v>
      </c>
      <c r="K6" s="196" t="s">
        <v>66</v>
      </c>
      <c r="M6" s="197"/>
    </row>
    <row r="7" ht="18" customHeight="1" spans="1:11">
      <c r="A7" s="155"/>
      <c r="B7" s="156"/>
      <c r="C7" s="156"/>
      <c r="D7" s="155"/>
      <c r="E7" s="156"/>
      <c r="F7" s="157"/>
      <c r="G7" s="155"/>
      <c r="H7" s="157"/>
      <c r="I7" s="156"/>
      <c r="J7" s="156"/>
      <c r="K7" s="156"/>
    </row>
    <row r="8" ht="18" customHeight="1" spans="1:11">
      <c r="A8" s="158" t="s">
        <v>237</v>
      </c>
      <c r="B8" s="159" t="s">
        <v>238</v>
      </c>
      <c r="C8" s="159" t="s">
        <v>239</v>
      </c>
      <c r="D8" s="159" t="s">
        <v>240</v>
      </c>
      <c r="E8" s="159" t="s">
        <v>241</v>
      </c>
      <c r="F8" s="159" t="s">
        <v>242</v>
      </c>
      <c r="G8" s="160" t="s">
        <v>243</v>
      </c>
      <c r="H8" s="161"/>
      <c r="I8" s="161"/>
      <c r="J8" s="161"/>
      <c r="K8" s="198"/>
    </row>
    <row r="9" ht="18" customHeight="1" spans="1:11">
      <c r="A9" s="148" t="s">
        <v>244</v>
      </c>
      <c r="B9" s="149"/>
      <c r="C9" s="162" t="s">
        <v>65</v>
      </c>
      <c r="D9" s="162" t="s">
        <v>66</v>
      </c>
      <c r="E9" s="143" t="s">
        <v>245</v>
      </c>
      <c r="F9" s="163" t="s">
        <v>246</v>
      </c>
      <c r="G9" s="164"/>
      <c r="H9" s="165"/>
      <c r="I9" s="165"/>
      <c r="J9" s="165"/>
      <c r="K9" s="199"/>
    </row>
    <row r="10" ht="18" customHeight="1" spans="1:11">
      <c r="A10" s="148" t="s">
        <v>247</v>
      </c>
      <c r="B10" s="149"/>
      <c r="C10" s="162" t="s">
        <v>65</v>
      </c>
      <c r="D10" s="162" t="s">
        <v>66</v>
      </c>
      <c r="E10" s="143" t="s">
        <v>248</v>
      </c>
      <c r="F10" s="163" t="s">
        <v>249</v>
      </c>
      <c r="G10" s="164" t="s">
        <v>250</v>
      </c>
      <c r="H10" s="165"/>
      <c r="I10" s="165"/>
      <c r="J10" s="165"/>
      <c r="K10" s="199"/>
    </row>
    <row r="11" ht="18" customHeight="1" spans="1:11">
      <c r="A11" s="166" t="s">
        <v>186</v>
      </c>
      <c r="B11" s="167"/>
      <c r="C11" s="167"/>
      <c r="D11" s="167"/>
      <c r="E11" s="167"/>
      <c r="F11" s="167"/>
      <c r="G11" s="167"/>
      <c r="H11" s="167"/>
      <c r="I11" s="167"/>
      <c r="J11" s="167"/>
      <c r="K11" s="200"/>
    </row>
    <row r="12" ht="18" customHeight="1" spans="1:11">
      <c r="A12" s="141" t="s">
        <v>89</v>
      </c>
      <c r="B12" s="162" t="s">
        <v>85</v>
      </c>
      <c r="C12" s="162" t="s">
        <v>86</v>
      </c>
      <c r="D12" s="163"/>
      <c r="E12" s="143" t="s">
        <v>87</v>
      </c>
      <c r="F12" s="162" t="s">
        <v>85</v>
      </c>
      <c r="G12" s="162" t="s">
        <v>86</v>
      </c>
      <c r="H12" s="162"/>
      <c r="I12" s="143" t="s">
        <v>251</v>
      </c>
      <c r="J12" s="162" t="s">
        <v>85</v>
      </c>
      <c r="K12" s="195" t="s">
        <v>86</v>
      </c>
    </row>
    <row r="13" ht="18" customHeight="1" spans="1:11">
      <c r="A13" s="141" t="s">
        <v>92</v>
      </c>
      <c r="B13" s="162" t="s">
        <v>85</v>
      </c>
      <c r="C13" s="162" t="s">
        <v>86</v>
      </c>
      <c r="D13" s="163"/>
      <c r="E13" s="143" t="s">
        <v>97</v>
      </c>
      <c r="F13" s="162" t="s">
        <v>85</v>
      </c>
      <c r="G13" s="162" t="s">
        <v>86</v>
      </c>
      <c r="H13" s="162"/>
      <c r="I13" s="143" t="s">
        <v>252</v>
      </c>
      <c r="J13" s="162" t="s">
        <v>85</v>
      </c>
      <c r="K13" s="195" t="s">
        <v>86</v>
      </c>
    </row>
    <row r="14" ht="18" customHeight="1" spans="1:11">
      <c r="A14" s="150" t="s">
        <v>253</v>
      </c>
      <c r="B14" s="168" t="s">
        <v>85</v>
      </c>
      <c r="C14" s="168" t="s">
        <v>86</v>
      </c>
      <c r="D14" s="169"/>
      <c r="E14" s="152" t="s">
        <v>254</v>
      </c>
      <c r="F14" s="168" t="s">
        <v>85</v>
      </c>
      <c r="G14" s="168" t="s">
        <v>86</v>
      </c>
      <c r="H14" s="168"/>
      <c r="I14" s="152" t="s">
        <v>255</v>
      </c>
      <c r="J14" s="168" t="s">
        <v>85</v>
      </c>
      <c r="K14" s="196" t="s">
        <v>86</v>
      </c>
    </row>
    <row r="15" ht="18" customHeight="1" spans="1:11">
      <c r="A15" s="155"/>
      <c r="B15" s="170"/>
      <c r="C15" s="170"/>
      <c r="D15" s="156"/>
      <c r="E15" s="155"/>
      <c r="F15" s="170"/>
      <c r="G15" s="170"/>
      <c r="H15" s="170"/>
      <c r="I15" s="155"/>
      <c r="J15" s="170"/>
      <c r="K15" s="170"/>
    </row>
    <row r="16" s="130" customFormat="1" ht="18" customHeight="1" spans="1:11">
      <c r="A16" s="135" t="s">
        <v>256</v>
      </c>
      <c r="B16" s="171"/>
      <c r="C16" s="171"/>
      <c r="D16" s="171"/>
      <c r="E16" s="171"/>
      <c r="F16" s="171"/>
      <c r="G16" s="171"/>
      <c r="H16" s="171"/>
      <c r="I16" s="171"/>
      <c r="J16" s="171"/>
      <c r="K16" s="201"/>
    </row>
    <row r="17" ht="18" customHeight="1" spans="1:11">
      <c r="A17" s="148" t="s">
        <v>257</v>
      </c>
      <c r="B17" s="149"/>
      <c r="C17" s="149"/>
      <c r="D17" s="149"/>
      <c r="E17" s="149"/>
      <c r="F17" s="149"/>
      <c r="G17" s="149"/>
      <c r="H17" s="149"/>
      <c r="I17" s="149"/>
      <c r="J17" s="149"/>
      <c r="K17" s="202"/>
    </row>
    <row r="18" ht="18" customHeight="1" spans="1:11">
      <c r="A18" s="148" t="s">
        <v>258</v>
      </c>
      <c r="B18" s="149"/>
      <c r="C18" s="149"/>
      <c r="D18" s="149"/>
      <c r="E18" s="149"/>
      <c r="F18" s="149"/>
      <c r="G18" s="149"/>
      <c r="H18" s="149"/>
      <c r="I18" s="149"/>
      <c r="J18" s="149"/>
      <c r="K18" s="202"/>
    </row>
    <row r="19" ht="22" customHeight="1" spans="1:11">
      <c r="A19" s="172"/>
      <c r="B19" s="162"/>
      <c r="C19" s="162"/>
      <c r="D19" s="162"/>
      <c r="E19" s="162"/>
      <c r="F19" s="162"/>
      <c r="G19" s="162"/>
      <c r="H19" s="162"/>
      <c r="I19" s="162"/>
      <c r="J19" s="162"/>
      <c r="K19" s="195"/>
    </row>
    <row r="20" ht="22" customHeight="1" spans="1:11">
      <c r="A20" s="173"/>
      <c r="B20" s="174"/>
      <c r="C20" s="174"/>
      <c r="D20" s="174"/>
      <c r="E20" s="174"/>
      <c r="F20" s="174"/>
      <c r="G20" s="174"/>
      <c r="H20" s="174"/>
      <c r="I20" s="174"/>
      <c r="J20" s="174"/>
      <c r="K20" s="203"/>
    </row>
    <row r="21" ht="22" customHeight="1" spans="1:11">
      <c r="A21" s="173"/>
      <c r="B21" s="174"/>
      <c r="C21" s="174"/>
      <c r="D21" s="174"/>
      <c r="E21" s="174"/>
      <c r="F21" s="174"/>
      <c r="G21" s="174"/>
      <c r="H21" s="174"/>
      <c r="I21" s="174"/>
      <c r="J21" s="174"/>
      <c r="K21" s="203"/>
    </row>
    <row r="22" ht="22" customHeight="1" spans="1:11">
      <c r="A22" s="173"/>
      <c r="B22" s="174"/>
      <c r="C22" s="174"/>
      <c r="D22" s="174"/>
      <c r="E22" s="174"/>
      <c r="F22" s="174"/>
      <c r="G22" s="174"/>
      <c r="H22" s="174"/>
      <c r="I22" s="174"/>
      <c r="J22" s="174"/>
      <c r="K22" s="203"/>
    </row>
    <row r="23" ht="22" customHeight="1" spans="1:11">
      <c r="A23" s="175"/>
      <c r="B23" s="176"/>
      <c r="C23" s="176"/>
      <c r="D23" s="176"/>
      <c r="E23" s="176"/>
      <c r="F23" s="176"/>
      <c r="G23" s="176"/>
      <c r="H23" s="176"/>
      <c r="I23" s="176"/>
      <c r="J23" s="176"/>
      <c r="K23" s="204"/>
    </row>
    <row r="24" ht="18" customHeight="1" spans="1:11">
      <c r="A24" s="148" t="s">
        <v>122</v>
      </c>
      <c r="B24" s="149"/>
      <c r="C24" s="162" t="s">
        <v>65</v>
      </c>
      <c r="D24" s="162" t="s">
        <v>66</v>
      </c>
      <c r="E24" s="177"/>
      <c r="F24" s="177"/>
      <c r="G24" s="177"/>
      <c r="H24" s="177"/>
      <c r="I24" s="177"/>
      <c r="J24" s="177"/>
      <c r="K24" s="194"/>
    </row>
    <row r="25" ht="18" customHeight="1" spans="1:11">
      <c r="A25" s="178" t="s">
        <v>259</v>
      </c>
      <c r="B25" s="179"/>
      <c r="C25" s="179"/>
      <c r="D25" s="179"/>
      <c r="E25" s="179"/>
      <c r="F25" s="179"/>
      <c r="G25" s="179"/>
      <c r="H25" s="179"/>
      <c r="I25" s="179"/>
      <c r="J25" s="179"/>
      <c r="K25" s="205"/>
    </row>
    <row r="26" ht="15" spans="1:11">
      <c r="A26" s="180"/>
      <c r="B26" s="180"/>
      <c r="C26" s="180"/>
      <c r="D26" s="180"/>
      <c r="E26" s="180"/>
      <c r="F26" s="180"/>
      <c r="G26" s="180"/>
      <c r="H26" s="180"/>
      <c r="I26" s="180"/>
      <c r="J26" s="180"/>
      <c r="K26" s="180"/>
    </row>
    <row r="27" ht="20" customHeight="1" spans="1:11">
      <c r="A27" s="181" t="s">
        <v>260</v>
      </c>
      <c r="B27" s="161"/>
      <c r="C27" s="161"/>
      <c r="D27" s="161"/>
      <c r="E27" s="161"/>
      <c r="F27" s="161"/>
      <c r="G27" s="161"/>
      <c r="H27" s="161"/>
      <c r="I27" s="161"/>
      <c r="J27" s="161"/>
      <c r="K27" s="206" t="s">
        <v>261</v>
      </c>
    </row>
    <row r="28" ht="23" customHeight="1" spans="1:11">
      <c r="A28" s="173" t="s">
        <v>262</v>
      </c>
      <c r="B28" s="174"/>
      <c r="C28" s="174"/>
      <c r="D28" s="174"/>
      <c r="E28" s="174"/>
      <c r="F28" s="174"/>
      <c r="G28" s="174"/>
      <c r="H28" s="174"/>
      <c r="I28" s="174"/>
      <c r="J28" s="207"/>
      <c r="K28" s="208">
        <v>2</v>
      </c>
    </row>
    <row r="29" ht="23" customHeight="1" spans="1:11">
      <c r="A29" s="173" t="s">
        <v>263</v>
      </c>
      <c r="B29" s="174"/>
      <c r="C29" s="174"/>
      <c r="D29" s="174"/>
      <c r="E29" s="174"/>
      <c r="F29" s="174"/>
      <c r="G29" s="174"/>
      <c r="H29" s="174"/>
      <c r="I29" s="174"/>
      <c r="J29" s="207"/>
      <c r="K29" s="199">
        <v>2</v>
      </c>
    </row>
    <row r="30" ht="23" customHeight="1" spans="1:11">
      <c r="A30" s="173" t="s">
        <v>264</v>
      </c>
      <c r="B30" s="174"/>
      <c r="C30" s="174"/>
      <c r="D30" s="174"/>
      <c r="E30" s="174"/>
      <c r="F30" s="174"/>
      <c r="G30" s="174"/>
      <c r="H30" s="174"/>
      <c r="I30" s="174"/>
      <c r="J30" s="207"/>
      <c r="K30" s="199">
        <v>1</v>
      </c>
    </row>
    <row r="31" ht="23" customHeight="1" spans="1:11">
      <c r="A31" s="173"/>
      <c r="B31" s="174"/>
      <c r="C31" s="174"/>
      <c r="D31" s="174"/>
      <c r="E31" s="174"/>
      <c r="F31" s="174"/>
      <c r="G31" s="174"/>
      <c r="H31" s="174"/>
      <c r="I31" s="174"/>
      <c r="J31" s="207"/>
      <c r="K31" s="199"/>
    </row>
    <row r="32" ht="23" customHeight="1" spans="1:11">
      <c r="A32" s="173"/>
      <c r="B32" s="174"/>
      <c r="C32" s="174"/>
      <c r="D32" s="174"/>
      <c r="E32" s="174"/>
      <c r="F32" s="174"/>
      <c r="G32" s="174"/>
      <c r="H32" s="174"/>
      <c r="I32" s="174"/>
      <c r="J32" s="207"/>
      <c r="K32" s="209"/>
    </row>
    <row r="33" ht="23" customHeight="1" spans="1:11">
      <c r="A33" s="173"/>
      <c r="B33" s="174"/>
      <c r="C33" s="174"/>
      <c r="D33" s="174"/>
      <c r="E33" s="174"/>
      <c r="F33" s="174"/>
      <c r="G33" s="174"/>
      <c r="H33" s="174"/>
      <c r="I33" s="174"/>
      <c r="J33" s="207"/>
      <c r="K33" s="210"/>
    </row>
    <row r="34" ht="23" customHeight="1" spans="1:11">
      <c r="A34" s="173"/>
      <c r="B34" s="174"/>
      <c r="C34" s="174"/>
      <c r="D34" s="174"/>
      <c r="E34" s="174"/>
      <c r="F34" s="174"/>
      <c r="G34" s="174"/>
      <c r="H34" s="174"/>
      <c r="I34" s="174"/>
      <c r="J34" s="207"/>
      <c r="K34" s="199"/>
    </row>
    <row r="35" ht="23" customHeight="1" spans="1:11">
      <c r="A35" s="173"/>
      <c r="B35" s="174"/>
      <c r="C35" s="174"/>
      <c r="D35" s="174"/>
      <c r="E35" s="174"/>
      <c r="F35" s="174"/>
      <c r="G35" s="174"/>
      <c r="H35" s="174"/>
      <c r="I35" s="174"/>
      <c r="J35" s="207"/>
      <c r="K35" s="211"/>
    </row>
    <row r="36" ht="23" customHeight="1" spans="1:11">
      <c r="A36" s="182" t="s">
        <v>265</v>
      </c>
      <c r="B36" s="183"/>
      <c r="C36" s="183"/>
      <c r="D36" s="183"/>
      <c r="E36" s="183"/>
      <c r="F36" s="183"/>
      <c r="G36" s="183"/>
      <c r="H36" s="183"/>
      <c r="I36" s="183"/>
      <c r="J36" s="212"/>
      <c r="K36" s="213">
        <f>SUM(K28:K35)</f>
        <v>5</v>
      </c>
    </row>
    <row r="37" ht="18.75" customHeight="1" spans="1:11">
      <c r="A37" s="184" t="s">
        <v>266</v>
      </c>
      <c r="B37" s="185"/>
      <c r="C37" s="185"/>
      <c r="D37" s="185"/>
      <c r="E37" s="185"/>
      <c r="F37" s="185"/>
      <c r="G37" s="185"/>
      <c r="H37" s="185"/>
      <c r="I37" s="185"/>
      <c r="J37" s="185"/>
      <c r="K37" s="214"/>
    </row>
    <row r="38" s="131" customFormat="1" ht="18.75" customHeight="1" spans="1:11">
      <c r="A38" s="148" t="s">
        <v>267</v>
      </c>
      <c r="B38" s="149"/>
      <c r="C38" s="149"/>
      <c r="D38" s="177" t="s">
        <v>268</v>
      </c>
      <c r="E38" s="177"/>
      <c r="F38" s="186" t="s">
        <v>269</v>
      </c>
      <c r="G38" s="187"/>
      <c r="H38" s="149" t="s">
        <v>270</v>
      </c>
      <c r="I38" s="149"/>
      <c r="J38" s="149" t="s">
        <v>271</v>
      </c>
      <c r="K38" s="202"/>
    </row>
    <row r="39" ht="18.75" customHeight="1" spans="1:11">
      <c r="A39" s="148" t="s">
        <v>123</v>
      </c>
      <c r="B39" s="149" t="s">
        <v>272</v>
      </c>
      <c r="C39" s="149"/>
      <c r="D39" s="149"/>
      <c r="E39" s="149"/>
      <c r="F39" s="149"/>
      <c r="G39" s="149"/>
      <c r="H39" s="149"/>
      <c r="I39" s="149"/>
      <c r="J39" s="149"/>
      <c r="K39" s="202"/>
    </row>
    <row r="40" ht="24" customHeight="1" spans="1:11">
      <c r="A40" s="148"/>
      <c r="B40" s="149"/>
      <c r="C40" s="149"/>
      <c r="D40" s="149"/>
      <c r="E40" s="149"/>
      <c r="F40" s="149"/>
      <c r="G40" s="149"/>
      <c r="H40" s="149"/>
      <c r="I40" s="149"/>
      <c r="J40" s="149"/>
      <c r="K40" s="202"/>
    </row>
    <row r="41" ht="24" customHeight="1" spans="1:11">
      <c r="A41" s="148"/>
      <c r="B41" s="149"/>
      <c r="C41" s="149"/>
      <c r="D41" s="149"/>
      <c r="E41" s="149"/>
      <c r="F41" s="149"/>
      <c r="G41" s="149"/>
      <c r="H41" s="149"/>
      <c r="I41" s="149"/>
      <c r="J41" s="149"/>
      <c r="K41" s="202"/>
    </row>
    <row r="42" ht="32.1" customHeight="1" spans="1:11">
      <c r="A42" s="150" t="s">
        <v>134</v>
      </c>
      <c r="B42" s="188" t="s">
        <v>273</v>
      </c>
      <c r="C42" s="188"/>
      <c r="D42" s="152" t="s">
        <v>274</v>
      </c>
      <c r="E42" s="169" t="s">
        <v>137</v>
      </c>
      <c r="F42" s="152" t="s">
        <v>138</v>
      </c>
      <c r="G42" s="189">
        <v>45784</v>
      </c>
      <c r="H42" s="190" t="s">
        <v>139</v>
      </c>
      <c r="I42" s="190"/>
      <c r="J42" s="188" t="s">
        <v>140</v>
      </c>
      <c r="K42" s="21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3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7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2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3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4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5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6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7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8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9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0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4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5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6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7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8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9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0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1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尾期（第一批） </vt:lpstr>
      <vt:lpstr>验货尺寸表 (第一批) </vt:lpstr>
      <vt:lpstr>尾期（第二批）</vt:lpstr>
      <vt:lpstr>验货尺寸表 (第二批)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2025-05-10T13:43:25Z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