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r:id="rId7"/>
    <sheet name="尾期2" sheetId="15" state="hidden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  <definedName name="TAB_RANGE" localSheetId="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<sst xmlns="http://schemas.openxmlformats.org/spreadsheetml/2006/main" count="1080" uniqueCount="454">
  <si>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</si>
  <si>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</si>
  <si>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</si>
  <si>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</si>
  <si>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</si>
  <si>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</si>
  <si>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</si>
  <si>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</si>
  <si>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</si>
  <si>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</si>
  <si>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</si>
  <si>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</si>
  <si>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</si>
  <si>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</si>
  <si>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</si>
  <si>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</si>
  <si>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</si>
  <si>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</si>
  <si>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</si>
  <si>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</si>
  <si>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</si>
  <si>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</si>
  <si>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</si>
  <si>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</si>
  <si>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</si>
  <si>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</si>
  <si>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</si>
  <si>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</si>
  <si>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</si>
  <si>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</si>
  <si>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</si>
  <si>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</si>
  <si>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</si>
  <si>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</si>
  <si>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</si>
  <si>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</si>
  <si>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</si>
  <si>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</si>
  <si>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</si>
  <si>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</si>
  <si>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</si>
  <si>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</si>
  <si>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</si>
  <si>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</si>
  <si>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</si>
  <si>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</si>
  <si>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</si>
  <si>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</si>
  <si>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</si>
  <si>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</si>
  <si>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</si>
  <si>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</si>
  <si>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</si>
  <si>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</si>
  <si>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</si>
  <si>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</si>
  <si>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</si>
  <si>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</si>
  <si>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</si>
  <si>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</si>
  <si>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</si>
  <si>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</si>
  <si>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TAJJAM80188</t>
  </si>
  <si>
    <t>合同交期</t>
  </si>
  <si>
    <t>产前确认样</t>
  </si>
  <si>
    <t>有</t>
  </si>
  <si>
    <t>无</t>
  </si>
  <si>
    <t>品名</t>
  </si>
  <si>
    <t>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</si>
  <si>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</si>
  <si>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</si>
  <si>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</si>
  <si>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</si>
  <si>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</si>
  <si>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</si>
  <si>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500件</t>
  </si>
  <si>
    <t>包装预计完成日</t>
  </si>
  <si>
    <t>印花、刺绣确认样</t>
  </si>
  <si>
    <t>采购凭证编号：</t>
  </si>
  <si>
    <t>CGDD25041400018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</si>
  <si>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</si>
  <si>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</si>
  <si>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</si>
  <si>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</si>
  <si>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</si>
  <si>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</si>
  <si>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</si>
  <si>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</si>
  <si>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</si>
  <si>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</si>
  <si>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</si>
  <si>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</si>
  <si>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</si>
  <si>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</si>
  <si>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</si>
  <si>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</si>
  <si>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</si>
  <si>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</si>
  <si>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</si>
  <si>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</si>
  <si>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</si>
  <si>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</si>
  <si>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</si>
  <si>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</si>
  <si>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</si>
  <si>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</si>
  <si>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</si>
  <si>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</si>
  <si>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</si>
  <si>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</si>
  <si>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</si>
  <si>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</si>
  <si>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</si>
  <si>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</si>
  <si>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</si>
  <si>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</si>
  <si>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</si>
  <si>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 G01X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</si>
  <si>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</si>
  <si>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</si>
  <si>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XL180/100B 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</si>
  <si>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</si>
  <si>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</si>
  <si>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</si>
  <si>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</si>
  <si>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</si>
  <si>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</si>
  <si>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1.领形不圆顺，前领容位不均</t>
  </si>
  <si>
    <t>2.冚肩膊大小边</t>
  </si>
  <si>
    <t>3.冚脚过骨大小不顺直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</si>
  <si>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</si>
  <si>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</si>
  <si>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</si>
  <si>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</si>
  <si>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</si>
  <si>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</si>
  <si>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</si>
  <si>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</si>
  <si>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</si>
  <si>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</si>
  <si>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</si>
  <si>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</si>
  <si>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</si>
  <si>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</si>
  <si>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</si>
  <si>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</si>
  <si>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</si>
  <si>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</si>
  <si>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</si>
  <si>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</si>
  <si>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</si>
  <si>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</si>
  <si>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洗前</t>
  </si>
  <si>
    <t>洗后</t>
  </si>
  <si>
    <t>后中长</t>
  </si>
  <si>
    <t>-1</t>
  </si>
  <si>
    <t>胸围</t>
  </si>
  <si>
    <t>+2</t>
  </si>
  <si>
    <t>+1</t>
  </si>
  <si>
    <t>腰围</t>
  </si>
  <si>
    <t>摆围</t>
  </si>
  <si>
    <t>106</t>
  </si>
  <si>
    <t>-2</t>
  </si>
  <si>
    <t>肩宽</t>
  </si>
  <si>
    <t>46</t>
  </si>
  <si>
    <t>-0.2</t>
  </si>
  <si>
    <t>-0.7</t>
  </si>
  <si>
    <t>肩点袖长</t>
  </si>
  <si>
    <t>21</t>
  </si>
  <si>
    <t>/</t>
  </si>
  <si>
    <t>-0.5</t>
  </si>
  <si>
    <t>袖肥/2（参考值）</t>
  </si>
  <si>
    <t>短袖口/2</t>
  </si>
  <si>
    <t>圆领T恤前领宽</t>
  </si>
  <si>
    <t>圆领T恤前领深</t>
  </si>
  <si>
    <t>领高</t>
  </si>
  <si>
    <t>大货首件</t>
  </si>
  <si>
    <t>备注：</t>
  </si>
  <si>
    <t xml:space="preserve">     初期请洗测2-3件，有问题的另加测量数量。</t>
  </si>
  <si>
    <t>验货时间：4/23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</si>
  <si>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</si>
  <si>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</si>
  <si>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</si>
  <si>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</si>
  <si>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</si>
  <si>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</si>
  <si>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</si>
  <si>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</si>
  <si>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</si>
  <si>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</si>
  <si>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</si>
  <si>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</si>
  <si>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</si>
  <si>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</si>
  <si>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</si>
  <si>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</si>
  <si>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</si>
  <si>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</si>
  <si>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</si>
  <si>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</si>
  <si>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</si>
  <si>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</si>
  <si>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</si>
  <si>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</si>
  <si>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</si>
  <si>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</si>
  <si>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</si>
  <si>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</si>
  <si>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</si>
  <si>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</si>
  <si>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</si>
  <si>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</si>
  <si>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</si>
  <si>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</si>
  <si>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</si>
  <si>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</si>
  <si>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</si>
  <si>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</si>
  <si>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</si>
  <si>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</si>
  <si>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</si>
  <si>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</si>
  <si>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</si>
  <si>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</si>
  <si>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</si>
  <si>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</si>
  <si>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</si>
  <si>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</si>
  <si>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</si>
  <si>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</si>
  <si>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</si>
  <si>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</si>
  <si>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</si>
  <si>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</si>
  <si>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</si>
  <si>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</si>
  <si>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</si>
  <si>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</si>
  <si>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</si>
  <si>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</si>
  <si>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</si>
  <si>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</si>
  <si>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</si>
  <si>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</si>
  <si>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</si>
  <si>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</si>
  <si>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</si>
  <si>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</si>
  <si>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</si>
  <si>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</si>
  <si>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</si>
  <si>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</si>
  <si>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</si>
  <si>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</si>
  <si>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</si>
  <si>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</si>
  <si>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</si>
  <si>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</si>
  <si>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</si>
  <si>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</si>
  <si>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</si>
  <si>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</si>
  <si>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</si>
  <si>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</si>
  <si>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</si>
  <si>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</si>
  <si>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</si>
  <si>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</si>
  <si>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</si>
  <si>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</si>
  <si>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</si>
  <si>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</si>
  <si>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</si>
  <si>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</si>
  <si>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</si>
  <si>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</si>
  <si>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</si>
  <si>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</si>
  <si>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</si>
  <si>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</si>
  <si>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</si>
  <si>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</si>
  <si>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</si>
  <si>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</si>
  <si>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</si>
  <si>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</si>
  <si>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</si>
  <si>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</si>
  <si>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</si>
  <si>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</si>
  <si>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</si>
  <si>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</si>
  <si>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</si>
  <si>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</si>
  <si>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</si>
  <si>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</si>
  <si>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</si>
  <si>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</si>
  <si>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</si>
  <si>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</si>
  <si>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</si>
  <si>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</si>
  <si>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</si>
  <si>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</si>
  <si>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</si>
  <si>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</si>
  <si>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</si>
  <si>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</si>
  <si>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</si>
  <si>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</si>
  <si>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</si>
  <si>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</si>
  <si>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</si>
  <si>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</si>
  <si>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</si>
  <si>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</si>
  <si>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</si>
  <si>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</si>
  <si>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</si>
  <si>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</si>
  <si>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</si>
  <si>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</si>
  <si>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</si>
  <si>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</si>
  <si>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</si>
  <si>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</si>
  <si>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</si>
  <si>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</si>
  <si>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</si>
  <si>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S/10件 M/10件 L/10件 XL/10件 XXL/10件</t>
  </si>
  <si>
    <t>情况说明：</t>
  </si>
  <si>
    <t xml:space="preserve">【问题点描述】  </t>
  </si>
  <si>
    <t>1.领形不圆顺</t>
  </si>
  <si>
    <t>2.袖弯不顺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</si>
  <si>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</si>
  <si>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</si>
  <si>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</si>
  <si>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</si>
  <si>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</si>
  <si>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</si>
  <si>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</si>
  <si>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尾期验货，按照AQL2.5标准抽验50件，不良品数量在可接受范围内，允许出货，</t>
  </si>
  <si>
    <t>不良品已经改善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</si>
  <si>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</si>
  <si>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</si>
  <si>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</si>
  <si>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</si>
  <si>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</si>
  <si>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</si>
  <si>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</si>
  <si>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</si>
  <si>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</si>
  <si>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</si>
  <si>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</si>
  <si>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</si>
  <si>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</si>
  <si>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TAJJAB80188</t>
  </si>
  <si>
    <t>黑色</t>
  </si>
  <si>
    <t>-0.8</t>
  </si>
  <si>
    <t>+0.5</t>
  </si>
  <si>
    <t>+0.2</t>
  </si>
  <si>
    <t>验货时间：4-29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</si>
  <si>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</si>
  <si>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</si>
  <si>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</si>
  <si>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</si>
  <si>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</si>
  <si>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</si>
  <si>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</si>
  <si>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</si>
  <si>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</si>
  <si>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</si>
  <si>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</si>
  <si>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</si>
  <si>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</si>
  <si>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</si>
  <si>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</si>
  <si>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</si>
  <si>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</si>
  <si>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</si>
  <si>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250311-112</t>
  </si>
  <si>
    <t>25B003</t>
  </si>
  <si>
    <t>19SS黑色</t>
  </si>
  <si>
    <t>TAJJAN80188</t>
  </si>
  <si>
    <t>新诚</t>
  </si>
  <si>
    <t>合格</t>
  </si>
  <si>
    <t>YES</t>
  </si>
  <si>
    <t>制表时间：4-23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</si>
  <si>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</si>
  <si>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</si>
  <si>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</si>
  <si>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</si>
  <si>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</si>
  <si>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</si>
  <si>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</si>
  <si>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</si>
  <si>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</si>
  <si>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</si>
  <si>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径向：- 4.5纬向-2.5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</si>
  <si>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</si>
  <si>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</si>
  <si>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</si>
  <si>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</si>
  <si>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</si>
  <si>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</si>
  <si>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</si>
  <si>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</si>
  <si>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</si>
  <si>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</si>
  <si>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</si>
  <si>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</si>
  <si>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</si>
  <si>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</si>
  <si>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</si>
  <si>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</si>
  <si>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</si>
  <si>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</si>
  <si>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</si>
  <si>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</si>
  <si>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</si>
  <si>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</si>
  <si>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</si>
  <si>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</si>
  <si>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</si>
  <si>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</si>
  <si>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</si>
  <si>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</si>
  <si>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</si>
  <si>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</si>
  <si>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</si>
  <si>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</si>
  <si>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</si>
  <si>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</si>
  <si>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</si>
  <si>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</si>
  <si>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</si>
  <si>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</si>
  <si>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</si>
  <si>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</si>
  <si>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</si>
  <si>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</si>
  <si>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</si>
  <si>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</si>
  <si>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</si>
  <si>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</si>
  <si>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</si>
  <si>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</si>
  <si>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</si>
  <si>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</si>
  <si>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洗测5次</t>
  </si>
  <si>
    <t>左袖</t>
  </si>
  <si>
    <t>洗测6次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</si>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</sst>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7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78" applyNumberFormat="0" applyAlignment="0" applyProtection="0">
      <alignment vertical="center"/>
    </xf>
    <xf numFmtId="0" fontId="50" fillId="9" borderId="79" applyNumberFormat="0" applyAlignment="0" applyProtection="0">
      <alignment vertical="center"/>
    </xf>
    <xf numFmtId="0" fontId="51" fillId="9" borderId="78" applyNumberFormat="0" applyAlignment="0" applyProtection="0">
      <alignment vertical="center"/>
    </xf>
    <xf numFmtId="0" fontId="52" fillId="10" borderId="80" applyNumberFormat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49" fontId="19" fillId="0" borderId="8" xfId="55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49" fontId="14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49" fontId="12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0" fontId="21" fillId="0" borderId="0" xfId="49" applyFill="1" applyAlignment="1">
      <alignment horizontal="left" vertical="center"/>
    </xf>
    <xf numFmtId="0" fontId="22" fillId="0" borderId="17" xfId="49" applyFont="1" applyFill="1" applyBorder="1" applyAlignment="1">
      <alignment horizontal="center" vertical="top"/>
    </xf>
    <xf numFmtId="0" fontId="23" fillId="0" borderId="18" xfId="49" applyFont="1" applyFill="1" applyBorder="1" applyAlignment="1">
      <alignment horizontal="left" vertical="center"/>
    </xf>
    <xf numFmtId="0" fontId="24" fillId="0" borderId="19" xfId="49" applyFont="1" applyBorder="1" applyAlignment="1">
      <alignment horizontal="center" vertical="center"/>
    </xf>
    <xf numFmtId="0" fontId="23" fillId="0" borderId="20" xfId="49" applyFont="1" applyFill="1" applyBorder="1" applyAlignment="1">
      <alignment horizontal="center" vertical="center"/>
    </xf>
    <xf numFmtId="0" fontId="25" fillId="0" borderId="20" xfId="49" applyFont="1" applyFill="1" applyBorder="1" applyAlignment="1">
      <alignment vertical="center"/>
    </xf>
    <xf numFmtId="0" fontId="23" fillId="0" borderId="20" xfId="49" applyFont="1" applyFill="1" applyBorder="1" applyAlignment="1">
      <alignment vertical="center"/>
    </xf>
    <xf numFmtId="0" fontId="24" fillId="0" borderId="21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3" fillId="0" borderId="23" xfId="49" applyFont="1" applyFill="1" applyBorder="1" applyAlignment="1">
      <alignment vertical="center"/>
    </xf>
    <xf numFmtId="0" fontId="24" fillId="0" borderId="24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vertical="center"/>
    </xf>
    <xf numFmtId="58" fontId="25" fillId="0" borderId="24" xfId="49" applyNumberFormat="1" applyFont="1" applyFill="1" applyBorder="1" applyAlignment="1">
      <alignment horizontal="center" vertical="center"/>
    </xf>
    <xf numFmtId="0" fontId="25" fillId="0" borderId="24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righ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Fill="1" applyBorder="1" applyAlignment="1">
      <alignment horizontal="right" vertical="center"/>
    </xf>
    <xf numFmtId="0" fontId="23" fillId="0" borderId="26" xfId="49" applyFont="1" applyFill="1" applyBorder="1" applyAlignment="1">
      <alignment vertical="center"/>
    </xf>
    <xf numFmtId="0" fontId="26" fillId="0" borderId="26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18" xfId="49" applyFont="1" applyFill="1" applyBorder="1" applyAlignment="1">
      <alignment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left" vertical="center" wrapText="1"/>
    </xf>
    <xf numFmtId="0" fontId="26" fillId="0" borderId="24" xfId="49" applyFont="1" applyFill="1" applyBorder="1" applyAlignment="1">
      <alignment horizontal="left" vertical="center" wrapText="1"/>
    </xf>
    <xf numFmtId="0" fontId="23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vertical="center"/>
    </xf>
    <xf numFmtId="58" fontId="25" fillId="0" borderId="26" xfId="49" applyNumberFormat="1" applyFont="1" applyFill="1" applyBorder="1" applyAlignment="1">
      <alignment vertical="center"/>
    </xf>
    <xf numFmtId="0" fontId="23" fillId="0" borderId="26" xfId="49" applyFont="1" applyFill="1" applyBorder="1" applyAlignment="1">
      <alignment horizontal="center" vertical="center"/>
    </xf>
    <xf numFmtId="0" fontId="25" fillId="0" borderId="27" xfId="49" applyFont="1" applyFill="1" applyBorder="1" applyAlignment="1">
      <alignment horizontal="center" vertical="center"/>
    </xf>
    <xf numFmtId="0" fontId="26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center" vertical="center"/>
    </xf>
    <xf numFmtId="0" fontId="26" fillId="0" borderId="38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26" fillId="0" borderId="42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26" xfId="49" applyFill="1" applyBorder="1" applyAlignment="1">
      <alignment horizontal="left" vertical="center"/>
    </xf>
    <xf numFmtId="0" fontId="25" fillId="0" borderId="37" xfId="49" applyFont="1" applyFill="1" applyBorder="1" applyAlignment="1">
      <alignment horizontal="center" vertical="center"/>
    </xf>
    <xf numFmtId="0" fontId="21" fillId="0" borderId="39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9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29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21" fillId="0" borderId="0" xfId="49" applyFont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7" fillId="0" borderId="48" xfId="49" applyFont="1" applyBorder="1" applyAlignment="1">
      <alignment horizontal="left" vertical="center"/>
    </xf>
    <xf numFmtId="0" fontId="27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27" fillId="0" borderId="20" xfId="49" applyFont="1" applyBorder="1" applyAlignment="1">
      <alignment horizontal="center" vertical="center"/>
    </xf>
    <xf numFmtId="0" fontId="27" fillId="0" borderId="41" xfId="49" applyFont="1" applyBorder="1" applyAlignment="1">
      <alignment horizontal="center" vertical="center"/>
    </xf>
    <xf numFmtId="0" fontId="17" fillId="0" borderId="23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14" fontId="24" fillId="0" borderId="24" xfId="49" applyNumberFormat="1" applyFont="1" applyBorder="1" applyAlignment="1">
      <alignment horizontal="center" vertical="center"/>
    </xf>
    <xf numFmtId="14" fontId="24" fillId="0" borderId="38" xfId="49" applyNumberFormat="1" applyFont="1" applyBorder="1" applyAlignment="1">
      <alignment horizontal="center" vertical="center"/>
    </xf>
    <xf numFmtId="0" fontId="17" fillId="0" borderId="23" xfId="49" applyFont="1" applyBorder="1" applyAlignment="1">
      <alignment vertical="center"/>
    </xf>
    <xf numFmtId="9" fontId="24" fillId="0" borderId="24" xfId="49" applyNumberFormat="1" applyFont="1" applyBorder="1" applyAlignment="1">
      <alignment horizontal="center" vertical="center"/>
    </xf>
    <xf numFmtId="0" fontId="24" fillId="0" borderId="38" xfId="49" applyFont="1" applyBorder="1" applyAlignment="1">
      <alignment horizontal="center" vertical="center"/>
    </xf>
    <xf numFmtId="0" fontId="24" fillId="0" borderId="24" xfId="49" applyFont="1" applyBorder="1" applyAlignment="1">
      <alignment vertical="center"/>
    </xf>
    <xf numFmtId="0" fontId="24" fillId="0" borderId="38" xfId="49" applyFont="1" applyBorder="1" applyAlignment="1">
      <alignment vertical="center"/>
    </xf>
    <xf numFmtId="0" fontId="17" fillId="0" borderId="23" xfId="49" applyFont="1" applyBorder="1" applyAlignment="1">
      <alignment horizontal="center" vertical="center"/>
    </xf>
    <xf numFmtId="0" fontId="24" fillId="0" borderId="29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31" fillId="0" borderId="25" xfId="49" applyFont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39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4" fillId="0" borderId="26" xfId="49" applyNumberFormat="1" applyFont="1" applyBorder="1" applyAlignment="1">
      <alignment horizontal="center" vertical="center"/>
    </xf>
    <xf numFmtId="14" fontId="24" fillId="0" borderId="39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1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1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21" fillId="0" borderId="24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21" fillId="0" borderId="24" xfId="49" applyFont="1" applyBorder="1" applyAlignment="1">
      <alignment vertical="center"/>
    </xf>
    <xf numFmtId="0" fontId="17" fillId="0" borderId="24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25" fillId="0" borderId="18" xfId="49" applyFont="1" applyBorder="1" applyAlignment="1">
      <alignment horizontal="left" vertical="center"/>
    </xf>
    <xf numFmtId="0" fontId="25" fillId="0" borderId="20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23" fillId="0" borderId="24" xfId="49" applyFont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7" fillId="0" borderId="50" xfId="49" applyFont="1" applyBorder="1" applyAlignment="1">
      <alignment vertical="center"/>
    </xf>
    <xf numFmtId="0" fontId="24" fillId="0" borderId="51" xfId="49" applyFont="1" applyBorder="1" applyAlignment="1">
      <alignment horizontal="center" vertical="center"/>
    </xf>
    <xf numFmtId="0" fontId="27" fillId="0" borderId="51" xfId="49" applyFont="1" applyBorder="1" applyAlignment="1">
      <alignment vertical="center"/>
    </xf>
    <xf numFmtId="0" fontId="24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7" fillId="0" borderId="51" xfId="49" applyFont="1" applyBorder="1" applyAlignment="1">
      <alignment horizontal="center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center" vertical="center"/>
    </xf>
    <xf numFmtId="0" fontId="27" fillId="0" borderId="26" xfId="49" applyFont="1" applyFill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6" fillId="0" borderId="38" xfId="49" applyFont="1" applyBorder="1" applyAlignment="1">
      <alignment horizontal="left" vertical="center"/>
    </xf>
    <xf numFmtId="0" fontId="17" fillId="0" borderId="38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7" fillId="0" borderId="39" xfId="49" applyFont="1" applyBorder="1" applyAlignment="1">
      <alignment horizontal="center" vertical="center"/>
    </xf>
    <xf numFmtId="0" fontId="23" fillId="0" borderId="38" xfId="49" applyFont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12" fillId="0" borderId="0" xfId="50" applyFont="1" applyFill="1"/>
    <xf numFmtId="49" fontId="12" fillId="0" borderId="0" xfId="50" applyNumberFormat="1" applyFont="1" applyFill="1"/>
    <xf numFmtId="0" fontId="13" fillId="0" borderId="0" xfId="50" applyFont="1" applyFill="1" applyBorder="1" applyAlignment="1">
      <alignment horizontal="center"/>
    </xf>
    <xf numFmtId="0" fontId="12" fillId="0" borderId="0" xfId="50" applyFont="1" applyFill="1" applyBorder="1" applyAlignment="1">
      <alignment horizontal="center"/>
    </xf>
    <xf numFmtId="0" fontId="13" fillId="0" borderId="2" xfId="49" applyFont="1" applyFill="1" applyBorder="1" applyAlignment="1">
      <alignment horizontal="left" vertical="center"/>
    </xf>
    <xf numFmtId="0" fontId="14" fillId="0" borderId="2" xfId="49" applyFont="1" applyFill="1" applyBorder="1" applyAlignment="1">
      <alignment horizontal="center" vertical="center"/>
    </xf>
    <xf numFmtId="0" fontId="13" fillId="0" borderId="2" xfId="49" applyFont="1" applyFill="1" applyBorder="1" applyAlignment="1">
      <alignment vertical="center"/>
    </xf>
    <xf numFmtId="0" fontId="12" fillId="0" borderId="2" xfId="50" applyFont="1" applyFill="1" applyBorder="1" applyAlignment="1">
      <alignment horizontal="center"/>
    </xf>
    <xf numFmtId="0" fontId="13" fillId="0" borderId="2" xfId="50" applyFont="1" applyFill="1" applyBorder="1" applyAlignment="1" applyProtection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49" fontId="15" fillId="0" borderId="2" xfId="53" applyNumberFormat="1" applyFont="1" applyFill="1" applyBorder="1">
      <alignment vertical="center"/>
    </xf>
    <xf numFmtId="177" fontId="16" fillId="0" borderId="2" xfId="0" applyNumberFormat="1" applyFont="1" applyFill="1" applyBorder="1" applyAlignment="1">
      <alignment horizontal="center"/>
    </xf>
    <xf numFmtId="177" fontId="17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 vertical="center"/>
    </xf>
    <xf numFmtId="177" fontId="19" fillId="0" borderId="2" xfId="54" applyNumberFormat="1" applyFont="1" applyFill="1" applyBorder="1" applyAlignment="1">
      <alignment horizontal="center"/>
    </xf>
    <xf numFmtId="49" fontId="20" fillId="0" borderId="8" xfId="55" applyNumberFormat="1" applyFont="1" applyFill="1" applyBorder="1" applyAlignment="1">
      <alignment horizontal="center" vertical="center"/>
    </xf>
    <xf numFmtId="0" fontId="13" fillId="0" borderId="0" xfId="50" applyFont="1" applyFill="1"/>
    <xf numFmtId="0" fontId="0" fillId="0" borderId="0" xfId="51" applyFont="1" applyFill="1">
      <alignment vertical="center"/>
    </xf>
    <xf numFmtId="49" fontId="13" fillId="0" borderId="2" xfId="49" applyNumberFormat="1" applyFont="1" applyFill="1" applyBorder="1" applyAlignment="1">
      <alignment horizontal="left" vertical="center"/>
    </xf>
    <xf numFmtId="49" fontId="14" fillId="0" borderId="2" xfId="50" applyNumberFormat="1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 applyProtection="1">
      <alignment horizontal="center" vertical="center"/>
    </xf>
    <xf numFmtId="49" fontId="18" fillId="0" borderId="2" xfId="51" applyNumberFormat="1" applyFont="1" applyFill="1" applyBorder="1" applyAlignment="1">
      <alignment horizontal="center" vertical="center"/>
    </xf>
    <xf numFmtId="0" fontId="13" fillId="0" borderId="2" xfId="51" applyFont="1" applyFill="1" applyBorder="1" applyAlignment="1">
      <alignment horizontal="center" vertical="center"/>
    </xf>
    <xf numFmtId="49" fontId="14" fillId="0" borderId="2" xfId="51" applyNumberFormat="1" applyFont="1" applyFill="1" applyBorder="1" applyAlignment="1">
      <alignment horizontal="center" vertical="center"/>
    </xf>
    <xf numFmtId="49" fontId="13" fillId="0" borderId="2" xfId="51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2" fillId="0" borderId="2" xfId="50" applyNumberFormat="1" applyFont="1" applyFill="1" applyBorder="1" applyAlignment="1">
      <alignment horizontal="center"/>
    </xf>
    <xf numFmtId="49" fontId="0" fillId="0" borderId="0" xfId="51" applyNumberFormat="1" applyFont="1" applyFill="1">
      <alignment vertical="center"/>
    </xf>
    <xf numFmtId="49" fontId="13" fillId="0" borderId="0" xfId="50" applyNumberFormat="1" applyFont="1" applyFill="1"/>
    <xf numFmtId="0" fontId="21" fillId="0" borderId="0" xfId="49" applyFont="1" applyBorder="1" applyAlignment="1">
      <alignment horizontal="left" vertical="center"/>
    </xf>
    <xf numFmtId="0" fontId="32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21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17" fillId="0" borderId="54" xfId="49" applyFont="1" applyBorder="1" applyAlignment="1">
      <alignment vertical="center"/>
    </xf>
    <xf numFmtId="0" fontId="17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17" fillId="0" borderId="34" xfId="49" applyFont="1" applyBorder="1" applyAlignment="1">
      <alignment horizontal="left" vertical="center" wrapText="1"/>
    </xf>
    <xf numFmtId="0" fontId="17" fillId="0" borderId="35" xfId="49" applyFont="1" applyBorder="1" applyAlignment="1">
      <alignment horizontal="left" vertical="center" wrapText="1"/>
    </xf>
    <xf numFmtId="0" fontId="17" fillId="0" borderId="53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33" fillId="0" borderId="60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4" fillId="0" borderId="36" xfId="49" applyNumberFormat="1" applyFont="1" applyBorder="1" applyAlignment="1">
      <alignment horizontal="center" vertical="center"/>
    </xf>
    <xf numFmtId="9" fontId="16" fillId="0" borderId="24" xfId="49" applyNumberFormat="1" applyFont="1" applyBorder="1" applyAlignment="1">
      <alignment horizontal="center" vertical="center"/>
    </xf>
    <xf numFmtId="0" fontId="16" fillId="0" borderId="53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9" fontId="24" fillId="0" borderId="33" xfId="49" applyNumberFormat="1" applyFont="1" applyBorder="1" applyAlignment="1">
      <alignment horizontal="left" vertical="center"/>
    </xf>
    <xf numFmtId="9" fontId="16" fillId="0" borderId="28" xfId="49" applyNumberFormat="1" applyFont="1" applyBorder="1" applyAlignment="1">
      <alignment horizontal="left" vertical="center"/>
    </xf>
    <xf numFmtId="9" fontId="16" fillId="0" borderId="34" xfId="49" applyNumberFormat="1" applyFont="1" applyBorder="1" applyAlignment="1">
      <alignment horizontal="left" vertical="center"/>
    </xf>
    <xf numFmtId="9" fontId="16" fillId="0" borderId="35" xfId="49" applyNumberFormat="1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61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7" fillId="0" borderId="32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63" xfId="49" applyFont="1" applyFill="1" applyBorder="1" applyAlignment="1">
      <alignment horizontal="left" vertical="center"/>
    </xf>
    <xf numFmtId="0" fontId="16" fillId="0" borderId="6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7" fillId="0" borderId="48" xfId="49" applyFont="1" applyBorder="1" applyAlignment="1">
      <alignment vertical="center"/>
    </xf>
    <xf numFmtId="0" fontId="27" fillId="0" borderId="19" xfId="49" applyFont="1" applyBorder="1" applyAlignment="1">
      <alignment vertical="center"/>
    </xf>
    <xf numFmtId="0" fontId="24" fillId="0" borderId="21" xfId="49" applyFont="1" applyBorder="1" applyAlignment="1">
      <alignment vertical="center"/>
    </xf>
    <xf numFmtId="0" fontId="27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7" fillId="0" borderId="32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34" fillId="0" borderId="51" xfId="49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58" fontId="21" fillId="0" borderId="19" xfId="49" applyNumberFormat="1" applyFont="1" applyBorder="1" applyAlignment="1">
      <alignment vertical="center"/>
    </xf>
    <xf numFmtId="0" fontId="17" fillId="0" borderId="64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2" xfId="49" applyFont="1" applyBorder="1" applyAlignment="1">
      <alignment horizontal="left" vertical="center" wrapText="1"/>
    </xf>
    <xf numFmtId="0" fontId="17" fillId="0" borderId="58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6" fillId="0" borderId="38" xfId="49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16" fillId="0" borderId="37" xfId="49" applyNumberFormat="1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65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7" fillId="0" borderId="22" xfId="49" applyFont="1" applyBorder="1" applyAlignment="1">
      <alignment horizontal="center" vertical="center"/>
    </xf>
    <xf numFmtId="0" fontId="24" fillId="0" borderId="64" xfId="49" applyFont="1" applyBorder="1" applyAlignment="1">
      <alignment horizontal="center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21" xfId="49" applyFont="1" applyBorder="1" applyAlignment="1">
      <alignment horizontal="center" vertical="center"/>
    </xf>
    <xf numFmtId="0" fontId="16" fillId="0" borderId="64" xfId="49" applyFont="1" applyBorder="1" applyAlignment="1">
      <alignment horizontal="center" vertical="center"/>
    </xf>
    <xf numFmtId="0" fontId="35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6" fillId="0" borderId="68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5" fillId="0" borderId="71" xfId="0" applyFont="1" applyBorder="1" applyAlignment="1">
      <alignment horizontal="center" vertical="center" wrapText="1"/>
    </xf>
    <xf numFmtId="0" fontId="36" fillId="0" borderId="72" xfId="0" applyFont="1" applyBorder="1" applyAlignment="1">
      <alignment horizontal="center" vertical="center"/>
    </xf>
    <xf numFmtId="0" fontId="3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698500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698500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698500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698500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37" customWidth="1"/>
    <col min="3" max="3" width="10.1666666666667" customWidth="1"/>
  </cols>
  <sheetData>
    <row r="1" ht="21" customHeight="1" spans="1:2">
      <c r="A1" s="438"/>
      <c r="B1" s="439" t="s">
        <v>0</v>
      </c>
    </row>
    <row r="2" spans="1:2">
      <c r="A2" s="10">
        <v>1</v>
      </c>
      <c r="B2" s="440" t="s">
        <v>1</v>
      </c>
    </row>
    <row r="3" spans="1:2">
      <c r="A3" s="10">
        <v>2</v>
      </c>
      <c r="B3" s="440" t="s">
        <v>2</v>
      </c>
    </row>
    <row r="4" spans="1:2">
      <c r="A4" s="10">
        <v>3</v>
      </c>
      <c r="B4" s="440" t="s">
        <v>3</v>
      </c>
    </row>
    <row r="5" spans="1:2">
      <c r="A5" s="10">
        <v>4</v>
      </c>
      <c r="B5" s="440" t="s">
        <v>4</v>
      </c>
    </row>
    <row r="6" spans="1:2">
      <c r="A6" s="10">
        <v>5</v>
      </c>
      <c r="B6" s="440" t="s">
        <v>5</v>
      </c>
    </row>
    <row r="7" spans="1:2">
      <c r="A7" s="10">
        <v>6</v>
      </c>
      <c r="B7" s="440" t="s">
        <v>6</v>
      </c>
    </row>
    <row r="8" s="436" customFormat="1" ht="15" customHeight="1" spans="1:2">
      <c r="A8" s="441">
        <v>7</v>
      </c>
      <c r="B8" s="442" t="s">
        <v>7</v>
      </c>
    </row>
    <row r="9" ht="19" customHeight="1" spans="1:2">
      <c r="A9" s="438"/>
      <c r="B9" s="443" t="s">
        <v>8</v>
      </c>
    </row>
    <row r="10" ht="16" customHeight="1" spans="1:2">
      <c r="A10" s="10">
        <v>1</v>
      </c>
      <c r="B10" s="444" t="s">
        <v>9</v>
      </c>
    </row>
    <row r="11" spans="1:2">
      <c r="A11" s="10">
        <v>2</v>
      </c>
      <c r="B11" s="440" t="s">
        <v>10</v>
      </c>
    </row>
    <row r="12" spans="1:2">
      <c r="A12" s="10">
        <v>3</v>
      </c>
      <c r="B12" s="442" t="s">
        <v>11</v>
      </c>
    </row>
    <row r="13" spans="1:2">
      <c r="A13" s="10">
        <v>4</v>
      </c>
      <c r="B13" s="440" t="s">
        <v>12</v>
      </c>
    </row>
    <row r="14" spans="1:2">
      <c r="A14" s="10">
        <v>5</v>
      </c>
      <c r="B14" s="440" t="s">
        <v>13</v>
      </c>
    </row>
    <row r="15" spans="1:2">
      <c r="A15" s="10">
        <v>6</v>
      </c>
      <c r="B15" s="440" t="s">
        <v>14</v>
      </c>
    </row>
    <row r="16" spans="1:2">
      <c r="A16" s="10">
        <v>7</v>
      </c>
      <c r="B16" s="440" t="s">
        <v>15</v>
      </c>
    </row>
    <row r="17" spans="1:2">
      <c r="A17" s="10">
        <v>8</v>
      </c>
      <c r="B17" s="440" t="s">
        <v>16</v>
      </c>
    </row>
    <row r="18" spans="1:2">
      <c r="A18" s="10">
        <v>9</v>
      </c>
      <c r="B18" s="440" t="s">
        <v>17</v>
      </c>
    </row>
    <row r="19" spans="1:2">
      <c r="A19" s="10"/>
      <c r="B19" s="440"/>
    </row>
    <row r="20" ht="20.25" spans="1:2">
      <c r="A20" s="438"/>
      <c r="B20" s="439" t="s">
        <v>18</v>
      </c>
    </row>
    <row r="21" spans="1:2">
      <c r="A21" s="10">
        <v>1</v>
      </c>
      <c r="B21" s="445" t="s">
        <v>19</v>
      </c>
    </row>
    <row r="22" spans="1:2">
      <c r="A22" s="10">
        <v>2</v>
      </c>
      <c r="B22" s="440" t="s">
        <v>20</v>
      </c>
    </row>
    <row r="23" spans="1:2">
      <c r="A23" s="10">
        <v>3</v>
      </c>
      <c r="B23" s="440" t="s">
        <v>21</v>
      </c>
    </row>
    <row r="24" spans="1:2">
      <c r="A24" s="10">
        <v>4</v>
      </c>
      <c r="B24" s="440" t="s">
        <v>22</v>
      </c>
    </row>
    <row r="25" spans="1:2">
      <c r="A25" s="10">
        <v>5</v>
      </c>
      <c r="B25" s="440" t="s">
        <v>23</v>
      </c>
    </row>
    <row r="26" spans="1:2">
      <c r="A26" s="10">
        <v>6</v>
      </c>
      <c r="B26" s="440" t="s">
        <v>24</v>
      </c>
    </row>
    <row r="27" spans="1:2">
      <c r="A27" s="10">
        <v>7</v>
      </c>
      <c r="B27" s="440" t="s">
        <v>25</v>
      </c>
    </row>
    <row r="28" spans="1:2">
      <c r="A28" s="10"/>
      <c r="B28" s="440"/>
    </row>
    <row r="29" ht="20.25" spans="1:2">
      <c r="A29" s="438"/>
      <c r="B29" s="439" t="s">
        <v>26</v>
      </c>
    </row>
    <row r="30" spans="1:2">
      <c r="A30" s="10">
        <v>1</v>
      </c>
      <c r="B30" s="445" t="s">
        <v>27</v>
      </c>
    </row>
    <row r="31" spans="1:2">
      <c r="A31" s="10">
        <v>2</v>
      </c>
      <c r="B31" s="440" t="s">
        <v>28</v>
      </c>
    </row>
    <row r="32" spans="1:2">
      <c r="A32" s="10">
        <v>3</v>
      </c>
      <c r="B32" s="440" t="s">
        <v>29</v>
      </c>
    </row>
    <row r="33" ht="28.5" spans="1:2">
      <c r="A33" s="10">
        <v>4</v>
      </c>
      <c r="B33" s="440" t="s">
        <v>30</v>
      </c>
    </row>
    <row r="34" spans="1:2">
      <c r="A34" s="10">
        <v>5</v>
      </c>
      <c r="B34" s="440" t="s">
        <v>31</v>
      </c>
    </row>
    <row r="35" spans="1:2">
      <c r="A35" s="10">
        <v>6</v>
      </c>
      <c r="B35" s="440" t="s">
        <v>32</v>
      </c>
    </row>
    <row r="36" spans="1:2">
      <c r="A36" s="10">
        <v>7</v>
      </c>
      <c r="B36" s="440" t="s">
        <v>33</v>
      </c>
    </row>
    <row r="37" spans="1:2">
      <c r="A37" s="10"/>
      <c r="B37" s="440"/>
    </row>
    <row r="39" spans="1:2">
      <c r="A39" s="446" t="s">
        <v>34</v>
      </c>
      <c r="B39" s="44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364</v>
      </c>
      <c r="B2" s="5" t="s">
        <v>365</v>
      </c>
      <c r="C2" s="5" t="s">
        <v>366</v>
      </c>
      <c r="D2" s="5" t="s">
        <v>367</v>
      </c>
      <c r="E2" s="5" t="s">
        <v>368</v>
      </c>
      <c r="F2" s="5" t="s">
        <v>369</v>
      </c>
      <c r="G2" s="5" t="s">
        <v>370</v>
      </c>
      <c r="H2" s="5" t="s">
        <v>371</v>
      </c>
      <c r="I2" s="4" t="s">
        <v>372</v>
      </c>
      <c r="J2" s="4" t="s">
        <v>373</v>
      </c>
      <c r="K2" s="4" t="s">
        <v>374</v>
      </c>
      <c r="L2" s="4" t="s">
        <v>375</v>
      </c>
      <c r="M2" s="4" t="s">
        <v>376</v>
      </c>
      <c r="N2" s="57" t="s">
        <v>377</v>
      </c>
      <c r="O2" s="5" t="s">
        <v>378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379</v>
      </c>
      <c r="J3" s="4" t="s">
        <v>379</v>
      </c>
      <c r="K3" s="4" t="s">
        <v>379</v>
      </c>
      <c r="L3" s="4" t="s">
        <v>379</v>
      </c>
      <c r="M3" s="4" t="s">
        <v>379</v>
      </c>
      <c r="N3" s="58"/>
      <c r="O3" s="21"/>
    </row>
    <row r="4" s="55" customFormat="1" spans="1:16">
      <c r="A4" s="7">
        <v>1</v>
      </c>
      <c r="B4" s="8" t="s">
        <v>380</v>
      </c>
      <c r="C4" s="7" t="s">
        <v>381</v>
      </c>
      <c r="D4" s="7" t="s">
        <v>382</v>
      </c>
      <c r="E4" s="7" t="s">
        <v>383</v>
      </c>
      <c r="F4" s="7" t="s">
        <v>384</v>
      </c>
      <c r="G4" s="7" t="s">
        <v>385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386</v>
      </c>
      <c r="P4" s="60"/>
    </row>
    <row r="5" s="5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59"/>
      <c r="O5" s="7"/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1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61"/>
      <c r="O11" s="10"/>
    </row>
    <row r="12" s="2" customFormat="1" ht="18.75" spans="1:15">
      <c r="A12" s="11" t="s">
        <v>387</v>
      </c>
      <c r="B12" s="12"/>
      <c r="C12" s="12"/>
      <c r="D12" s="13"/>
      <c r="E12" s="14"/>
      <c r="F12" s="30"/>
      <c r="G12" s="30"/>
      <c r="H12" s="30"/>
      <c r="I12" s="15"/>
      <c r="J12" s="11" t="s">
        <v>388</v>
      </c>
      <c r="K12" s="12"/>
      <c r="L12" s="12"/>
      <c r="M12" s="13"/>
      <c r="N12" s="62"/>
      <c r="O12" s="19"/>
    </row>
    <row r="13" ht="33" customHeight="1" spans="1:15">
      <c r="A13" s="16" t="s">
        <v>389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B5" sqref="B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364</v>
      </c>
      <c r="B2" s="5" t="s">
        <v>369</v>
      </c>
      <c r="C2" s="5" t="s">
        <v>365</v>
      </c>
      <c r="D2" s="5" t="s">
        <v>366</v>
      </c>
      <c r="E2" s="5" t="s">
        <v>367</v>
      </c>
      <c r="F2" s="5" t="s">
        <v>368</v>
      </c>
      <c r="G2" s="4" t="s">
        <v>391</v>
      </c>
      <c r="H2" s="4"/>
      <c r="I2" s="4" t="s">
        <v>392</v>
      </c>
      <c r="J2" s="4"/>
      <c r="K2" s="20" t="s">
        <v>393</v>
      </c>
      <c r="L2" s="52" t="s">
        <v>394</v>
      </c>
      <c r="M2" s="23" t="s">
        <v>395</v>
      </c>
    </row>
    <row r="3" s="1" customFormat="1" ht="16.5" spans="1:13">
      <c r="A3" s="4"/>
      <c r="B3" s="21"/>
      <c r="C3" s="21"/>
      <c r="D3" s="21"/>
      <c r="E3" s="21"/>
      <c r="F3" s="21"/>
      <c r="G3" s="4" t="s">
        <v>396</v>
      </c>
      <c r="H3" s="4" t="s">
        <v>397</v>
      </c>
      <c r="I3" s="4" t="s">
        <v>396</v>
      </c>
      <c r="J3" s="4" t="s">
        <v>397</v>
      </c>
      <c r="K3" s="22"/>
      <c r="L3" s="53"/>
      <c r="M3" s="24"/>
    </row>
    <row r="4" spans="1:13">
      <c r="A4" s="6">
        <v>1</v>
      </c>
      <c r="B4" s="7" t="s">
        <v>148</v>
      </c>
      <c r="C4" s="8" t="str">
        <f>'1.面料验布'!B4</f>
        <v>250311-112</v>
      </c>
      <c r="D4" s="7" t="str">
        <f>'1.面料验布'!C4</f>
        <v>25B003</v>
      </c>
      <c r="E4" s="7" t="str">
        <f>'1.面料验布'!D4</f>
        <v>19SS黑色</v>
      </c>
      <c r="F4" s="7" t="str">
        <f>'1.面料验布'!E4</f>
        <v>TAJJAN80188</v>
      </c>
      <c r="G4" s="50">
        <v>-2.5</v>
      </c>
      <c r="H4" s="50">
        <v>-1.5</v>
      </c>
      <c r="I4" s="50">
        <v>-2</v>
      </c>
      <c r="J4" s="50">
        <v>-1</v>
      </c>
      <c r="K4" s="9" t="s">
        <v>398</v>
      </c>
      <c r="L4" s="9" t="s">
        <v>386</v>
      </c>
      <c r="M4" s="9" t="s">
        <v>386</v>
      </c>
    </row>
    <row r="5" spans="1:13">
      <c r="A5" s="6"/>
      <c r="B5" s="7"/>
      <c r="C5" s="8"/>
      <c r="D5" s="7"/>
      <c r="E5" s="7"/>
      <c r="F5" s="7"/>
      <c r="G5" s="50"/>
      <c r="H5" s="50"/>
      <c r="I5" s="50"/>
      <c r="J5" s="50"/>
      <c r="K5" s="9"/>
      <c r="L5" s="9"/>
      <c r="M5" s="9"/>
    </row>
    <row r="6" spans="1:13">
      <c r="A6" s="6"/>
      <c r="B6" s="7"/>
      <c r="C6" s="8"/>
      <c r="D6" s="7"/>
      <c r="E6" s="7"/>
      <c r="F6" s="7"/>
      <c r="G6" s="50"/>
      <c r="H6" s="50"/>
      <c r="I6" s="50"/>
      <c r="J6" s="50"/>
      <c r="K6" s="9"/>
      <c r="L6" s="9"/>
      <c r="M6" s="9"/>
    </row>
    <row r="7" spans="1:13">
      <c r="A7" s="6"/>
      <c r="B7" s="7"/>
      <c r="C7" s="51"/>
      <c r="D7" s="7"/>
      <c r="E7" s="7"/>
      <c r="F7" s="7"/>
      <c r="G7" s="50"/>
      <c r="H7" s="50"/>
      <c r="I7" s="50"/>
      <c r="J7" s="50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387</v>
      </c>
      <c r="B12" s="12"/>
      <c r="C12" s="12"/>
      <c r="D12" s="12"/>
      <c r="E12" s="13"/>
      <c r="F12" s="14"/>
      <c r="G12" s="15"/>
      <c r="H12" s="11" t="s">
        <v>388</v>
      </c>
      <c r="I12" s="12"/>
      <c r="J12" s="12"/>
      <c r="K12" s="13"/>
      <c r="L12" s="54"/>
      <c r="M12" s="19"/>
    </row>
    <row r="13" ht="32" customHeight="1" spans="1:13">
      <c r="A13" s="16" t="s">
        <v>399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401</v>
      </c>
      <c r="B2" s="5" t="s">
        <v>369</v>
      </c>
      <c r="C2" s="5" t="s">
        <v>365</v>
      </c>
      <c r="D2" s="5" t="s">
        <v>366</v>
      </c>
      <c r="E2" s="5" t="s">
        <v>367</v>
      </c>
      <c r="F2" s="5" t="s">
        <v>368</v>
      </c>
      <c r="G2" s="31" t="s">
        <v>402</v>
      </c>
      <c r="H2" s="32"/>
      <c r="I2" s="48"/>
      <c r="J2" s="31" t="s">
        <v>403</v>
      </c>
      <c r="K2" s="32"/>
      <c r="L2" s="48"/>
      <c r="M2" s="31" t="s">
        <v>404</v>
      </c>
      <c r="N2" s="32"/>
      <c r="O2" s="48"/>
      <c r="P2" s="31" t="s">
        <v>405</v>
      </c>
      <c r="Q2" s="32"/>
      <c r="R2" s="48"/>
      <c r="S2" s="32" t="s">
        <v>406</v>
      </c>
      <c r="T2" s="32"/>
      <c r="U2" s="48"/>
      <c r="V2" s="26" t="s">
        <v>407</v>
      </c>
      <c r="W2" s="26" t="s">
        <v>378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408</v>
      </c>
      <c r="H3" s="4" t="s">
        <v>67</v>
      </c>
      <c r="I3" s="4" t="s">
        <v>369</v>
      </c>
      <c r="J3" s="4" t="s">
        <v>408</v>
      </c>
      <c r="K3" s="4" t="s">
        <v>67</v>
      </c>
      <c r="L3" s="4" t="s">
        <v>369</v>
      </c>
      <c r="M3" s="4" t="s">
        <v>408</v>
      </c>
      <c r="N3" s="4" t="s">
        <v>67</v>
      </c>
      <c r="O3" s="4" t="s">
        <v>369</v>
      </c>
      <c r="P3" s="4" t="s">
        <v>408</v>
      </c>
      <c r="Q3" s="4" t="s">
        <v>67</v>
      </c>
      <c r="R3" s="4" t="s">
        <v>369</v>
      </c>
      <c r="S3" s="4" t="s">
        <v>408</v>
      </c>
      <c r="T3" s="4" t="s">
        <v>67</v>
      </c>
      <c r="U3" s="4" t="s">
        <v>369</v>
      </c>
      <c r="V3" s="49"/>
      <c r="W3" s="49"/>
    </row>
    <row r="4" spans="1:23">
      <c r="A4" s="34" t="s">
        <v>409</v>
      </c>
      <c r="B4" s="35" t="s">
        <v>410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411</v>
      </c>
      <c r="H5" s="32"/>
      <c r="I5" s="48"/>
      <c r="J5" s="31" t="s">
        <v>412</v>
      </c>
      <c r="K5" s="32"/>
      <c r="L5" s="48"/>
      <c r="M5" s="31" t="s">
        <v>413</v>
      </c>
      <c r="N5" s="32"/>
      <c r="O5" s="48"/>
      <c r="P5" s="31" t="s">
        <v>414</v>
      </c>
      <c r="Q5" s="32"/>
      <c r="R5" s="48"/>
      <c r="S5" s="32" t="s">
        <v>415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408</v>
      </c>
      <c r="H6" s="4" t="s">
        <v>67</v>
      </c>
      <c r="I6" s="4" t="s">
        <v>369</v>
      </c>
      <c r="J6" s="4" t="s">
        <v>408</v>
      </c>
      <c r="K6" s="4" t="s">
        <v>67</v>
      </c>
      <c r="L6" s="4" t="s">
        <v>369</v>
      </c>
      <c r="M6" s="4" t="s">
        <v>408</v>
      </c>
      <c r="N6" s="4" t="s">
        <v>67</v>
      </c>
      <c r="O6" s="4" t="s">
        <v>369</v>
      </c>
      <c r="P6" s="4" t="s">
        <v>408</v>
      </c>
      <c r="Q6" s="4" t="s">
        <v>67</v>
      </c>
      <c r="R6" s="4" t="s">
        <v>369</v>
      </c>
      <c r="S6" s="4" t="s">
        <v>408</v>
      </c>
      <c r="T6" s="4" t="s">
        <v>67</v>
      </c>
      <c r="U6" s="4" t="s">
        <v>369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416</v>
      </c>
      <c r="B11" s="12"/>
      <c r="C11" s="12"/>
      <c r="D11" s="12"/>
      <c r="E11" s="13"/>
      <c r="F11" s="14"/>
      <c r="G11" s="15"/>
      <c r="H11" s="30"/>
      <c r="I11" s="30"/>
      <c r="J11" s="11" t="s">
        <v>417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418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420</v>
      </c>
      <c r="B2" s="26" t="s">
        <v>365</v>
      </c>
      <c r="C2" s="26" t="s">
        <v>366</v>
      </c>
      <c r="D2" s="26" t="s">
        <v>367</v>
      </c>
      <c r="E2" s="26" t="s">
        <v>368</v>
      </c>
      <c r="F2" s="26" t="s">
        <v>369</v>
      </c>
      <c r="G2" s="25" t="s">
        <v>421</v>
      </c>
      <c r="H2" s="25" t="s">
        <v>422</v>
      </c>
      <c r="I2" s="25" t="s">
        <v>423</v>
      </c>
      <c r="J2" s="25" t="s">
        <v>422</v>
      </c>
      <c r="K2" s="25" t="s">
        <v>424</v>
      </c>
      <c r="L2" s="25" t="s">
        <v>422</v>
      </c>
      <c r="M2" s="26" t="s">
        <v>407</v>
      </c>
      <c r="N2" s="26" t="s">
        <v>378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420</v>
      </c>
      <c r="B4" s="28" t="s">
        <v>425</v>
      </c>
      <c r="C4" s="28" t="s">
        <v>408</v>
      </c>
      <c r="D4" s="28" t="s">
        <v>367</v>
      </c>
      <c r="E4" s="26" t="s">
        <v>368</v>
      </c>
      <c r="F4" s="26" t="s">
        <v>369</v>
      </c>
      <c r="G4" s="25" t="s">
        <v>421</v>
      </c>
      <c r="H4" s="25" t="s">
        <v>422</v>
      </c>
      <c r="I4" s="25" t="s">
        <v>423</v>
      </c>
      <c r="J4" s="25" t="s">
        <v>422</v>
      </c>
      <c r="K4" s="25" t="s">
        <v>424</v>
      </c>
      <c r="L4" s="25" t="s">
        <v>422</v>
      </c>
      <c r="M4" s="26" t="s">
        <v>407</v>
      </c>
      <c r="N4" s="26" t="s">
        <v>378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426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416</v>
      </c>
      <c r="B11" s="12"/>
      <c r="C11" s="12"/>
      <c r="D11" s="13"/>
      <c r="E11" s="14"/>
      <c r="F11" s="30"/>
      <c r="G11" s="15"/>
      <c r="H11" s="30"/>
      <c r="I11" s="11" t="s">
        <v>427</v>
      </c>
      <c r="J11" s="12"/>
      <c r="K11" s="12"/>
      <c r="L11" s="12"/>
      <c r="M11" s="12"/>
      <c r="N11" s="19"/>
    </row>
    <row r="12" ht="48" customHeight="1" spans="1:14">
      <c r="A12" s="16" t="s">
        <v>428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429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364</v>
      </c>
      <c r="B2" s="5" t="s">
        <v>369</v>
      </c>
      <c r="C2" s="5" t="s">
        <v>408</v>
      </c>
      <c r="D2" s="5" t="s">
        <v>367</v>
      </c>
      <c r="E2" s="5" t="s">
        <v>368</v>
      </c>
      <c r="F2" s="4" t="s">
        <v>430</v>
      </c>
      <c r="G2" s="4" t="s">
        <v>392</v>
      </c>
      <c r="H2" s="20" t="s">
        <v>393</v>
      </c>
      <c r="I2" s="23" t="s">
        <v>395</v>
      </c>
    </row>
    <row r="3" s="1" customFormat="1" ht="16.5" spans="1:9">
      <c r="A3" s="4"/>
      <c r="B3" s="21"/>
      <c r="C3" s="21"/>
      <c r="D3" s="21"/>
      <c r="E3" s="21"/>
      <c r="F3" s="4" t="s">
        <v>431</v>
      </c>
      <c r="G3" s="4" t="s">
        <v>396</v>
      </c>
      <c r="H3" s="22"/>
      <c r="I3" s="24"/>
    </row>
    <row r="4" spans="1:9">
      <c r="A4" s="6">
        <v>1</v>
      </c>
      <c r="B4" s="6" t="s">
        <v>432</v>
      </c>
      <c r="C4" s="9" t="s">
        <v>433</v>
      </c>
      <c r="D4" s="7" t="s">
        <v>382</v>
      </c>
      <c r="E4" s="7" t="s">
        <v>383</v>
      </c>
      <c r="F4" s="9">
        <v>-1</v>
      </c>
      <c r="G4" s="9">
        <v>-0.8</v>
      </c>
      <c r="H4" s="9">
        <v>1.8</v>
      </c>
      <c r="I4" s="9" t="s">
        <v>386</v>
      </c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434</v>
      </c>
      <c r="B12" s="12"/>
      <c r="C12" s="12"/>
      <c r="D12" s="13"/>
      <c r="E12" s="14"/>
      <c r="F12" s="11" t="s">
        <v>435</v>
      </c>
      <c r="G12" s="12"/>
      <c r="H12" s="13"/>
      <c r="I12" s="19"/>
    </row>
    <row r="13" ht="32" customHeight="1" spans="1:9">
      <c r="A13" s="16" t="s">
        <v>436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H21" sqref="H21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437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401</v>
      </c>
      <c r="B2" s="5" t="s">
        <v>369</v>
      </c>
      <c r="C2" s="5" t="s">
        <v>365</v>
      </c>
      <c r="D2" s="5" t="s">
        <v>366</v>
      </c>
      <c r="E2" s="5" t="s">
        <v>367</v>
      </c>
      <c r="F2" s="5" t="s">
        <v>368</v>
      </c>
      <c r="G2" s="4" t="s">
        <v>438</v>
      </c>
      <c r="H2" s="4" t="s">
        <v>439</v>
      </c>
      <c r="I2" s="4" t="s">
        <v>440</v>
      </c>
      <c r="J2" s="4" t="s">
        <v>441</v>
      </c>
      <c r="K2" s="5" t="s">
        <v>407</v>
      </c>
      <c r="L2" s="5" t="s">
        <v>378</v>
      </c>
    </row>
    <row r="3" spans="1:12">
      <c r="A3" s="6" t="s">
        <v>409</v>
      </c>
      <c r="B3" s="7" t="s">
        <v>384</v>
      </c>
      <c r="C3" s="8" t="s">
        <v>380</v>
      </c>
      <c r="D3" s="7" t="s">
        <v>381</v>
      </c>
      <c r="E3" s="7" t="s">
        <v>382</v>
      </c>
      <c r="F3" s="7" t="s">
        <v>383</v>
      </c>
      <c r="G3" s="9" t="s">
        <v>442</v>
      </c>
      <c r="H3" s="9" t="s">
        <v>443</v>
      </c>
      <c r="I3" s="18"/>
      <c r="J3" s="18"/>
      <c r="K3" s="9" t="s">
        <v>385</v>
      </c>
      <c r="L3" s="9" t="s">
        <v>386</v>
      </c>
    </row>
    <row r="4" spans="1:12">
      <c r="A4" s="6" t="s">
        <v>444</v>
      </c>
      <c r="B4" s="7" t="s">
        <v>384</v>
      </c>
      <c r="C4" s="8" t="s">
        <v>380</v>
      </c>
      <c r="D4" s="7" t="s">
        <v>381</v>
      </c>
      <c r="E4" s="7" t="s">
        <v>382</v>
      </c>
      <c r="F4" s="7" t="s">
        <v>383</v>
      </c>
      <c r="G4" s="9" t="s">
        <v>442</v>
      </c>
      <c r="H4" s="9" t="s">
        <v>443</v>
      </c>
      <c r="I4" s="18"/>
      <c r="J4" s="18"/>
      <c r="K4" s="9" t="s">
        <v>385</v>
      </c>
      <c r="L4" s="9" t="s">
        <v>386</v>
      </c>
    </row>
    <row r="5" spans="1:12">
      <c r="A5" s="6" t="s">
        <v>445</v>
      </c>
      <c r="B5" s="7" t="s">
        <v>384</v>
      </c>
      <c r="C5" s="8" t="s">
        <v>380</v>
      </c>
      <c r="D5" s="7" t="s">
        <v>381</v>
      </c>
      <c r="E5" s="7" t="s">
        <v>382</v>
      </c>
      <c r="F5" s="7" t="s">
        <v>383</v>
      </c>
      <c r="G5" s="9" t="s">
        <v>446</v>
      </c>
      <c r="H5" s="9" t="s">
        <v>447</v>
      </c>
      <c r="I5" s="18"/>
      <c r="J5" s="18"/>
      <c r="K5" s="9" t="s">
        <v>385</v>
      </c>
      <c r="L5" s="9" t="s">
        <v>386</v>
      </c>
    </row>
    <row r="6" spans="1:12">
      <c r="A6" s="6" t="s">
        <v>448</v>
      </c>
      <c r="B6" s="7" t="s">
        <v>384</v>
      </c>
      <c r="C6" s="8" t="s">
        <v>380</v>
      </c>
      <c r="D6" s="7" t="s">
        <v>381</v>
      </c>
      <c r="E6" s="7" t="s">
        <v>382</v>
      </c>
      <c r="F6" s="7" t="s">
        <v>383</v>
      </c>
      <c r="G6" s="9" t="s">
        <v>446</v>
      </c>
      <c r="H6" s="9" t="s">
        <v>447</v>
      </c>
      <c r="I6" s="18"/>
      <c r="J6" s="18"/>
      <c r="K6" s="9" t="s">
        <v>385</v>
      </c>
      <c r="L6" s="9" t="s">
        <v>386</v>
      </c>
    </row>
    <row r="7" spans="1:12">
      <c r="A7" s="6" t="s">
        <v>449</v>
      </c>
      <c r="B7" s="7" t="s">
        <v>384</v>
      </c>
      <c r="C7" s="8" t="s">
        <v>380</v>
      </c>
      <c r="D7" s="7" t="s">
        <v>381</v>
      </c>
      <c r="E7" s="7" t="s">
        <v>382</v>
      </c>
      <c r="F7" s="7" t="s">
        <v>383</v>
      </c>
      <c r="G7" s="9" t="s">
        <v>450</v>
      </c>
      <c r="H7" s="9" t="s">
        <v>443</v>
      </c>
      <c r="I7" s="10"/>
      <c r="J7" s="10"/>
      <c r="K7" s="9" t="s">
        <v>385</v>
      </c>
      <c r="L7" s="9" t="s">
        <v>386</v>
      </c>
    </row>
    <row r="8" spans="1:12">
      <c r="A8" s="6" t="s">
        <v>451</v>
      </c>
      <c r="B8" s="7" t="s">
        <v>384</v>
      </c>
      <c r="C8" s="8" t="s">
        <v>380</v>
      </c>
      <c r="D8" s="7" t="s">
        <v>381</v>
      </c>
      <c r="E8" s="7" t="s">
        <v>382</v>
      </c>
      <c r="F8" s="7" t="s">
        <v>383</v>
      </c>
      <c r="G8" s="9" t="s">
        <v>450</v>
      </c>
      <c r="H8" s="9" t="s">
        <v>443</v>
      </c>
      <c r="I8" s="10"/>
      <c r="J8" s="10"/>
      <c r="K8" s="9" t="s">
        <v>385</v>
      </c>
      <c r="L8" s="9" t="s">
        <v>386</v>
      </c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434</v>
      </c>
      <c r="B11" s="12"/>
      <c r="C11" s="12"/>
      <c r="D11" s="12"/>
      <c r="E11" s="13"/>
      <c r="F11" s="14"/>
      <c r="G11" s="15"/>
      <c r="H11" s="11" t="s">
        <v>452</v>
      </c>
      <c r="I11" s="12"/>
      <c r="J11" s="12"/>
      <c r="K11" s="12"/>
      <c r="L11" s="19"/>
    </row>
    <row r="12" ht="67" customHeight="1" spans="1:12">
      <c r="A12" s="16" t="s">
        <v>453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6" t="s">
        <v>35</v>
      </c>
      <c r="C2" s="417"/>
      <c r="D2" s="417"/>
      <c r="E2" s="417"/>
      <c r="F2" s="417"/>
      <c r="G2" s="417"/>
      <c r="H2" s="417"/>
      <c r="I2" s="431"/>
    </row>
    <row r="3" ht="28" customHeight="1" spans="2:9">
      <c r="B3" s="418"/>
      <c r="C3" s="419"/>
      <c r="D3" s="420" t="s">
        <v>36</v>
      </c>
      <c r="E3" s="421"/>
      <c r="F3" s="422" t="s">
        <v>37</v>
      </c>
      <c r="G3" s="423"/>
      <c r="H3" s="420" t="s">
        <v>38</v>
      </c>
      <c r="I3" s="432"/>
    </row>
    <row r="4" ht="28" customHeight="1" spans="2:9">
      <c r="B4" s="418" t="s">
        <v>39</v>
      </c>
      <c r="C4" s="419" t="s">
        <v>40</v>
      </c>
      <c r="D4" s="419" t="s">
        <v>41</v>
      </c>
      <c r="E4" s="419" t="s">
        <v>42</v>
      </c>
      <c r="F4" s="424" t="s">
        <v>41</v>
      </c>
      <c r="G4" s="424" t="s">
        <v>42</v>
      </c>
      <c r="H4" s="419" t="s">
        <v>41</v>
      </c>
      <c r="I4" s="433" t="s">
        <v>42</v>
      </c>
    </row>
    <row r="5" ht="28" customHeight="1" spans="2:9">
      <c r="B5" s="425" t="s">
        <v>43</v>
      </c>
      <c r="C5" s="10">
        <v>13</v>
      </c>
      <c r="D5" s="10">
        <v>0</v>
      </c>
      <c r="E5" s="10">
        <v>1</v>
      </c>
      <c r="F5" s="426">
        <v>0</v>
      </c>
      <c r="G5" s="426">
        <v>1</v>
      </c>
      <c r="H5" s="10">
        <v>1</v>
      </c>
      <c r="I5" s="434">
        <v>2</v>
      </c>
    </row>
    <row r="6" ht="28" customHeight="1" spans="2:9">
      <c r="B6" s="425" t="s">
        <v>44</v>
      </c>
      <c r="C6" s="10">
        <v>20</v>
      </c>
      <c r="D6" s="10">
        <v>0</v>
      </c>
      <c r="E6" s="10">
        <v>1</v>
      </c>
      <c r="F6" s="426">
        <v>1</v>
      </c>
      <c r="G6" s="426">
        <v>2</v>
      </c>
      <c r="H6" s="10">
        <v>2</v>
      </c>
      <c r="I6" s="434">
        <v>3</v>
      </c>
    </row>
    <row r="7" ht="28" customHeight="1" spans="2:9">
      <c r="B7" s="425" t="s">
        <v>45</v>
      </c>
      <c r="C7" s="10">
        <v>32</v>
      </c>
      <c r="D7" s="10">
        <v>0</v>
      </c>
      <c r="E7" s="10">
        <v>1</v>
      </c>
      <c r="F7" s="426">
        <v>2</v>
      </c>
      <c r="G7" s="426">
        <v>3</v>
      </c>
      <c r="H7" s="10">
        <v>3</v>
      </c>
      <c r="I7" s="434">
        <v>4</v>
      </c>
    </row>
    <row r="8" ht="28" customHeight="1" spans="2:9">
      <c r="B8" s="425" t="s">
        <v>46</v>
      </c>
      <c r="C8" s="10">
        <v>50</v>
      </c>
      <c r="D8" s="10">
        <v>1</v>
      </c>
      <c r="E8" s="10">
        <v>2</v>
      </c>
      <c r="F8" s="426">
        <v>3</v>
      </c>
      <c r="G8" s="426">
        <v>4</v>
      </c>
      <c r="H8" s="10">
        <v>5</v>
      </c>
      <c r="I8" s="434">
        <v>6</v>
      </c>
    </row>
    <row r="9" ht="28" customHeight="1" spans="2:9">
      <c r="B9" s="425" t="s">
        <v>47</v>
      </c>
      <c r="C9" s="10">
        <v>80</v>
      </c>
      <c r="D9" s="10">
        <v>2</v>
      </c>
      <c r="E9" s="10">
        <v>3</v>
      </c>
      <c r="F9" s="426">
        <v>5</v>
      </c>
      <c r="G9" s="426">
        <v>6</v>
      </c>
      <c r="H9" s="10">
        <v>7</v>
      </c>
      <c r="I9" s="434">
        <v>8</v>
      </c>
    </row>
    <row r="10" ht="28" customHeight="1" spans="2:9">
      <c r="B10" s="425" t="s">
        <v>48</v>
      </c>
      <c r="C10" s="10">
        <v>125</v>
      </c>
      <c r="D10" s="10">
        <v>3</v>
      </c>
      <c r="E10" s="10">
        <v>4</v>
      </c>
      <c r="F10" s="426">
        <v>7</v>
      </c>
      <c r="G10" s="426">
        <v>8</v>
      </c>
      <c r="H10" s="10">
        <v>10</v>
      </c>
      <c r="I10" s="434">
        <v>11</v>
      </c>
    </row>
    <row r="11" ht="28" customHeight="1" spans="2:9">
      <c r="B11" s="425" t="s">
        <v>49</v>
      </c>
      <c r="C11" s="10">
        <v>200</v>
      </c>
      <c r="D11" s="10">
        <v>5</v>
      </c>
      <c r="E11" s="10">
        <v>6</v>
      </c>
      <c r="F11" s="426">
        <v>10</v>
      </c>
      <c r="G11" s="426">
        <v>11</v>
      </c>
      <c r="H11" s="10">
        <v>14</v>
      </c>
      <c r="I11" s="434">
        <v>15</v>
      </c>
    </row>
    <row r="12" ht="28" customHeight="1" spans="2:9">
      <c r="B12" s="427" t="s">
        <v>50</v>
      </c>
      <c r="C12" s="428">
        <v>315</v>
      </c>
      <c r="D12" s="428">
        <v>7</v>
      </c>
      <c r="E12" s="428">
        <v>8</v>
      </c>
      <c r="F12" s="429">
        <v>14</v>
      </c>
      <c r="G12" s="429">
        <v>15</v>
      </c>
      <c r="H12" s="428">
        <v>21</v>
      </c>
      <c r="I12" s="435">
        <v>22</v>
      </c>
    </row>
    <row r="14" spans="2:4">
      <c r="B14" s="430" t="s">
        <v>51</v>
      </c>
      <c r="C14" s="430"/>
      <c r="D14" s="4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D17" sqref="D17"/>
    </sheetView>
  </sheetViews>
  <sheetFormatPr defaultColWidth="10.3333333333333" defaultRowHeight="16.5" customHeight="1"/>
  <cols>
    <col min="1" max="1" width="11.0833333333333" style="201" customWidth="1"/>
    <col min="2" max="9" width="10.3333333333333" style="201"/>
    <col min="10" max="10" width="8.83333333333333" style="201" customWidth="1"/>
    <col min="11" max="11" width="12" style="201" customWidth="1"/>
    <col min="12" max="16384" width="10.3333333333333" style="201"/>
  </cols>
  <sheetData>
    <row r="1" ht="21" spans="1:11">
      <c r="A1" s="343" t="s">
        <v>52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ht="15" spans="1:11">
      <c r="A2" s="203" t="s">
        <v>53</v>
      </c>
      <c r="B2" s="97" t="s">
        <v>54</v>
      </c>
      <c r="C2" s="97"/>
      <c r="D2" s="204" t="s">
        <v>55</v>
      </c>
      <c r="E2" s="204"/>
      <c r="F2" s="97" t="s">
        <v>56</v>
      </c>
      <c r="G2" s="97"/>
      <c r="H2" s="205" t="s">
        <v>57</v>
      </c>
      <c r="I2" s="288" t="s">
        <v>56</v>
      </c>
      <c r="J2" s="288"/>
      <c r="K2" s="289"/>
    </row>
    <row r="3" ht="14.25" spans="1:11">
      <c r="A3" s="206" t="s">
        <v>58</v>
      </c>
      <c r="B3" s="207"/>
      <c r="C3" s="208"/>
      <c r="D3" s="209" t="s">
        <v>59</v>
      </c>
      <c r="E3" s="210"/>
      <c r="F3" s="210"/>
      <c r="G3" s="211"/>
      <c r="H3" s="209" t="s">
        <v>60</v>
      </c>
      <c r="I3" s="210"/>
      <c r="J3" s="210"/>
      <c r="K3" s="211"/>
    </row>
    <row r="4" ht="14.25" spans="1:11">
      <c r="A4" s="212" t="s">
        <v>61</v>
      </c>
      <c r="B4" s="213" t="s">
        <v>62</v>
      </c>
      <c r="C4" s="214"/>
      <c r="D4" s="212" t="s">
        <v>63</v>
      </c>
      <c r="E4" s="215"/>
      <c r="F4" s="216">
        <v>45792</v>
      </c>
      <c r="G4" s="217"/>
      <c r="H4" s="212" t="s">
        <v>64</v>
      </c>
      <c r="I4" s="215"/>
      <c r="J4" s="241" t="s">
        <v>65</v>
      </c>
      <c r="K4" s="290" t="s">
        <v>66</v>
      </c>
    </row>
    <row r="5" ht="14.25" spans="1:11">
      <c r="A5" s="218" t="s">
        <v>67</v>
      </c>
      <c r="B5" s="213" t="s">
        <v>68</v>
      </c>
      <c r="C5" s="214"/>
      <c r="D5" s="212" t="s">
        <v>69</v>
      </c>
      <c r="E5" s="215"/>
      <c r="F5" s="216">
        <v>45767</v>
      </c>
      <c r="G5" s="217"/>
      <c r="H5" s="212" t="s">
        <v>70</v>
      </c>
      <c r="I5" s="215"/>
      <c r="J5" s="241" t="s">
        <v>65</v>
      </c>
      <c r="K5" s="290" t="s">
        <v>66</v>
      </c>
    </row>
    <row r="6" ht="14.25" spans="1:11">
      <c r="A6" s="212" t="s">
        <v>71</v>
      </c>
      <c r="B6" s="221">
        <v>1</v>
      </c>
      <c r="C6" s="222">
        <v>5</v>
      </c>
      <c r="D6" s="218" t="s">
        <v>72</v>
      </c>
      <c r="E6" s="243"/>
      <c r="F6" s="216">
        <v>45773</v>
      </c>
      <c r="G6" s="217"/>
      <c r="H6" s="212" t="s">
        <v>73</v>
      </c>
      <c r="I6" s="215"/>
      <c r="J6" s="241" t="s">
        <v>65</v>
      </c>
      <c r="K6" s="290" t="s">
        <v>66</v>
      </c>
    </row>
    <row r="7" ht="14.25" spans="1:11">
      <c r="A7" s="212" t="s">
        <v>74</v>
      </c>
      <c r="B7" s="224" t="s">
        <v>75</v>
      </c>
      <c r="C7" s="225"/>
      <c r="D7" s="218" t="s">
        <v>76</v>
      </c>
      <c r="E7" s="242"/>
      <c r="F7" s="216">
        <v>45776</v>
      </c>
      <c r="G7" s="217"/>
      <c r="H7" s="212" t="s">
        <v>77</v>
      </c>
      <c r="I7" s="215"/>
      <c r="J7" s="241" t="s">
        <v>65</v>
      </c>
      <c r="K7" s="290" t="s">
        <v>66</v>
      </c>
    </row>
    <row r="8" ht="15" spans="1:11">
      <c r="A8" s="227" t="s">
        <v>78</v>
      </c>
      <c r="B8" s="228" t="s">
        <v>79</v>
      </c>
      <c r="C8" s="229"/>
      <c r="D8" s="230" t="s">
        <v>80</v>
      </c>
      <c r="E8" s="231"/>
      <c r="F8" s="232">
        <v>45777</v>
      </c>
      <c r="G8" s="233"/>
      <c r="H8" s="230" t="s">
        <v>81</v>
      </c>
      <c r="I8" s="231"/>
      <c r="J8" s="249" t="s">
        <v>65</v>
      </c>
      <c r="K8" s="299" t="s">
        <v>66</v>
      </c>
    </row>
    <row r="9" ht="15" spans="1:11">
      <c r="A9" s="344" t="s">
        <v>82</v>
      </c>
      <c r="B9" s="345"/>
      <c r="C9" s="345"/>
      <c r="D9" s="345"/>
      <c r="E9" s="345"/>
      <c r="F9" s="345"/>
      <c r="G9" s="345"/>
      <c r="H9" s="345"/>
      <c r="I9" s="345"/>
      <c r="J9" s="345"/>
      <c r="K9" s="396"/>
    </row>
    <row r="10" ht="15" spans="1:11">
      <c r="A10" s="346" t="s">
        <v>83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97"/>
    </row>
    <row r="11" ht="14.25" spans="1:11">
      <c r="A11" s="348" t="s">
        <v>84</v>
      </c>
      <c r="B11" s="349" t="s">
        <v>85</v>
      </c>
      <c r="C11" s="350" t="s">
        <v>86</v>
      </c>
      <c r="D11" s="351"/>
      <c r="E11" s="352" t="s">
        <v>87</v>
      </c>
      <c r="F11" s="349" t="s">
        <v>85</v>
      </c>
      <c r="G11" s="350" t="s">
        <v>86</v>
      </c>
      <c r="H11" s="350" t="s">
        <v>88</v>
      </c>
      <c r="I11" s="352" t="s">
        <v>89</v>
      </c>
      <c r="J11" s="349" t="s">
        <v>85</v>
      </c>
      <c r="K11" s="398" t="s">
        <v>86</v>
      </c>
    </row>
    <row r="12" ht="14.25" spans="1:11">
      <c r="A12" s="218" t="s">
        <v>90</v>
      </c>
      <c r="B12" s="240" t="s">
        <v>85</v>
      </c>
      <c r="C12" s="241" t="s">
        <v>86</v>
      </c>
      <c r="D12" s="242"/>
      <c r="E12" s="243" t="s">
        <v>91</v>
      </c>
      <c r="F12" s="240" t="s">
        <v>85</v>
      </c>
      <c r="G12" s="241" t="s">
        <v>86</v>
      </c>
      <c r="H12" s="241" t="s">
        <v>88</v>
      </c>
      <c r="I12" s="243" t="s">
        <v>92</v>
      </c>
      <c r="J12" s="240" t="s">
        <v>85</v>
      </c>
      <c r="K12" s="290" t="s">
        <v>86</v>
      </c>
    </row>
    <row r="13" ht="14.25" spans="1:11">
      <c r="A13" s="218" t="s">
        <v>93</v>
      </c>
      <c r="B13" s="240" t="s">
        <v>85</v>
      </c>
      <c r="C13" s="241" t="s">
        <v>86</v>
      </c>
      <c r="D13" s="242"/>
      <c r="E13" s="243" t="s">
        <v>94</v>
      </c>
      <c r="F13" s="241" t="s">
        <v>95</v>
      </c>
      <c r="G13" s="241" t="s">
        <v>96</v>
      </c>
      <c r="H13" s="241" t="s">
        <v>88</v>
      </c>
      <c r="I13" s="243" t="s">
        <v>97</v>
      </c>
      <c r="J13" s="240" t="s">
        <v>85</v>
      </c>
      <c r="K13" s="290" t="s">
        <v>86</v>
      </c>
    </row>
    <row r="14" ht="15" spans="1:11">
      <c r="A14" s="230" t="s">
        <v>98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92"/>
    </row>
    <row r="15" ht="15" spans="1:11">
      <c r="A15" s="346" t="s">
        <v>99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97"/>
    </row>
    <row r="16" ht="14.25" spans="1:11">
      <c r="A16" s="353" t="s">
        <v>100</v>
      </c>
      <c r="B16" s="350" t="s">
        <v>95</v>
      </c>
      <c r="C16" s="350" t="s">
        <v>96</v>
      </c>
      <c r="D16" s="354"/>
      <c r="E16" s="355" t="s">
        <v>101</v>
      </c>
      <c r="F16" s="350" t="s">
        <v>95</v>
      </c>
      <c r="G16" s="350" t="s">
        <v>96</v>
      </c>
      <c r="H16" s="356"/>
      <c r="I16" s="355" t="s">
        <v>102</v>
      </c>
      <c r="J16" s="350" t="s">
        <v>95</v>
      </c>
      <c r="K16" s="398" t="s">
        <v>96</v>
      </c>
    </row>
    <row r="17" customHeight="1" spans="1:22">
      <c r="A17" s="223" t="s">
        <v>103</v>
      </c>
      <c r="B17" s="241" t="s">
        <v>95</v>
      </c>
      <c r="C17" s="241" t="s">
        <v>96</v>
      </c>
      <c r="D17" s="357"/>
      <c r="E17" s="264" t="s">
        <v>104</v>
      </c>
      <c r="F17" s="241" t="s">
        <v>95</v>
      </c>
      <c r="G17" s="241" t="s">
        <v>96</v>
      </c>
      <c r="H17" s="358"/>
      <c r="I17" s="264" t="s">
        <v>105</v>
      </c>
      <c r="J17" s="241" t="s">
        <v>95</v>
      </c>
      <c r="K17" s="290" t="s">
        <v>96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11">
      <c r="A18" s="359" t="s">
        <v>106</v>
      </c>
      <c r="B18" s="360"/>
      <c r="C18" s="360"/>
      <c r="D18" s="360"/>
      <c r="E18" s="360"/>
      <c r="F18" s="360"/>
      <c r="G18" s="360"/>
      <c r="H18" s="360"/>
      <c r="I18" s="360"/>
      <c r="J18" s="360"/>
      <c r="K18" s="400"/>
    </row>
    <row r="19" s="342" customFormat="1" ht="18" customHeight="1" spans="1:11">
      <c r="A19" s="346" t="s">
        <v>107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97"/>
    </row>
    <row r="20" customHeight="1" spans="1:11">
      <c r="A20" s="361" t="s">
        <v>108</v>
      </c>
      <c r="B20" s="362"/>
      <c r="C20" s="362"/>
      <c r="D20" s="362"/>
      <c r="E20" s="362"/>
      <c r="F20" s="362"/>
      <c r="G20" s="362"/>
      <c r="H20" s="362"/>
      <c r="I20" s="362"/>
      <c r="J20" s="362"/>
      <c r="K20" s="401"/>
    </row>
    <row r="21" ht="21.75" customHeight="1" spans="1:11">
      <c r="A21" s="363" t="s">
        <v>109</v>
      </c>
      <c r="B21" s="364" t="s">
        <v>110</v>
      </c>
      <c r="C21" s="364" t="s">
        <v>111</v>
      </c>
      <c r="D21" s="364" t="s">
        <v>112</v>
      </c>
      <c r="E21" s="364" t="s">
        <v>113</v>
      </c>
      <c r="F21" s="364" t="s">
        <v>114</v>
      </c>
      <c r="G21" s="364" t="s">
        <v>115</v>
      </c>
      <c r="H21" s="264"/>
      <c r="I21" s="264"/>
      <c r="J21" s="264"/>
      <c r="K21" s="302" t="s">
        <v>116</v>
      </c>
    </row>
    <row r="22" customHeight="1" spans="1:11">
      <c r="A22" s="365" t="s">
        <v>117</v>
      </c>
      <c r="B22" s="366">
        <v>1</v>
      </c>
      <c r="C22" s="366">
        <v>1</v>
      </c>
      <c r="D22" s="366">
        <v>1</v>
      </c>
      <c r="E22" s="366">
        <v>1</v>
      </c>
      <c r="F22" s="366">
        <v>1</v>
      </c>
      <c r="G22" s="366"/>
      <c r="H22" s="367"/>
      <c r="I22" s="367"/>
      <c r="J22" s="367"/>
      <c r="K22" s="402" t="s">
        <v>118</v>
      </c>
    </row>
    <row r="23" customHeight="1" spans="1:11">
      <c r="A23" s="365"/>
      <c r="B23" s="366"/>
      <c r="C23" s="366"/>
      <c r="D23" s="366"/>
      <c r="E23" s="366"/>
      <c r="F23" s="366"/>
      <c r="G23" s="366"/>
      <c r="H23" s="367"/>
      <c r="I23" s="367"/>
      <c r="J23" s="367"/>
      <c r="K23" s="402"/>
    </row>
    <row r="24" customHeight="1" spans="1:11">
      <c r="A24" s="365"/>
      <c r="B24" s="366"/>
      <c r="C24" s="366"/>
      <c r="D24" s="366"/>
      <c r="E24" s="366"/>
      <c r="F24" s="366"/>
      <c r="G24" s="366"/>
      <c r="H24" s="367"/>
      <c r="I24" s="367"/>
      <c r="J24" s="367"/>
      <c r="K24" s="402"/>
    </row>
    <row r="25" customHeight="1" spans="1:11">
      <c r="A25" s="365"/>
      <c r="B25" s="366"/>
      <c r="C25" s="366"/>
      <c r="D25" s="366"/>
      <c r="E25" s="366"/>
      <c r="F25" s="366"/>
      <c r="G25" s="366"/>
      <c r="H25" s="367"/>
      <c r="I25" s="367"/>
      <c r="J25" s="367"/>
      <c r="K25" s="402"/>
    </row>
    <row r="26" customHeight="1" spans="1:11">
      <c r="A26" s="368"/>
      <c r="B26" s="367"/>
      <c r="C26" s="367"/>
      <c r="D26" s="367"/>
      <c r="E26" s="367"/>
      <c r="F26" s="367"/>
      <c r="G26" s="367"/>
      <c r="H26" s="367"/>
      <c r="I26" s="367"/>
      <c r="J26" s="367"/>
      <c r="K26" s="403"/>
    </row>
    <row r="27" customHeight="1" spans="1:11">
      <c r="A27" s="369"/>
      <c r="B27" s="367"/>
      <c r="C27" s="367"/>
      <c r="D27" s="367"/>
      <c r="E27" s="367"/>
      <c r="F27" s="367"/>
      <c r="G27" s="367"/>
      <c r="H27" s="367"/>
      <c r="I27" s="367"/>
      <c r="J27" s="367"/>
      <c r="K27" s="403"/>
    </row>
    <row r="28" customHeight="1" spans="1:11">
      <c r="A28" s="369"/>
      <c r="B28" s="367"/>
      <c r="C28" s="367"/>
      <c r="D28" s="367"/>
      <c r="E28" s="367"/>
      <c r="F28" s="367"/>
      <c r="G28" s="367"/>
      <c r="H28" s="367"/>
      <c r="I28" s="367"/>
      <c r="J28" s="367"/>
      <c r="K28" s="403"/>
    </row>
    <row r="29" ht="18" customHeight="1" spans="1:11">
      <c r="A29" s="370" t="s">
        <v>119</v>
      </c>
      <c r="B29" s="371"/>
      <c r="C29" s="371"/>
      <c r="D29" s="371"/>
      <c r="E29" s="371"/>
      <c r="F29" s="371"/>
      <c r="G29" s="371"/>
      <c r="H29" s="371"/>
      <c r="I29" s="371"/>
      <c r="J29" s="371"/>
      <c r="K29" s="404"/>
    </row>
    <row r="30" ht="18.75" customHeight="1" spans="1:11">
      <c r="A30" s="372" t="s">
        <v>120</v>
      </c>
      <c r="B30" s="373"/>
      <c r="C30" s="373"/>
      <c r="D30" s="373"/>
      <c r="E30" s="373"/>
      <c r="F30" s="373"/>
      <c r="G30" s="373"/>
      <c r="H30" s="373"/>
      <c r="I30" s="373"/>
      <c r="J30" s="373"/>
      <c r="K30" s="405"/>
    </row>
    <row r="31" ht="18.75" customHeight="1" spans="1:11">
      <c r="A31" s="374"/>
      <c r="B31" s="375"/>
      <c r="C31" s="375"/>
      <c r="D31" s="375"/>
      <c r="E31" s="375"/>
      <c r="F31" s="375"/>
      <c r="G31" s="375"/>
      <c r="H31" s="375"/>
      <c r="I31" s="375"/>
      <c r="J31" s="375"/>
      <c r="K31" s="406"/>
    </row>
    <row r="32" ht="18" customHeight="1" spans="1:11">
      <c r="A32" s="370" t="s">
        <v>121</v>
      </c>
      <c r="B32" s="371"/>
      <c r="C32" s="371"/>
      <c r="D32" s="371"/>
      <c r="E32" s="371"/>
      <c r="F32" s="371"/>
      <c r="G32" s="371"/>
      <c r="H32" s="371"/>
      <c r="I32" s="371"/>
      <c r="J32" s="371"/>
      <c r="K32" s="404"/>
    </row>
    <row r="33" ht="14.25" spans="1:11">
      <c r="A33" s="376" t="s">
        <v>122</v>
      </c>
      <c r="B33" s="377"/>
      <c r="C33" s="377"/>
      <c r="D33" s="377"/>
      <c r="E33" s="377"/>
      <c r="F33" s="377"/>
      <c r="G33" s="377"/>
      <c r="H33" s="377"/>
      <c r="I33" s="377"/>
      <c r="J33" s="377"/>
      <c r="K33" s="407"/>
    </row>
    <row r="34" ht="15" spans="1:11">
      <c r="A34" s="109" t="s">
        <v>123</v>
      </c>
      <c r="B34" s="111"/>
      <c r="C34" s="241" t="s">
        <v>65</v>
      </c>
      <c r="D34" s="241" t="s">
        <v>66</v>
      </c>
      <c r="E34" s="378" t="s">
        <v>124</v>
      </c>
      <c r="F34" s="379"/>
      <c r="G34" s="379"/>
      <c r="H34" s="379"/>
      <c r="I34" s="379"/>
      <c r="J34" s="379"/>
      <c r="K34" s="408"/>
    </row>
    <row r="35" ht="15" spans="1:11">
      <c r="A35" s="380" t="s">
        <v>125</v>
      </c>
      <c r="B35" s="380"/>
      <c r="C35" s="380"/>
      <c r="D35" s="380"/>
      <c r="E35" s="380"/>
      <c r="F35" s="380"/>
      <c r="G35" s="380"/>
      <c r="H35" s="380"/>
      <c r="I35" s="380"/>
      <c r="J35" s="380"/>
      <c r="K35" s="380"/>
    </row>
    <row r="36" ht="14.25" spans="1:11">
      <c r="A36" s="381" t="s">
        <v>126</v>
      </c>
      <c r="B36" s="382"/>
      <c r="C36" s="382"/>
      <c r="D36" s="382"/>
      <c r="E36" s="382"/>
      <c r="F36" s="382"/>
      <c r="G36" s="382"/>
      <c r="H36" s="382"/>
      <c r="I36" s="382"/>
      <c r="J36" s="382"/>
      <c r="K36" s="409"/>
    </row>
    <row r="37" ht="14.25" spans="1:11">
      <c r="A37" s="381" t="s">
        <v>127</v>
      </c>
      <c r="B37" s="382"/>
      <c r="C37" s="382"/>
      <c r="D37" s="382"/>
      <c r="E37" s="382"/>
      <c r="F37" s="382"/>
      <c r="G37" s="382"/>
      <c r="H37" s="382"/>
      <c r="I37" s="382"/>
      <c r="J37" s="382"/>
      <c r="K37" s="409"/>
    </row>
    <row r="38" ht="14.25" spans="1:11">
      <c r="A38" s="381" t="s">
        <v>128</v>
      </c>
      <c r="B38" s="383"/>
      <c r="C38" s="383"/>
      <c r="D38" s="383"/>
      <c r="E38" s="383"/>
      <c r="F38" s="383"/>
      <c r="G38" s="383"/>
      <c r="H38" s="383"/>
      <c r="I38" s="383"/>
      <c r="J38" s="383"/>
      <c r="K38" s="410"/>
    </row>
    <row r="39" ht="14.25" spans="1:11">
      <c r="A39" s="384" t="s">
        <v>129</v>
      </c>
      <c r="B39" s="272"/>
      <c r="C39" s="272"/>
      <c r="D39" s="272"/>
      <c r="E39" s="272"/>
      <c r="F39" s="272"/>
      <c r="G39" s="272"/>
      <c r="H39" s="272"/>
      <c r="I39" s="272"/>
      <c r="J39" s="272"/>
      <c r="K39" s="305"/>
    </row>
    <row r="40" ht="14.25" spans="1:1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305"/>
    </row>
    <row r="41" ht="14.25" spans="1:1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305"/>
    </row>
    <row r="42" ht="14.25" spans="1:11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305"/>
    </row>
    <row r="43" ht="15" spans="1:11">
      <c r="A43" s="266" t="s">
        <v>130</v>
      </c>
      <c r="B43" s="267"/>
      <c r="C43" s="267"/>
      <c r="D43" s="267"/>
      <c r="E43" s="267"/>
      <c r="F43" s="267"/>
      <c r="G43" s="267"/>
      <c r="H43" s="267"/>
      <c r="I43" s="267"/>
      <c r="J43" s="267"/>
      <c r="K43" s="303"/>
    </row>
    <row r="44" ht="15" spans="1:11">
      <c r="A44" s="346" t="s">
        <v>131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97"/>
    </row>
    <row r="45" ht="14.25" spans="1:11">
      <c r="A45" s="353" t="s">
        <v>132</v>
      </c>
      <c r="B45" s="350" t="s">
        <v>95</v>
      </c>
      <c r="C45" s="350" t="s">
        <v>96</v>
      </c>
      <c r="D45" s="350" t="s">
        <v>88</v>
      </c>
      <c r="E45" s="355" t="s">
        <v>133</v>
      </c>
      <c r="F45" s="350" t="s">
        <v>95</v>
      </c>
      <c r="G45" s="350" t="s">
        <v>96</v>
      </c>
      <c r="H45" s="350" t="s">
        <v>88</v>
      </c>
      <c r="I45" s="355" t="s">
        <v>134</v>
      </c>
      <c r="J45" s="350" t="s">
        <v>95</v>
      </c>
      <c r="K45" s="398" t="s">
        <v>96</v>
      </c>
    </row>
    <row r="46" ht="14.25" spans="1:11">
      <c r="A46" s="223" t="s">
        <v>87</v>
      </c>
      <c r="B46" s="241" t="s">
        <v>95</v>
      </c>
      <c r="C46" s="241" t="s">
        <v>96</v>
      </c>
      <c r="D46" s="241" t="s">
        <v>88</v>
      </c>
      <c r="E46" s="264" t="s">
        <v>94</v>
      </c>
      <c r="F46" s="241" t="s">
        <v>95</v>
      </c>
      <c r="G46" s="241" t="s">
        <v>96</v>
      </c>
      <c r="H46" s="241" t="s">
        <v>88</v>
      </c>
      <c r="I46" s="264" t="s">
        <v>105</v>
      </c>
      <c r="J46" s="241" t="s">
        <v>95</v>
      </c>
      <c r="K46" s="290" t="s">
        <v>96</v>
      </c>
    </row>
    <row r="47" ht="15" spans="1:11">
      <c r="A47" s="230" t="s">
        <v>135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92"/>
    </row>
    <row r="48" ht="15" spans="1:11">
      <c r="A48" s="380" t="s">
        <v>136</v>
      </c>
      <c r="B48" s="380"/>
      <c r="C48" s="380"/>
      <c r="D48" s="380"/>
      <c r="E48" s="380"/>
      <c r="F48" s="380"/>
      <c r="G48" s="380"/>
      <c r="H48" s="380"/>
      <c r="I48" s="380"/>
      <c r="J48" s="380"/>
      <c r="K48" s="380"/>
    </row>
    <row r="49" ht="15" spans="1:11">
      <c r="A49" s="381" t="s">
        <v>137</v>
      </c>
      <c r="B49" s="383"/>
      <c r="C49" s="383"/>
      <c r="D49" s="383"/>
      <c r="E49" s="383"/>
      <c r="F49" s="383"/>
      <c r="G49" s="383"/>
      <c r="H49" s="383"/>
      <c r="I49" s="383"/>
      <c r="J49" s="383"/>
      <c r="K49" s="410"/>
    </row>
    <row r="50" ht="15" spans="1:11">
      <c r="A50" s="385" t="s">
        <v>138</v>
      </c>
      <c r="B50" s="276" t="s">
        <v>139</v>
      </c>
      <c r="C50" s="276"/>
      <c r="D50" s="386" t="s">
        <v>140</v>
      </c>
      <c r="E50" s="387" t="s">
        <v>141</v>
      </c>
      <c r="F50" s="388" t="s">
        <v>142</v>
      </c>
      <c r="G50" s="389">
        <v>45770</v>
      </c>
      <c r="H50" s="390" t="s">
        <v>143</v>
      </c>
      <c r="I50" s="411"/>
      <c r="J50" s="101" t="s">
        <v>144</v>
      </c>
      <c r="K50" s="412"/>
    </row>
    <row r="51" ht="15" spans="1:11">
      <c r="A51" s="380" t="s">
        <v>145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</row>
    <row r="52" ht="15" spans="1:11">
      <c r="A52" s="391"/>
      <c r="B52" s="392"/>
      <c r="C52" s="392"/>
      <c r="D52" s="392"/>
      <c r="E52" s="392"/>
      <c r="F52" s="392"/>
      <c r="G52" s="392"/>
      <c r="H52" s="392"/>
      <c r="I52" s="392"/>
      <c r="J52" s="392"/>
      <c r="K52" s="413"/>
    </row>
    <row r="53" ht="15" spans="1:11">
      <c r="A53" s="385" t="s">
        <v>138</v>
      </c>
      <c r="B53" s="393"/>
      <c r="C53" s="393"/>
      <c r="D53" s="386" t="s">
        <v>140</v>
      </c>
      <c r="E53" s="394"/>
      <c r="F53" s="388" t="s">
        <v>146</v>
      </c>
      <c r="G53" s="395"/>
      <c r="H53" s="390" t="s">
        <v>143</v>
      </c>
      <c r="I53" s="411"/>
      <c r="J53" s="414"/>
      <c r="K53" s="4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L7" sqref="L7"/>
    </sheetView>
  </sheetViews>
  <sheetFormatPr defaultColWidth="9" defaultRowHeight="26" customHeight="1"/>
  <cols>
    <col min="1" max="1" width="17.1666666666667" style="313" customWidth="1"/>
    <col min="2" max="7" width="9.33333333333333" style="313" customWidth="1"/>
    <col min="8" max="8" width="1.33333333333333" style="313" customWidth="1"/>
    <col min="9" max="9" width="16.5" style="314" customWidth="1"/>
    <col min="10" max="10" width="17" style="314" customWidth="1"/>
    <col min="11" max="13" width="14.125" style="313" customWidth="1"/>
    <col min="14" max="14" width="16.3333333333333" style="313" customWidth="1"/>
    <col min="15" max="16384" width="9" style="313"/>
  </cols>
  <sheetData>
    <row r="1" ht="19.5" customHeight="1" spans="1:14">
      <c r="A1" s="315" t="s">
        <v>147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ht="19.5" customHeight="1" spans="1:14">
      <c r="A2" s="317" t="s">
        <v>61</v>
      </c>
      <c r="B2" s="318" t="s">
        <v>62</v>
      </c>
      <c r="C2" s="318"/>
      <c r="D2" s="319" t="s">
        <v>67</v>
      </c>
      <c r="E2" s="318" t="s">
        <v>68</v>
      </c>
      <c r="F2" s="318"/>
      <c r="G2" s="318"/>
      <c r="H2" s="320"/>
      <c r="I2" s="331" t="s">
        <v>57</v>
      </c>
      <c r="J2" s="318" t="s">
        <v>148</v>
      </c>
      <c r="K2" s="318"/>
      <c r="L2" s="318"/>
      <c r="M2" s="318"/>
      <c r="N2" s="318"/>
    </row>
    <row r="3" ht="19.5" customHeight="1" spans="1:14">
      <c r="A3" s="321" t="s">
        <v>149</v>
      </c>
      <c r="B3" s="322" t="s">
        <v>150</v>
      </c>
      <c r="C3" s="322"/>
      <c r="D3" s="322"/>
      <c r="E3" s="322"/>
      <c r="F3" s="322"/>
      <c r="G3" s="322"/>
      <c r="H3" s="320"/>
      <c r="I3" s="321" t="s">
        <v>151</v>
      </c>
      <c r="J3" s="321"/>
      <c r="K3" s="321"/>
      <c r="L3" s="321"/>
      <c r="M3" s="321"/>
      <c r="N3" s="321"/>
    </row>
    <row r="4" ht="19.5" customHeight="1" spans="1:14">
      <c r="A4" s="321"/>
      <c r="B4" s="323" t="s">
        <v>110</v>
      </c>
      <c r="C4" s="323" t="s">
        <v>111</v>
      </c>
      <c r="D4" s="323" t="s">
        <v>112</v>
      </c>
      <c r="E4" s="323" t="s">
        <v>113</v>
      </c>
      <c r="F4" s="323" t="s">
        <v>114</v>
      </c>
      <c r="G4" s="323" t="s">
        <v>115</v>
      </c>
      <c r="H4" s="320"/>
      <c r="I4" s="332" t="s">
        <v>152</v>
      </c>
      <c r="J4" s="332" t="s">
        <v>153</v>
      </c>
      <c r="K4" s="333"/>
      <c r="L4" s="333"/>
      <c r="M4" s="333"/>
      <c r="N4" s="333"/>
    </row>
    <row r="5" ht="19.5" customHeight="1" spans="1:14">
      <c r="A5" s="321"/>
      <c r="B5" s="324"/>
      <c r="C5" s="324"/>
      <c r="D5" s="325"/>
      <c r="E5" s="324"/>
      <c r="F5" s="324"/>
      <c r="G5" s="324"/>
      <c r="H5" s="320"/>
      <c r="I5" s="334" t="s">
        <v>113</v>
      </c>
      <c r="J5" s="334" t="s">
        <v>113</v>
      </c>
      <c r="K5" s="334"/>
      <c r="L5" s="335"/>
      <c r="M5" s="335"/>
      <c r="N5" s="335"/>
    </row>
    <row r="6" ht="19.5" customHeight="1" spans="1:14">
      <c r="A6" s="79" t="s">
        <v>154</v>
      </c>
      <c r="B6" s="80">
        <f>C6-1</f>
        <v>66</v>
      </c>
      <c r="C6" s="80">
        <f>D6-2</f>
        <v>67</v>
      </c>
      <c r="D6" s="326">
        <v>69</v>
      </c>
      <c r="E6" s="327">
        <f>D6+2</f>
        <v>71</v>
      </c>
      <c r="F6" s="80">
        <f>E6+2</f>
        <v>73</v>
      </c>
      <c r="G6" s="80">
        <f>F6+1</f>
        <v>74</v>
      </c>
      <c r="H6" s="320"/>
      <c r="I6" s="334" t="s">
        <v>155</v>
      </c>
      <c r="J6" s="334" t="s">
        <v>155</v>
      </c>
      <c r="K6" s="334"/>
      <c r="L6" s="335"/>
      <c r="M6" s="335"/>
      <c r="N6" s="335"/>
    </row>
    <row r="7" ht="19.5" customHeight="1" spans="1:14">
      <c r="A7" s="82" t="s">
        <v>156</v>
      </c>
      <c r="B7" s="80">
        <f t="shared" ref="B7:B9" si="0">C7-4</f>
        <v>100</v>
      </c>
      <c r="C7" s="80">
        <f t="shared" ref="C7:C9" si="1">D7-4</f>
        <v>104</v>
      </c>
      <c r="D7" s="326">
        <v>108</v>
      </c>
      <c r="E7" s="327">
        <f t="shared" ref="E7:E9" si="2">D7+4</f>
        <v>112</v>
      </c>
      <c r="F7" s="80">
        <f>E7+4</f>
        <v>116</v>
      </c>
      <c r="G7" s="80">
        <f t="shared" ref="G7:G9" si="3">F7+6</f>
        <v>122</v>
      </c>
      <c r="H7" s="320"/>
      <c r="I7" s="334" t="s">
        <v>157</v>
      </c>
      <c r="J7" s="334" t="s">
        <v>158</v>
      </c>
      <c r="K7" s="334"/>
      <c r="L7" s="335"/>
      <c r="M7" s="335"/>
      <c r="N7" s="335"/>
    </row>
    <row r="8" ht="19.5" customHeight="1" spans="1:14">
      <c r="A8" s="82" t="s">
        <v>159</v>
      </c>
      <c r="B8" s="80">
        <f t="shared" si="0"/>
        <v>99</v>
      </c>
      <c r="C8" s="80">
        <f t="shared" si="1"/>
        <v>103</v>
      </c>
      <c r="D8" s="326">
        <v>107</v>
      </c>
      <c r="E8" s="327">
        <f t="shared" si="2"/>
        <v>111</v>
      </c>
      <c r="F8" s="80">
        <f>E8+4</f>
        <v>115</v>
      </c>
      <c r="G8" s="80">
        <f t="shared" si="3"/>
        <v>121</v>
      </c>
      <c r="H8" s="320"/>
      <c r="I8" s="334"/>
      <c r="J8" s="334"/>
      <c r="K8" s="334"/>
      <c r="L8" s="335"/>
      <c r="M8" s="335"/>
      <c r="N8" s="335"/>
    </row>
    <row r="9" ht="19.5" customHeight="1" spans="1:14">
      <c r="A9" s="82" t="s">
        <v>160</v>
      </c>
      <c r="B9" s="80">
        <f t="shared" si="0"/>
        <v>98</v>
      </c>
      <c r="C9" s="80">
        <f t="shared" si="1"/>
        <v>102</v>
      </c>
      <c r="D9" s="328" t="s">
        <v>161</v>
      </c>
      <c r="E9" s="327">
        <f t="shared" si="2"/>
        <v>110</v>
      </c>
      <c r="F9" s="80">
        <f>E9+5</f>
        <v>115</v>
      </c>
      <c r="G9" s="80">
        <f t="shared" si="3"/>
        <v>121</v>
      </c>
      <c r="H9" s="320"/>
      <c r="I9" s="334" t="s">
        <v>155</v>
      </c>
      <c r="J9" s="334" t="s">
        <v>162</v>
      </c>
      <c r="K9" s="334"/>
      <c r="L9" s="335"/>
      <c r="M9" s="335"/>
      <c r="N9" s="335"/>
    </row>
    <row r="10" ht="19.5" customHeight="1" spans="1:14">
      <c r="A10" s="82" t="s">
        <v>163</v>
      </c>
      <c r="B10" s="80">
        <f>C10-1.2</f>
        <v>43.6</v>
      </c>
      <c r="C10" s="80">
        <f>D10-1.2</f>
        <v>44.8</v>
      </c>
      <c r="D10" s="328" t="s">
        <v>164</v>
      </c>
      <c r="E10" s="327">
        <f>D10+1.2</f>
        <v>47.2</v>
      </c>
      <c r="F10" s="80">
        <f>E10+1.2</f>
        <v>48.4</v>
      </c>
      <c r="G10" s="80">
        <f>F10+1.4</f>
        <v>49.8</v>
      </c>
      <c r="H10" s="320"/>
      <c r="I10" s="334" t="s">
        <v>165</v>
      </c>
      <c r="J10" s="334" t="s">
        <v>166</v>
      </c>
      <c r="K10" s="334"/>
      <c r="L10" s="335"/>
      <c r="M10" s="335"/>
      <c r="N10" s="335"/>
    </row>
    <row r="11" ht="19.5" customHeight="1" spans="1:14">
      <c r="A11" s="82" t="s">
        <v>167</v>
      </c>
      <c r="B11" s="80">
        <f>C11-0.5</f>
        <v>20</v>
      </c>
      <c r="C11" s="80">
        <f>D11-0.5</f>
        <v>20.5</v>
      </c>
      <c r="D11" s="328" t="s">
        <v>168</v>
      </c>
      <c r="E11" s="327">
        <f t="shared" ref="E11:G11" si="4">D11+0.5</f>
        <v>21.5</v>
      </c>
      <c r="F11" s="80">
        <f t="shared" si="4"/>
        <v>22</v>
      </c>
      <c r="G11" s="80">
        <f t="shared" si="4"/>
        <v>22.5</v>
      </c>
      <c r="H11" s="320"/>
      <c r="I11" s="336" t="s">
        <v>169</v>
      </c>
      <c r="J11" s="334" t="s">
        <v>170</v>
      </c>
      <c r="K11" s="334"/>
      <c r="L11" s="335"/>
      <c r="M11" s="335"/>
      <c r="N11" s="335"/>
    </row>
    <row r="12" ht="19.5" customHeight="1" spans="1:14">
      <c r="A12" s="84" t="s">
        <v>171</v>
      </c>
      <c r="B12" s="85">
        <f>C12-0.8</f>
        <v>17.9</v>
      </c>
      <c r="C12" s="85">
        <f>D12-0.8</f>
        <v>18.7</v>
      </c>
      <c r="D12" s="85">
        <v>19.5</v>
      </c>
      <c r="E12" s="84">
        <f>D12+0.8</f>
        <v>20.3</v>
      </c>
      <c r="F12" s="85">
        <f>E12+0.8</f>
        <v>21.1</v>
      </c>
      <c r="G12" s="85">
        <f>F12+1.3</f>
        <v>22.4</v>
      </c>
      <c r="H12" s="320"/>
      <c r="I12" s="336" t="s">
        <v>169</v>
      </c>
      <c r="J12" s="334" t="s">
        <v>169</v>
      </c>
      <c r="K12" s="334"/>
      <c r="L12" s="337"/>
      <c r="M12" s="337"/>
      <c r="N12" s="337"/>
    </row>
    <row r="13" ht="19.5" customHeight="1" spans="1:14">
      <c r="A13" s="84" t="s">
        <v>172</v>
      </c>
      <c r="B13" s="85">
        <f>C13-0.6</f>
        <v>16.3</v>
      </c>
      <c r="C13" s="85">
        <f>D13-0.6</f>
        <v>16.9</v>
      </c>
      <c r="D13" s="85">
        <v>17.5</v>
      </c>
      <c r="E13" s="84">
        <f>D13+0.6</f>
        <v>18.1</v>
      </c>
      <c r="F13" s="85">
        <f>E13+0.6</f>
        <v>18.7</v>
      </c>
      <c r="G13" s="85">
        <f>F13+0.95</f>
        <v>19.65</v>
      </c>
      <c r="H13" s="320"/>
      <c r="I13" s="336" t="s">
        <v>169</v>
      </c>
      <c r="J13" s="334" t="s">
        <v>169</v>
      </c>
      <c r="K13" s="334"/>
      <c r="L13" s="338"/>
      <c r="M13" s="338"/>
      <c r="N13" s="338"/>
    </row>
    <row r="14" ht="19.5" customHeight="1" spans="1:14">
      <c r="A14" s="82" t="s">
        <v>173</v>
      </c>
      <c r="B14" s="80">
        <f>C14-0.4</f>
        <v>19.2</v>
      </c>
      <c r="C14" s="80">
        <f>D14-0.4</f>
        <v>19.6</v>
      </c>
      <c r="D14" s="326">
        <v>20</v>
      </c>
      <c r="E14" s="327">
        <f>D14+0.4</f>
        <v>20.4</v>
      </c>
      <c r="F14" s="80">
        <f>E14+0.4</f>
        <v>20.8</v>
      </c>
      <c r="G14" s="80">
        <f>F14+0.6</f>
        <v>21.4</v>
      </c>
      <c r="H14" s="320"/>
      <c r="I14" s="336" t="s">
        <v>169</v>
      </c>
      <c r="J14" s="334" t="s">
        <v>169</v>
      </c>
      <c r="K14" s="334"/>
      <c r="L14" s="338"/>
      <c r="M14" s="338"/>
      <c r="N14" s="338"/>
    </row>
    <row r="15" ht="19.5" customHeight="1" spans="1:14">
      <c r="A15" s="82" t="s">
        <v>174</v>
      </c>
      <c r="B15" s="80">
        <f>C15-0.2</f>
        <v>10.6</v>
      </c>
      <c r="C15" s="80">
        <f>D15-0.2</f>
        <v>10.8</v>
      </c>
      <c r="D15" s="326">
        <v>11</v>
      </c>
      <c r="E15" s="327">
        <f>D15+0.2</f>
        <v>11.2</v>
      </c>
      <c r="F15" s="80">
        <f>E15+0.2</f>
        <v>11.4</v>
      </c>
      <c r="G15" s="80">
        <f>F15+0.25</f>
        <v>11.65</v>
      </c>
      <c r="H15" s="320"/>
      <c r="I15" s="336" t="s">
        <v>169</v>
      </c>
      <c r="J15" s="334" t="s">
        <v>169</v>
      </c>
      <c r="K15" s="334"/>
      <c r="L15" s="337"/>
      <c r="M15" s="337"/>
      <c r="N15" s="337"/>
    </row>
    <row r="16" ht="19.5" customHeight="1" spans="1:14">
      <c r="A16" s="82" t="s">
        <v>175</v>
      </c>
      <c r="B16" s="80">
        <f>C16</f>
        <v>1.5</v>
      </c>
      <c r="C16" s="80">
        <f>D16</f>
        <v>1.5</v>
      </c>
      <c r="D16" s="326">
        <v>1.5</v>
      </c>
      <c r="E16" s="327">
        <f t="shared" ref="E16:G16" si="5">D16</f>
        <v>1.5</v>
      </c>
      <c r="F16" s="80">
        <f t="shared" si="5"/>
        <v>1.5</v>
      </c>
      <c r="G16" s="80">
        <f t="shared" si="5"/>
        <v>1.5</v>
      </c>
      <c r="H16" s="320"/>
      <c r="I16" s="339" t="s">
        <v>169</v>
      </c>
      <c r="J16" s="339" t="s">
        <v>176</v>
      </c>
      <c r="K16" s="338"/>
      <c r="L16" s="339"/>
      <c r="M16" s="339"/>
      <c r="N16" s="339"/>
    </row>
    <row r="17" ht="14.25" spans="1:14">
      <c r="A17" s="329" t="s">
        <v>177</v>
      </c>
      <c r="D17" s="330"/>
      <c r="E17" s="330"/>
      <c r="F17" s="330"/>
      <c r="G17" s="330"/>
      <c r="H17" s="330"/>
      <c r="I17" s="340"/>
      <c r="J17" s="340"/>
      <c r="K17" s="330"/>
      <c r="L17" s="330"/>
      <c r="M17" s="330"/>
      <c r="N17" s="330"/>
    </row>
    <row r="18" ht="14.25" spans="1:14">
      <c r="A18" s="313" t="s">
        <v>178</v>
      </c>
      <c r="D18" s="330"/>
      <c r="E18" s="330"/>
      <c r="F18" s="330"/>
      <c r="G18" s="330"/>
      <c r="H18" s="330"/>
      <c r="I18" s="340"/>
      <c r="J18" s="340"/>
      <c r="K18" s="330"/>
      <c r="L18" s="330"/>
      <c r="M18" s="330"/>
      <c r="N18" s="330"/>
    </row>
    <row r="19" ht="14.25" spans="1:13">
      <c r="A19" s="330"/>
      <c r="B19" s="330"/>
      <c r="C19" s="330"/>
      <c r="D19" s="330"/>
      <c r="E19" s="330"/>
      <c r="F19" s="330"/>
      <c r="G19" s="330"/>
      <c r="H19" s="330"/>
      <c r="I19" s="341" t="s">
        <v>179</v>
      </c>
      <c r="J19" s="341"/>
      <c r="K19" s="329" t="s">
        <v>180</v>
      </c>
      <c r="L19" s="329"/>
      <c r="M19" s="329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1" customWidth="1"/>
    <col min="2" max="16384" width="10" style="201"/>
  </cols>
  <sheetData>
    <row r="1" ht="22.5" customHeight="1" spans="1:11">
      <c r="A1" s="202" t="s">
        <v>182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7.25" customHeight="1" spans="1:11">
      <c r="A2" s="203" t="s">
        <v>53</v>
      </c>
      <c r="B2" s="97" t="s">
        <v>183</v>
      </c>
      <c r="C2" s="97"/>
      <c r="D2" s="204" t="s">
        <v>55</v>
      </c>
      <c r="E2" s="204"/>
      <c r="F2" s="97" t="s">
        <v>184</v>
      </c>
      <c r="G2" s="97"/>
      <c r="H2" s="205" t="s">
        <v>57</v>
      </c>
      <c r="I2" s="288" t="s">
        <v>185</v>
      </c>
      <c r="J2" s="288"/>
      <c r="K2" s="289"/>
    </row>
    <row r="3" customHeight="1" spans="1:11">
      <c r="A3" s="206" t="s">
        <v>58</v>
      </c>
      <c r="B3" s="207"/>
      <c r="C3" s="208"/>
      <c r="D3" s="209" t="s">
        <v>59</v>
      </c>
      <c r="E3" s="210"/>
      <c r="F3" s="210"/>
      <c r="G3" s="211"/>
      <c r="H3" s="209" t="s">
        <v>60</v>
      </c>
      <c r="I3" s="210"/>
      <c r="J3" s="210"/>
      <c r="K3" s="211"/>
    </row>
    <row r="4" customHeight="1" spans="1:11">
      <c r="A4" s="212" t="s">
        <v>61</v>
      </c>
      <c r="B4" s="213" t="s">
        <v>186</v>
      </c>
      <c r="C4" s="214"/>
      <c r="D4" s="212" t="s">
        <v>63</v>
      </c>
      <c r="E4" s="215"/>
      <c r="F4" s="216">
        <v>45721</v>
      </c>
      <c r="G4" s="217"/>
      <c r="H4" s="212" t="s">
        <v>187</v>
      </c>
      <c r="I4" s="215"/>
      <c r="J4" s="241" t="s">
        <v>65</v>
      </c>
      <c r="K4" s="290" t="s">
        <v>66</v>
      </c>
    </row>
    <row r="5" customHeight="1" spans="1:11">
      <c r="A5" s="218" t="s">
        <v>67</v>
      </c>
      <c r="B5" s="213" t="s">
        <v>188</v>
      </c>
      <c r="C5" s="214"/>
      <c r="D5" s="212" t="s">
        <v>189</v>
      </c>
      <c r="E5" s="215"/>
      <c r="F5" s="219">
        <v>1</v>
      </c>
      <c r="G5" s="220"/>
      <c r="H5" s="212" t="s">
        <v>190</v>
      </c>
      <c r="I5" s="215"/>
      <c r="J5" s="241" t="s">
        <v>65</v>
      </c>
      <c r="K5" s="290" t="s">
        <v>66</v>
      </c>
    </row>
    <row r="6" customHeight="1" spans="1:11">
      <c r="A6" s="212" t="s">
        <v>71</v>
      </c>
      <c r="B6" s="221">
        <v>4</v>
      </c>
      <c r="C6" s="222">
        <v>6</v>
      </c>
      <c r="D6" s="212" t="s">
        <v>191</v>
      </c>
      <c r="E6" s="215"/>
      <c r="F6" s="219">
        <v>0.5</v>
      </c>
      <c r="G6" s="220"/>
      <c r="H6" s="223" t="s">
        <v>192</v>
      </c>
      <c r="I6" s="264"/>
      <c r="J6" s="264"/>
      <c r="K6" s="291"/>
    </row>
    <row r="7" customHeight="1" spans="1:11">
      <c r="A7" s="212" t="s">
        <v>74</v>
      </c>
      <c r="B7" s="224">
        <v>11684</v>
      </c>
      <c r="C7" s="225"/>
      <c r="D7" s="212" t="s">
        <v>193</v>
      </c>
      <c r="E7" s="215"/>
      <c r="F7" s="219">
        <v>0.3</v>
      </c>
      <c r="G7" s="220"/>
      <c r="H7" s="226" t="s">
        <v>194</v>
      </c>
      <c r="I7" s="241"/>
      <c r="J7" s="241"/>
      <c r="K7" s="290"/>
    </row>
    <row r="8" customHeight="1" spans="1:11">
      <c r="A8" s="227" t="s">
        <v>78</v>
      </c>
      <c r="B8" s="228" t="s">
        <v>195</v>
      </c>
      <c r="C8" s="229"/>
      <c r="D8" s="230" t="s">
        <v>80</v>
      </c>
      <c r="E8" s="231"/>
      <c r="F8" s="232">
        <v>45721</v>
      </c>
      <c r="G8" s="233"/>
      <c r="H8" s="230"/>
      <c r="I8" s="231"/>
      <c r="J8" s="231"/>
      <c r="K8" s="292"/>
    </row>
    <row r="9" customHeight="1" spans="1:11">
      <c r="A9" s="234" t="s">
        <v>196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84</v>
      </c>
      <c r="B10" s="236" t="s">
        <v>85</v>
      </c>
      <c r="C10" s="237" t="s">
        <v>86</v>
      </c>
      <c r="D10" s="238"/>
      <c r="E10" s="239" t="s">
        <v>89</v>
      </c>
      <c r="F10" s="236" t="s">
        <v>85</v>
      </c>
      <c r="G10" s="237" t="s">
        <v>86</v>
      </c>
      <c r="H10" s="236"/>
      <c r="I10" s="239" t="s">
        <v>87</v>
      </c>
      <c r="J10" s="236" t="s">
        <v>85</v>
      </c>
      <c r="K10" s="293" t="s">
        <v>86</v>
      </c>
    </row>
    <row r="11" customHeight="1" spans="1:11">
      <c r="A11" s="218" t="s">
        <v>90</v>
      </c>
      <c r="B11" s="240" t="s">
        <v>85</v>
      </c>
      <c r="C11" s="241" t="s">
        <v>86</v>
      </c>
      <c r="D11" s="242"/>
      <c r="E11" s="243" t="s">
        <v>92</v>
      </c>
      <c r="F11" s="240" t="s">
        <v>85</v>
      </c>
      <c r="G11" s="241" t="s">
        <v>86</v>
      </c>
      <c r="H11" s="240"/>
      <c r="I11" s="243" t="s">
        <v>97</v>
      </c>
      <c r="J11" s="240" t="s">
        <v>85</v>
      </c>
      <c r="K11" s="290" t="s">
        <v>86</v>
      </c>
    </row>
    <row r="12" customHeight="1" spans="1:11">
      <c r="A12" s="230" t="s">
        <v>197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92"/>
    </row>
    <row r="13" customHeight="1" spans="1:11">
      <c r="A13" s="244" t="s">
        <v>198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</row>
    <row r="14" customHeight="1" spans="1:11">
      <c r="A14" s="245" t="s">
        <v>199</v>
      </c>
      <c r="B14" s="246"/>
      <c r="C14" s="246"/>
      <c r="D14" s="246"/>
      <c r="E14" s="246"/>
      <c r="F14" s="246"/>
      <c r="G14" s="246"/>
      <c r="H14" s="247"/>
      <c r="I14" s="294"/>
      <c r="J14" s="294"/>
      <c r="K14" s="295"/>
    </row>
    <row r="15" customHeight="1" spans="1:11">
      <c r="A15" s="245" t="s">
        <v>200</v>
      </c>
      <c r="B15" s="246"/>
      <c r="C15" s="246"/>
      <c r="D15" s="246"/>
      <c r="E15" s="246"/>
      <c r="F15" s="246"/>
      <c r="G15" s="246"/>
      <c r="H15" s="247"/>
      <c r="I15" s="296"/>
      <c r="J15" s="297"/>
      <c r="K15" s="298"/>
    </row>
    <row r="16" customHeight="1" spans="1:11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99"/>
    </row>
    <row r="17" customHeight="1" spans="1:11">
      <c r="A17" s="244" t="s">
        <v>201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customHeight="1" spans="1:11">
      <c r="A18" s="250" t="s">
        <v>202</v>
      </c>
      <c r="B18" s="251"/>
      <c r="C18" s="251"/>
      <c r="D18" s="251"/>
      <c r="E18" s="252"/>
      <c r="F18" s="252"/>
      <c r="G18" s="252"/>
      <c r="H18" s="252"/>
      <c r="I18" s="294"/>
      <c r="J18" s="294"/>
      <c r="K18" s="295"/>
    </row>
    <row r="19" customHeight="1" spans="1:11">
      <c r="A19" s="253" t="s">
        <v>203</v>
      </c>
      <c r="B19" s="254"/>
      <c r="C19" s="254"/>
      <c r="D19" s="255"/>
      <c r="E19" s="256"/>
      <c r="F19" s="257"/>
      <c r="G19" s="257"/>
      <c r="H19" s="258"/>
      <c r="I19" s="296"/>
      <c r="J19" s="297"/>
      <c r="K19" s="298"/>
    </row>
    <row r="20" customHeight="1" spans="1:11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99"/>
    </row>
    <row r="21" customHeight="1" spans="1:11">
      <c r="A21" s="259" t="s">
        <v>121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</row>
    <row r="22" customHeight="1" spans="1:11">
      <c r="A22" s="96" t="s">
        <v>122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9"/>
    </row>
    <row r="23" customHeight="1" spans="1:11">
      <c r="A23" s="109" t="s">
        <v>123</v>
      </c>
      <c r="B23" s="111"/>
      <c r="C23" s="241" t="s">
        <v>65</v>
      </c>
      <c r="D23" s="241" t="s">
        <v>66</v>
      </c>
      <c r="E23" s="108"/>
      <c r="F23" s="108"/>
      <c r="G23" s="108"/>
      <c r="H23" s="108"/>
      <c r="I23" s="108"/>
      <c r="J23" s="108"/>
      <c r="K23" s="163"/>
    </row>
    <row r="24" customHeight="1" spans="1:11">
      <c r="A24" s="260" t="s">
        <v>204</v>
      </c>
      <c r="B24" s="261"/>
      <c r="C24" s="261"/>
      <c r="D24" s="261"/>
      <c r="E24" s="261"/>
      <c r="F24" s="261"/>
      <c r="G24" s="261"/>
      <c r="H24" s="261"/>
      <c r="I24" s="261"/>
      <c r="J24" s="261"/>
      <c r="K24" s="300"/>
    </row>
    <row r="25" customHeight="1" spans="1:11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301"/>
    </row>
    <row r="26" customHeight="1" spans="1:11">
      <c r="A26" s="234" t="s">
        <v>131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06" t="s">
        <v>132</v>
      </c>
      <c r="B27" s="237" t="s">
        <v>95</v>
      </c>
      <c r="C27" s="237" t="s">
        <v>96</v>
      </c>
      <c r="D27" s="237" t="s">
        <v>88</v>
      </c>
      <c r="E27" s="207" t="s">
        <v>133</v>
      </c>
      <c r="F27" s="237" t="s">
        <v>95</v>
      </c>
      <c r="G27" s="237" t="s">
        <v>96</v>
      </c>
      <c r="H27" s="237" t="s">
        <v>88</v>
      </c>
      <c r="I27" s="207" t="s">
        <v>134</v>
      </c>
      <c r="J27" s="237" t="s">
        <v>95</v>
      </c>
      <c r="K27" s="293" t="s">
        <v>96</v>
      </c>
    </row>
    <row r="28" customHeight="1" spans="1:11">
      <c r="A28" s="223" t="s">
        <v>87</v>
      </c>
      <c r="B28" s="241" t="s">
        <v>95</v>
      </c>
      <c r="C28" s="241" t="s">
        <v>96</v>
      </c>
      <c r="D28" s="241" t="s">
        <v>88</v>
      </c>
      <c r="E28" s="264" t="s">
        <v>94</v>
      </c>
      <c r="F28" s="241" t="s">
        <v>95</v>
      </c>
      <c r="G28" s="241" t="s">
        <v>96</v>
      </c>
      <c r="H28" s="241" t="s">
        <v>88</v>
      </c>
      <c r="I28" s="264" t="s">
        <v>105</v>
      </c>
      <c r="J28" s="241" t="s">
        <v>95</v>
      </c>
      <c r="K28" s="290" t="s">
        <v>96</v>
      </c>
    </row>
    <row r="29" customHeight="1" spans="1:11">
      <c r="A29" s="212" t="s">
        <v>205</v>
      </c>
      <c r="B29" s="265"/>
      <c r="C29" s="265"/>
      <c r="D29" s="265"/>
      <c r="E29" s="265"/>
      <c r="F29" s="265"/>
      <c r="G29" s="265"/>
      <c r="H29" s="265"/>
      <c r="I29" s="265"/>
      <c r="J29" s="265"/>
      <c r="K29" s="302"/>
    </row>
    <row r="30" customHeight="1" spans="1:1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303"/>
    </row>
    <row r="31" customHeight="1" spans="1:11">
      <c r="A31" s="268" t="s">
        <v>206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</row>
    <row r="32" ht="17.25" customHeight="1" spans="1:11">
      <c r="A32" s="269"/>
      <c r="B32" s="270"/>
      <c r="C32" s="270"/>
      <c r="D32" s="270"/>
      <c r="E32" s="270"/>
      <c r="F32" s="270"/>
      <c r="G32" s="270"/>
      <c r="H32" s="270"/>
      <c r="I32" s="270"/>
      <c r="J32" s="270"/>
      <c r="K32" s="304"/>
    </row>
    <row r="33" ht="17.25" customHeight="1" spans="1:11">
      <c r="A33" s="271" t="s">
        <v>207</v>
      </c>
      <c r="B33" s="272"/>
      <c r="C33" s="272"/>
      <c r="D33" s="272"/>
      <c r="E33" s="272"/>
      <c r="F33" s="272"/>
      <c r="G33" s="272"/>
      <c r="H33" s="272"/>
      <c r="I33" s="272"/>
      <c r="J33" s="272"/>
      <c r="K33" s="305"/>
    </row>
    <row r="34" ht="17.25" customHeight="1" spans="1:11">
      <c r="A34" s="271" t="s">
        <v>208</v>
      </c>
      <c r="B34" s="272"/>
      <c r="C34" s="272"/>
      <c r="D34" s="272"/>
      <c r="E34" s="272"/>
      <c r="F34" s="272"/>
      <c r="G34" s="272"/>
      <c r="H34" s="272"/>
      <c r="I34" s="272"/>
      <c r="J34" s="272"/>
      <c r="K34" s="305"/>
    </row>
    <row r="35" ht="17.25" customHeight="1" spans="1:11">
      <c r="A35" s="271"/>
      <c r="B35" s="272"/>
      <c r="C35" s="272"/>
      <c r="D35" s="272"/>
      <c r="E35" s="272"/>
      <c r="F35" s="272"/>
      <c r="G35" s="272"/>
      <c r="H35" s="272"/>
      <c r="I35" s="272"/>
      <c r="J35" s="272"/>
      <c r="K35" s="305"/>
    </row>
    <row r="36" ht="17.25" customHeight="1" spans="1:11">
      <c r="A36" s="271"/>
      <c r="B36" s="272"/>
      <c r="C36" s="272"/>
      <c r="D36" s="272"/>
      <c r="E36" s="272"/>
      <c r="F36" s="272"/>
      <c r="G36" s="272"/>
      <c r="H36" s="272"/>
      <c r="I36" s="272"/>
      <c r="J36" s="272"/>
      <c r="K36" s="305"/>
    </row>
    <row r="37" ht="17.25" customHeight="1" spans="1:11">
      <c r="A37" s="271"/>
      <c r="B37" s="272"/>
      <c r="C37" s="272"/>
      <c r="D37" s="272"/>
      <c r="E37" s="272"/>
      <c r="F37" s="272"/>
      <c r="G37" s="272"/>
      <c r="H37" s="272"/>
      <c r="I37" s="272"/>
      <c r="J37" s="272"/>
      <c r="K37" s="305"/>
    </row>
    <row r="38" ht="17.25" customHeight="1" spans="1:11">
      <c r="A38" s="271"/>
      <c r="B38" s="272"/>
      <c r="C38" s="272"/>
      <c r="D38" s="272"/>
      <c r="E38" s="272"/>
      <c r="F38" s="272"/>
      <c r="G38" s="272"/>
      <c r="H38" s="272"/>
      <c r="I38" s="272"/>
      <c r="J38" s="272"/>
      <c r="K38" s="305"/>
    </row>
    <row r="39" ht="17.25" customHeight="1" spans="1:11">
      <c r="A39" s="271"/>
      <c r="B39" s="272"/>
      <c r="C39" s="272"/>
      <c r="D39" s="272"/>
      <c r="E39" s="272"/>
      <c r="F39" s="272"/>
      <c r="G39" s="272"/>
      <c r="H39" s="272"/>
      <c r="I39" s="272"/>
      <c r="J39" s="272"/>
      <c r="K39" s="305"/>
    </row>
    <row r="40" ht="17.25" customHeight="1" spans="1:1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305"/>
    </row>
    <row r="41" ht="17.25" customHeight="1" spans="1:1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305"/>
    </row>
    <row r="42" ht="17.25" customHeight="1" spans="1:11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305"/>
    </row>
    <row r="43" ht="17.25" customHeight="1" spans="1:11">
      <c r="A43" s="266" t="s">
        <v>130</v>
      </c>
      <c r="B43" s="267"/>
      <c r="C43" s="267"/>
      <c r="D43" s="267"/>
      <c r="E43" s="267"/>
      <c r="F43" s="267"/>
      <c r="G43" s="267"/>
      <c r="H43" s="267"/>
      <c r="I43" s="267"/>
      <c r="J43" s="267"/>
      <c r="K43" s="303"/>
    </row>
    <row r="44" customHeight="1" spans="1:11">
      <c r="A44" s="268" t="s">
        <v>209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ht="18" customHeight="1" spans="1:11">
      <c r="A45" s="273" t="s">
        <v>197</v>
      </c>
      <c r="B45" s="274"/>
      <c r="C45" s="274"/>
      <c r="D45" s="274"/>
      <c r="E45" s="274"/>
      <c r="F45" s="274"/>
      <c r="G45" s="274"/>
      <c r="H45" s="274"/>
      <c r="I45" s="274"/>
      <c r="J45" s="274"/>
      <c r="K45" s="306"/>
    </row>
    <row r="46" ht="18" customHeight="1" spans="1:11">
      <c r="A46" s="273"/>
      <c r="B46" s="274"/>
      <c r="C46" s="274"/>
      <c r="D46" s="274"/>
      <c r="E46" s="274"/>
      <c r="F46" s="274"/>
      <c r="G46" s="274"/>
      <c r="H46" s="274"/>
      <c r="I46" s="274"/>
      <c r="J46" s="274"/>
      <c r="K46" s="306"/>
    </row>
    <row r="47" ht="18" customHeight="1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301"/>
    </row>
    <row r="48" ht="21" customHeight="1" spans="1:11">
      <c r="A48" s="275" t="s">
        <v>138</v>
      </c>
      <c r="B48" s="276" t="s">
        <v>139</v>
      </c>
      <c r="C48" s="276"/>
      <c r="D48" s="277" t="s">
        <v>140</v>
      </c>
      <c r="E48" s="278" t="s">
        <v>210</v>
      </c>
      <c r="F48" s="277" t="s">
        <v>142</v>
      </c>
      <c r="G48" s="279">
        <v>45711</v>
      </c>
      <c r="H48" s="280" t="s">
        <v>143</v>
      </c>
      <c r="I48" s="280"/>
      <c r="J48" s="276" t="s">
        <v>210</v>
      </c>
      <c r="K48" s="307"/>
    </row>
    <row r="49" customHeight="1" spans="1:11">
      <c r="A49" s="281" t="s">
        <v>145</v>
      </c>
      <c r="B49" s="282"/>
      <c r="C49" s="282"/>
      <c r="D49" s="282"/>
      <c r="E49" s="282"/>
      <c r="F49" s="282"/>
      <c r="G49" s="282"/>
      <c r="H49" s="282"/>
      <c r="I49" s="282"/>
      <c r="J49" s="282"/>
      <c r="K49" s="308"/>
    </row>
    <row r="50" customHeight="1" spans="1:11">
      <c r="A50" s="283" t="s">
        <v>211</v>
      </c>
      <c r="B50" s="284"/>
      <c r="C50" s="284"/>
      <c r="D50" s="284"/>
      <c r="E50" s="284"/>
      <c r="F50" s="284"/>
      <c r="G50" s="284"/>
      <c r="H50" s="284"/>
      <c r="I50" s="284"/>
      <c r="J50" s="284"/>
      <c r="K50" s="309"/>
    </row>
    <row r="51" customHeight="1" spans="1:11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310"/>
    </row>
    <row r="52" ht="21" customHeight="1" spans="1:11">
      <c r="A52" s="275" t="s">
        <v>138</v>
      </c>
      <c r="B52" s="287"/>
      <c r="C52" s="287"/>
      <c r="D52" s="277" t="s">
        <v>140</v>
      </c>
      <c r="E52" s="277"/>
      <c r="F52" s="277" t="s">
        <v>142</v>
      </c>
      <c r="G52" s="277"/>
      <c r="H52" s="280" t="s">
        <v>143</v>
      </c>
      <c r="I52" s="280"/>
      <c r="J52" s="311"/>
      <c r="K52" s="31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186</v>
      </c>
      <c r="C2" s="68"/>
      <c r="D2" s="69" t="s">
        <v>67</v>
      </c>
      <c r="E2" s="68" t="s">
        <v>188</v>
      </c>
      <c r="F2" s="68"/>
      <c r="G2" s="68"/>
      <c r="H2" s="186"/>
      <c r="I2" s="193" t="s">
        <v>57</v>
      </c>
      <c r="J2" s="194" t="s">
        <v>185</v>
      </c>
      <c r="K2" s="194"/>
      <c r="L2" s="194"/>
      <c r="M2" s="194"/>
      <c r="N2" s="195"/>
    </row>
    <row r="3" ht="22.5" customHeight="1" spans="1:14">
      <c r="A3" s="72" t="s">
        <v>149</v>
      </c>
      <c r="B3" s="73" t="s">
        <v>150</v>
      </c>
      <c r="C3" s="73"/>
      <c r="D3" s="73"/>
      <c r="E3" s="73"/>
      <c r="F3" s="73"/>
      <c r="G3" s="73"/>
      <c r="H3" s="70"/>
      <c r="I3" s="72" t="s">
        <v>151</v>
      </c>
      <c r="J3" s="72"/>
      <c r="K3" s="72"/>
      <c r="L3" s="72"/>
      <c r="M3" s="72"/>
      <c r="N3" s="196"/>
    </row>
    <row r="4" ht="22.5" customHeight="1" spans="1:14">
      <c r="A4" s="72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0"/>
      <c r="I4" s="197" t="s">
        <v>212</v>
      </c>
      <c r="J4" s="197" t="s">
        <v>213</v>
      </c>
      <c r="K4" s="197" t="s">
        <v>214</v>
      </c>
      <c r="L4" s="197" t="s">
        <v>215</v>
      </c>
      <c r="M4" s="197" t="s">
        <v>216</v>
      </c>
      <c r="N4" s="197" t="s">
        <v>217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218</v>
      </c>
      <c r="J5" s="78" t="s">
        <v>218</v>
      </c>
      <c r="K5" s="78" t="s">
        <v>218</v>
      </c>
      <c r="L5" s="78" t="s">
        <v>218</v>
      </c>
      <c r="M5" s="78" t="s">
        <v>218</v>
      </c>
      <c r="N5" s="78" t="s">
        <v>218</v>
      </c>
    </row>
    <row r="6" ht="22.5" customHeight="1" spans="1:14">
      <c r="A6" s="74" t="s">
        <v>154</v>
      </c>
      <c r="B6" s="74" t="s">
        <v>219</v>
      </c>
      <c r="C6" s="74" t="s">
        <v>220</v>
      </c>
      <c r="D6" s="74" t="s">
        <v>221</v>
      </c>
      <c r="E6" s="74" t="s">
        <v>222</v>
      </c>
      <c r="F6" s="74" t="s">
        <v>223</v>
      </c>
      <c r="G6" s="74" t="s">
        <v>224</v>
      </c>
      <c r="H6" s="70"/>
      <c r="I6" s="78" t="s">
        <v>225</v>
      </c>
      <c r="J6" s="78" t="s">
        <v>226</v>
      </c>
      <c r="K6" s="78" t="s">
        <v>227</v>
      </c>
      <c r="L6" s="78" t="s">
        <v>227</v>
      </c>
      <c r="M6" s="78" t="s">
        <v>228</v>
      </c>
      <c r="N6" s="198" t="s">
        <v>229</v>
      </c>
    </row>
    <row r="7" ht="22.5" customHeight="1" spans="1:14">
      <c r="A7" s="74" t="s">
        <v>156</v>
      </c>
      <c r="B7" s="74" t="s">
        <v>230</v>
      </c>
      <c r="C7" s="74" t="s">
        <v>231</v>
      </c>
      <c r="D7" s="74" t="s">
        <v>232</v>
      </c>
      <c r="E7" s="74" t="s">
        <v>233</v>
      </c>
      <c r="F7" s="74" t="s">
        <v>234</v>
      </c>
      <c r="G7" s="74" t="s">
        <v>235</v>
      </c>
      <c r="H7" s="70"/>
      <c r="I7" s="78" t="s">
        <v>236</v>
      </c>
      <c r="J7" s="78" t="s">
        <v>237</v>
      </c>
      <c r="K7" s="78" t="s">
        <v>237</v>
      </c>
      <c r="L7" s="78" t="s">
        <v>236</v>
      </c>
      <c r="M7" s="78" t="s">
        <v>236</v>
      </c>
      <c r="N7" s="198" t="s">
        <v>236</v>
      </c>
    </row>
    <row r="8" ht="22.5" customHeight="1" spans="1:14">
      <c r="A8" s="74" t="s">
        <v>160</v>
      </c>
      <c r="B8" s="74" t="s">
        <v>238</v>
      </c>
      <c r="C8" s="74" t="s">
        <v>239</v>
      </c>
      <c r="D8" s="74" t="s">
        <v>240</v>
      </c>
      <c r="E8" s="74" t="s">
        <v>241</v>
      </c>
      <c r="F8" s="74" t="s">
        <v>234</v>
      </c>
      <c r="G8" s="74" t="s">
        <v>235</v>
      </c>
      <c r="H8" s="70"/>
      <c r="I8" s="78" t="s">
        <v>229</v>
      </c>
      <c r="J8" s="78" t="s">
        <v>229</v>
      </c>
      <c r="K8" s="78" t="s">
        <v>229</v>
      </c>
      <c r="L8" s="86" t="s">
        <v>229</v>
      </c>
      <c r="M8" s="86" t="s">
        <v>229</v>
      </c>
      <c r="N8" s="198" t="s">
        <v>229</v>
      </c>
    </row>
    <row r="9" ht="22.5" customHeight="1" spans="1:14">
      <c r="A9" s="74" t="s">
        <v>163</v>
      </c>
      <c r="B9" s="74" t="s">
        <v>242</v>
      </c>
      <c r="C9" s="74" t="s">
        <v>243</v>
      </c>
      <c r="D9" s="74" t="s">
        <v>244</v>
      </c>
      <c r="E9" s="74" t="s">
        <v>245</v>
      </c>
      <c r="F9" s="74" t="s">
        <v>246</v>
      </c>
      <c r="G9" s="74" t="s">
        <v>247</v>
      </c>
      <c r="H9" s="70"/>
      <c r="I9" s="78" t="s">
        <v>229</v>
      </c>
      <c r="J9" s="78" t="s">
        <v>248</v>
      </c>
      <c r="K9" s="78" t="s">
        <v>229</v>
      </c>
      <c r="L9" s="86" t="s">
        <v>229</v>
      </c>
      <c r="M9" s="86" t="s">
        <v>229</v>
      </c>
      <c r="N9" s="198" t="s">
        <v>249</v>
      </c>
    </row>
    <row r="10" ht="22.5" customHeight="1" spans="1:14">
      <c r="A10" s="74" t="s">
        <v>167</v>
      </c>
      <c r="B10" s="74" t="s">
        <v>250</v>
      </c>
      <c r="C10" s="74" t="s">
        <v>251</v>
      </c>
      <c r="D10" s="74" t="s">
        <v>252</v>
      </c>
      <c r="E10" s="74" t="s">
        <v>253</v>
      </c>
      <c r="F10" s="74" t="s">
        <v>254</v>
      </c>
      <c r="G10" s="74" t="s">
        <v>255</v>
      </c>
      <c r="H10" s="70"/>
      <c r="I10" s="78" t="s">
        <v>256</v>
      </c>
      <c r="J10" s="78" t="s">
        <v>257</v>
      </c>
      <c r="K10" s="78" t="s">
        <v>258</v>
      </c>
      <c r="L10" s="86" t="s">
        <v>229</v>
      </c>
      <c r="M10" s="78" t="s">
        <v>258</v>
      </c>
      <c r="N10" s="198" t="s">
        <v>229</v>
      </c>
    </row>
    <row r="11" ht="22.5" customHeight="1" spans="1:14">
      <c r="A11" s="74" t="s">
        <v>171</v>
      </c>
      <c r="B11" s="74" t="s">
        <v>259</v>
      </c>
      <c r="C11" s="74" t="s">
        <v>260</v>
      </c>
      <c r="D11" s="74" t="s">
        <v>261</v>
      </c>
      <c r="E11" s="74" t="s">
        <v>262</v>
      </c>
      <c r="F11" s="74" t="s">
        <v>263</v>
      </c>
      <c r="G11" s="74" t="s">
        <v>264</v>
      </c>
      <c r="H11" s="70"/>
      <c r="I11" s="86" t="s">
        <v>229</v>
      </c>
      <c r="J11" s="86" t="s">
        <v>229</v>
      </c>
      <c r="K11" s="86" t="s">
        <v>229</v>
      </c>
      <c r="L11" s="86" t="s">
        <v>229</v>
      </c>
      <c r="M11" s="86" t="s">
        <v>229</v>
      </c>
      <c r="N11" s="198" t="s">
        <v>229</v>
      </c>
    </row>
    <row r="12" ht="22.5" customHeight="1" spans="1:14">
      <c r="A12" s="74" t="s">
        <v>172</v>
      </c>
      <c r="B12" s="74" t="s">
        <v>265</v>
      </c>
      <c r="C12" s="74" t="s">
        <v>266</v>
      </c>
      <c r="D12" s="74" t="s">
        <v>267</v>
      </c>
      <c r="E12" s="74" t="s">
        <v>268</v>
      </c>
      <c r="F12" s="74" t="s">
        <v>260</v>
      </c>
      <c r="G12" s="74" t="s">
        <v>269</v>
      </c>
      <c r="H12" s="70"/>
      <c r="I12" s="86" t="s">
        <v>229</v>
      </c>
      <c r="J12" s="86" t="s">
        <v>229</v>
      </c>
      <c r="K12" s="86" t="s">
        <v>229</v>
      </c>
      <c r="L12" s="86" t="s">
        <v>229</v>
      </c>
      <c r="M12" s="86" t="s">
        <v>229</v>
      </c>
      <c r="N12" s="198" t="s">
        <v>229</v>
      </c>
    </row>
    <row r="13" ht="22.5" customHeight="1" spans="1:14">
      <c r="A13" s="74" t="s">
        <v>173</v>
      </c>
      <c r="B13" s="74" t="s">
        <v>270</v>
      </c>
      <c r="C13" s="74" t="s">
        <v>271</v>
      </c>
      <c r="D13" s="74" t="s">
        <v>272</v>
      </c>
      <c r="E13" s="74" t="s">
        <v>273</v>
      </c>
      <c r="F13" s="74" t="s">
        <v>274</v>
      </c>
      <c r="G13" s="74" t="s">
        <v>275</v>
      </c>
      <c r="H13" s="70"/>
      <c r="I13" s="78" t="s">
        <v>249</v>
      </c>
      <c r="J13" s="78" t="s">
        <v>276</v>
      </c>
      <c r="K13" s="86" t="s">
        <v>229</v>
      </c>
      <c r="L13" s="78" t="s">
        <v>170</v>
      </c>
      <c r="M13" s="78" t="s">
        <v>277</v>
      </c>
      <c r="N13" s="198" t="s">
        <v>229</v>
      </c>
    </row>
    <row r="14" ht="22.5" customHeight="1" spans="1:14">
      <c r="A14" s="74" t="s">
        <v>174</v>
      </c>
      <c r="B14" s="74" t="s">
        <v>278</v>
      </c>
      <c r="C14" s="74" t="s">
        <v>279</v>
      </c>
      <c r="D14" s="74" t="s">
        <v>280</v>
      </c>
      <c r="E14" s="74" t="s">
        <v>281</v>
      </c>
      <c r="F14" s="74" t="s">
        <v>282</v>
      </c>
      <c r="G14" s="74" t="s">
        <v>283</v>
      </c>
      <c r="H14" s="70"/>
      <c r="I14" s="86" t="s">
        <v>229</v>
      </c>
      <c r="J14" s="86" t="s">
        <v>229</v>
      </c>
      <c r="K14" s="86" t="s">
        <v>229</v>
      </c>
      <c r="L14" s="86" t="s">
        <v>229</v>
      </c>
      <c r="M14" s="86" t="s">
        <v>229</v>
      </c>
      <c r="N14" s="198" t="s">
        <v>229</v>
      </c>
    </row>
    <row r="15" ht="22.5" customHeight="1" spans="1:14">
      <c r="A15" s="74" t="s">
        <v>175</v>
      </c>
      <c r="B15" s="74" t="s">
        <v>284</v>
      </c>
      <c r="C15" s="74" t="s">
        <v>284</v>
      </c>
      <c r="D15" s="74" t="s">
        <v>285</v>
      </c>
      <c r="E15" s="74" t="s">
        <v>284</v>
      </c>
      <c r="F15" s="74" t="s">
        <v>284</v>
      </c>
      <c r="G15" s="74" t="s">
        <v>284</v>
      </c>
      <c r="H15" s="70"/>
      <c r="I15" s="86" t="s">
        <v>229</v>
      </c>
      <c r="J15" s="86" t="s">
        <v>229</v>
      </c>
      <c r="K15" s="86" t="s">
        <v>229</v>
      </c>
      <c r="L15" s="86" t="s">
        <v>229</v>
      </c>
      <c r="M15" s="86" t="s">
        <v>229</v>
      </c>
      <c r="N15" s="198" t="s">
        <v>229</v>
      </c>
    </row>
    <row r="16" ht="22.5" customHeight="1" spans="1:14">
      <c r="A16" s="187"/>
      <c r="B16" s="76"/>
      <c r="C16" s="76"/>
      <c r="D16" s="188"/>
      <c r="E16" s="76"/>
      <c r="F16" s="76"/>
      <c r="G16" s="76"/>
      <c r="H16" s="70"/>
      <c r="I16" s="92"/>
      <c r="J16" s="92"/>
      <c r="K16" s="92"/>
      <c r="L16" s="92"/>
      <c r="M16" s="92"/>
      <c r="N16" s="199"/>
    </row>
    <row r="17" ht="22.5" customHeight="1" spans="1:14">
      <c r="A17" s="187"/>
      <c r="B17" s="76"/>
      <c r="C17" s="76"/>
      <c r="D17" s="188"/>
      <c r="E17" s="76"/>
      <c r="F17" s="76"/>
      <c r="G17" s="76"/>
      <c r="H17" s="70"/>
      <c r="I17" s="92"/>
      <c r="J17" s="92"/>
      <c r="K17" s="92"/>
      <c r="L17" s="92"/>
      <c r="M17" s="92"/>
      <c r="N17" s="199"/>
    </row>
    <row r="18" ht="22.5" customHeight="1" spans="1:14">
      <c r="A18" s="189"/>
      <c r="B18" s="190"/>
      <c r="C18" s="191"/>
      <c r="D18" s="192"/>
      <c r="E18" s="191"/>
      <c r="F18" s="191"/>
      <c r="G18" s="191"/>
      <c r="H18" s="70"/>
      <c r="I18" s="92"/>
      <c r="J18" s="92"/>
      <c r="K18" s="92"/>
      <c r="L18" s="92"/>
      <c r="M18" s="92"/>
      <c r="N18" s="199"/>
    </row>
    <row r="19" ht="14.25" spans="1:14">
      <c r="A19" s="88" t="s">
        <v>177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</row>
    <row r="20" ht="14.25" spans="1:14">
      <c r="A20" s="63" t="s">
        <v>286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</row>
    <row r="21" ht="14.25" spans="1:13">
      <c r="A21" s="89"/>
      <c r="B21" s="89"/>
      <c r="C21" s="89"/>
      <c r="D21" s="89"/>
      <c r="E21" s="89"/>
      <c r="F21" s="89"/>
      <c r="G21" s="89"/>
      <c r="H21" s="89"/>
      <c r="I21" s="88" t="s">
        <v>287</v>
      </c>
      <c r="J21" s="200"/>
      <c r="K21" s="88" t="s">
        <v>288</v>
      </c>
      <c r="L21" s="88"/>
      <c r="M21" s="88" t="s">
        <v>289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24" workbookViewId="0">
      <selection activeCell="A40" sqref="A40:K40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0.16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5" t="s">
        <v>290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54</v>
      </c>
      <c r="C2" s="97"/>
      <c r="D2" s="98" t="s">
        <v>61</v>
      </c>
      <c r="E2" s="99" t="s">
        <v>62</v>
      </c>
      <c r="F2" s="100" t="s">
        <v>291</v>
      </c>
      <c r="G2" s="101" t="s">
        <v>68</v>
      </c>
      <c r="H2" s="102"/>
      <c r="I2" s="133" t="s">
        <v>57</v>
      </c>
      <c r="J2" s="161" t="s">
        <v>56</v>
      </c>
      <c r="K2" s="184"/>
    </row>
    <row r="3" spans="1:11">
      <c r="A3" s="103" t="s">
        <v>74</v>
      </c>
      <c r="B3" s="104">
        <v>500</v>
      </c>
      <c r="C3" s="104"/>
      <c r="D3" s="105" t="s">
        <v>292</v>
      </c>
      <c r="E3" s="106">
        <v>45792</v>
      </c>
      <c r="F3" s="107"/>
      <c r="G3" s="107"/>
      <c r="H3" s="108" t="s">
        <v>293</v>
      </c>
      <c r="I3" s="108"/>
      <c r="J3" s="108"/>
      <c r="K3" s="163"/>
    </row>
    <row r="4" spans="1:11">
      <c r="A4" s="109" t="s">
        <v>71</v>
      </c>
      <c r="B4" s="110">
        <v>1</v>
      </c>
      <c r="C4" s="110">
        <v>5</v>
      </c>
      <c r="D4" s="111" t="s">
        <v>294</v>
      </c>
      <c r="E4" s="107" t="s">
        <v>295</v>
      </c>
      <c r="F4" s="107"/>
      <c r="G4" s="107"/>
      <c r="H4" s="111" t="s">
        <v>296</v>
      </c>
      <c r="I4" s="111"/>
      <c r="J4" s="124" t="s">
        <v>65</v>
      </c>
      <c r="K4" s="164" t="s">
        <v>66</v>
      </c>
    </row>
    <row r="5" spans="1:11">
      <c r="A5" s="109" t="s">
        <v>297</v>
      </c>
      <c r="B5" s="104" t="s">
        <v>298</v>
      </c>
      <c r="C5" s="104"/>
      <c r="D5" s="105" t="s">
        <v>299</v>
      </c>
      <c r="E5" s="105" t="s">
        <v>300</v>
      </c>
      <c r="F5" s="105" t="s">
        <v>301</v>
      </c>
      <c r="G5" s="105" t="s">
        <v>295</v>
      </c>
      <c r="H5" s="111" t="s">
        <v>302</v>
      </c>
      <c r="I5" s="111"/>
      <c r="J5" s="124" t="s">
        <v>65</v>
      </c>
      <c r="K5" s="164" t="s">
        <v>66</v>
      </c>
    </row>
    <row r="6" ht="15" spans="1:11">
      <c r="A6" s="112" t="s">
        <v>303</v>
      </c>
      <c r="B6" s="113" t="s">
        <v>304</v>
      </c>
      <c r="C6" s="113"/>
      <c r="D6" s="114" t="s">
        <v>305</v>
      </c>
      <c r="E6" s="115"/>
      <c r="F6" s="157">
        <v>500</v>
      </c>
      <c r="G6" s="114"/>
      <c r="H6" s="117" t="s">
        <v>306</v>
      </c>
      <c r="I6" s="117"/>
      <c r="J6" s="130" t="s">
        <v>65</v>
      </c>
      <c r="K6" s="165" t="s">
        <v>66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307</v>
      </c>
      <c r="B8" s="100" t="s">
        <v>308</v>
      </c>
      <c r="C8" s="100" t="s">
        <v>309</v>
      </c>
      <c r="D8" s="100" t="s">
        <v>310</v>
      </c>
      <c r="E8" s="100" t="s">
        <v>311</v>
      </c>
      <c r="F8" s="100" t="s">
        <v>312</v>
      </c>
      <c r="G8" s="122" t="s">
        <v>313</v>
      </c>
      <c r="H8" s="123"/>
      <c r="I8" s="123"/>
      <c r="J8" s="123"/>
      <c r="K8" s="166"/>
    </row>
    <row r="9" spans="1:11">
      <c r="A9" s="109" t="s">
        <v>314</v>
      </c>
      <c r="B9" s="111"/>
      <c r="C9" s="124" t="s">
        <v>65</v>
      </c>
      <c r="D9" s="124" t="s">
        <v>66</v>
      </c>
      <c r="E9" s="105" t="s">
        <v>315</v>
      </c>
      <c r="F9" s="125" t="s">
        <v>316</v>
      </c>
      <c r="G9" s="126" t="s">
        <v>317</v>
      </c>
      <c r="H9" s="148"/>
      <c r="I9" s="148"/>
      <c r="J9" s="148"/>
      <c r="K9" s="176"/>
    </row>
    <row r="10" spans="1:11">
      <c r="A10" s="109" t="s">
        <v>318</v>
      </c>
      <c r="B10" s="111"/>
      <c r="C10" s="124" t="s">
        <v>65</v>
      </c>
      <c r="D10" s="124" t="s">
        <v>66</v>
      </c>
      <c r="E10" s="105" t="s">
        <v>319</v>
      </c>
      <c r="F10" s="125" t="s">
        <v>317</v>
      </c>
      <c r="G10" s="126" t="s">
        <v>320</v>
      </c>
      <c r="H10" s="148"/>
      <c r="I10" s="148"/>
      <c r="J10" s="148"/>
      <c r="K10" s="176"/>
    </row>
    <row r="11" spans="1:11">
      <c r="A11" s="128" t="s">
        <v>196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8"/>
    </row>
    <row r="12" spans="1:11">
      <c r="A12" s="103" t="s">
        <v>89</v>
      </c>
      <c r="B12" s="124" t="s">
        <v>85</v>
      </c>
      <c r="C12" s="124" t="s">
        <v>86</v>
      </c>
      <c r="D12" s="125"/>
      <c r="E12" s="105" t="s">
        <v>87</v>
      </c>
      <c r="F12" s="124" t="s">
        <v>85</v>
      </c>
      <c r="G12" s="124" t="s">
        <v>86</v>
      </c>
      <c r="H12" s="124"/>
      <c r="I12" s="105" t="s">
        <v>321</v>
      </c>
      <c r="J12" s="124" t="s">
        <v>85</v>
      </c>
      <c r="K12" s="164" t="s">
        <v>86</v>
      </c>
    </row>
    <row r="13" spans="1:11">
      <c r="A13" s="103" t="s">
        <v>92</v>
      </c>
      <c r="B13" s="124" t="s">
        <v>85</v>
      </c>
      <c r="C13" s="124" t="s">
        <v>86</v>
      </c>
      <c r="D13" s="125"/>
      <c r="E13" s="105" t="s">
        <v>97</v>
      </c>
      <c r="F13" s="124" t="s">
        <v>85</v>
      </c>
      <c r="G13" s="124" t="s">
        <v>86</v>
      </c>
      <c r="H13" s="124"/>
      <c r="I13" s="105" t="s">
        <v>322</v>
      </c>
      <c r="J13" s="124" t="s">
        <v>85</v>
      </c>
      <c r="K13" s="164" t="s">
        <v>86</v>
      </c>
    </row>
    <row r="14" ht="15" spans="1:11">
      <c r="A14" s="112" t="s">
        <v>323</v>
      </c>
      <c r="B14" s="130" t="s">
        <v>85</v>
      </c>
      <c r="C14" s="130" t="s">
        <v>86</v>
      </c>
      <c r="D14" s="115"/>
      <c r="E14" s="114" t="s">
        <v>324</v>
      </c>
      <c r="F14" s="130" t="s">
        <v>85</v>
      </c>
      <c r="G14" s="130" t="s">
        <v>86</v>
      </c>
      <c r="H14" s="130"/>
      <c r="I14" s="114" t="s">
        <v>325</v>
      </c>
      <c r="J14" s="130" t="s">
        <v>85</v>
      </c>
      <c r="K14" s="165" t="s">
        <v>86</v>
      </c>
    </row>
    <row r="15" ht="15" spans="1:11">
      <c r="A15" s="118" t="s">
        <v>177</v>
      </c>
      <c r="B15" s="131" t="s">
        <v>317</v>
      </c>
      <c r="C15" s="132"/>
      <c r="D15" s="119"/>
      <c r="E15" s="118"/>
      <c r="F15" s="132"/>
      <c r="G15" s="132"/>
      <c r="H15" s="132"/>
      <c r="I15" s="118"/>
      <c r="J15" s="132"/>
      <c r="K15" s="132"/>
    </row>
    <row r="16" s="181" customFormat="1" spans="1:11">
      <c r="A16" s="96" t="s">
        <v>326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9"/>
    </row>
    <row r="17" spans="1:11">
      <c r="A17" s="109" t="s">
        <v>327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70"/>
    </row>
    <row r="18" spans="1:11">
      <c r="A18" s="109" t="s">
        <v>328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70"/>
    </row>
    <row r="19" spans="1:11">
      <c r="A19" s="134" t="s">
        <v>329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71"/>
    </row>
    <row r="20" spans="1:11">
      <c r="A20" s="136"/>
      <c r="B20" s="127"/>
      <c r="C20" s="127"/>
      <c r="D20" s="127"/>
      <c r="E20" s="127"/>
      <c r="F20" s="127"/>
      <c r="G20" s="127"/>
      <c r="H20" s="127"/>
      <c r="I20" s="127"/>
      <c r="J20" s="127"/>
      <c r="K20" s="167"/>
    </row>
    <row r="21" spans="1:11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76"/>
    </row>
    <row r="22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76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72"/>
    </row>
    <row r="24" spans="1:11">
      <c r="A24" s="109" t="s">
        <v>123</v>
      </c>
      <c r="B24" s="111"/>
      <c r="C24" s="124" t="s">
        <v>65</v>
      </c>
      <c r="D24" s="124" t="s">
        <v>66</v>
      </c>
      <c r="E24" s="108"/>
      <c r="F24" s="108"/>
      <c r="G24" s="108"/>
      <c r="H24" s="108"/>
      <c r="I24" s="108"/>
      <c r="J24" s="108"/>
      <c r="K24" s="163"/>
    </row>
    <row r="25" ht="15" spans="1:11">
      <c r="A25" s="139" t="s">
        <v>330</v>
      </c>
      <c r="B25" s="140" t="s">
        <v>317</v>
      </c>
      <c r="C25" s="183"/>
      <c r="D25" s="183"/>
      <c r="E25" s="183"/>
      <c r="F25" s="183"/>
      <c r="G25" s="183"/>
      <c r="H25" s="183"/>
      <c r="I25" s="183"/>
      <c r="J25" s="183"/>
      <c r="K25" s="185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331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6"/>
    </row>
    <row r="28" spans="1:11">
      <c r="A28" s="143" t="s">
        <v>332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74"/>
    </row>
    <row r="29" spans="1:11">
      <c r="A29" s="145" t="s">
        <v>333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75"/>
    </row>
    <row r="30" spans="1:11">
      <c r="A30" s="145" t="s">
        <v>334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75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75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5"/>
    </row>
    <row r="33" ht="23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5"/>
    </row>
    <row r="34" ht="23" customHeight="1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76"/>
    </row>
    <row r="35" ht="23" customHeight="1" spans="1:11">
      <c r="A35" s="149"/>
      <c r="B35" s="148"/>
      <c r="C35" s="148"/>
      <c r="D35" s="148"/>
      <c r="E35" s="148"/>
      <c r="F35" s="148"/>
      <c r="G35" s="148"/>
      <c r="H35" s="148"/>
      <c r="I35" s="148"/>
      <c r="J35" s="148"/>
      <c r="K35" s="176"/>
    </row>
    <row r="36" ht="23" customHeight="1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7"/>
    </row>
    <row r="37" ht="18.75" customHeight="1" spans="1:11">
      <c r="A37" s="152" t="s">
        <v>335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8"/>
    </row>
    <row r="38" s="182" customFormat="1" ht="18.75" customHeight="1" spans="1:11">
      <c r="A38" s="109" t="s">
        <v>336</v>
      </c>
      <c r="B38" s="111"/>
      <c r="C38" s="111"/>
      <c r="D38" s="108" t="s">
        <v>337</v>
      </c>
      <c r="E38" s="108"/>
      <c r="F38" s="154" t="s">
        <v>338</v>
      </c>
      <c r="G38" s="155"/>
      <c r="H38" s="111" t="s">
        <v>339</v>
      </c>
      <c r="I38" s="111"/>
      <c r="J38" s="111" t="s">
        <v>340</v>
      </c>
      <c r="K38" s="170"/>
    </row>
    <row r="39" ht="18.75" customHeight="1" spans="1:13">
      <c r="A39" s="109" t="s">
        <v>177</v>
      </c>
      <c r="B39" s="156" t="s">
        <v>341</v>
      </c>
      <c r="C39" s="156"/>
      <c r="D39" s="156"/>
      <c r="E39" s="156"/>
      <c r="F39" s="156"/>
      <c r="G39" s="156"/>
      <c r="H39" s="156"/>
      <c r="I39" s="156"/>
      <c r="J39" s="156"/>
      <c r="K39" s="179"/>
      <c r="M39" s="182"/>
    </row>
    <row r="40" ht="31" customHeight="1" spans="1:11">
      <c r="A40" s="109" t="s">
        <v>342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70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70"/>
    </row>
    <row r="42" ht="32" customHeight="1" spans="1:11">
      <c r="A42" s="112" t="s">
        <v>138</v>
      </c>
      <c r="B42" s="157" t="s">
        <v>343</v>
      </c>
      <c r="C42" s="157"/>
      <c r="D42" s="114" t="s">
        <v>344</v>
      </c>
      <c r="E42" s="158" t="s">
        <v>345</v>
      </c>
      <c r="F42" s="114" t="s">
        <v>142</v>
      </c>
      <c r="G42" s="159">
        <v>45776</v>
      </c>
      <c r="H42" s="160" t="s">
        <v>143</v>
      </c>
      <c r="I42" s="160"/>
      <c r="J42" s="157" t="s">
        <v>144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0.16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</cols>
  <sheetData>
    <row r="1" ht="26.25" spans="1:11">
      <c r="A1" s="95" t="s">
        <v>290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183</v>
      </c>
      <c r="C2" s="97"/>
      <c r="D2" s="98" t="s">
        <v>61</v>
      </c>
      <c r="E2" s="99" t="s">
        <v>186</v>
      </c>
      <c r="F2" s="100" t="s">
        <v>291</v>
      </c>
      <c r="G2" s="101" t="s">
        <v>188</v>
      </c>
      <c r="H2" s="102"/>
      <c r="I2" s="133" t="s">
        <v>57</v>
      </c>
      <c r="J2" s="161" t="s">
        <v>185</v>
      </c>
      <c r="K2" s="162"/>
    </row>
    <row r="3" spans="1:11">
      <c r="A3" s="103" t="s">
        <v>74</v>
      </c>
      <c r="B3" s="104">
        <v>11684</v>
      </c>
      <c r="C3" s="104"/>
      <c r="D3" s="105" t="s">
        <v>292</v>
      </c>
      <c r="E3" s="106">
        <v>45721</v>
      </c>
      <c r="F3" s="107"/>
      <c r="G3" s="107"/>
      <c r="H3" s="108" t="s">
        <v>293</v>
      </c>
      <c r="I3" s="108"/>
      <c r="J3" s="108"/>
      <c r="K3" s="163"/>
    </row>
    <row r="4" spans="1:11">
      <c r="A4" s="109" t="s">
        <v>71</v>
      </c>
      <c r="B4" s="110">
        <v>4</v>
      </c>
      <c r="C4" s="110">
        <v>6</v>
      </c>
      <c r="D4" s="111" t="s">
        <v>294</v>
      </c>
      <c r="E4" s="107" t="s">
        <v>299</v>
      </c>
      <c r="F4" s="107"/>
      <c r="G4" s="107"/>
      <c r="H4" s="111" t="s">
        <v>296</v>
      </c>
      <c r="I4" s="111"/>
      <c r="J4" s="124" t="s">
        <v>65</v>
      </c>
      <c r="K4" s="164" t="s">
        <v>66</v>
      </c>
    </row>
    <row r="5" spans="1:11">
      <c r="A5" s="109" t="s">
        <v>297</v>
      </c>
      <c r="B5" s="104" t="s">
        <v>346</v>
      </c>
      <c r="C5" s="104"/>
      <c r="D5" s="105" t="s">
        <v>299</v>
      </c>
      <c r="E5" s="105" t="s">
        <v>300</v>
      </c>
      <c r="F5" s="105" t="s">
        <v>301</v>
      </c>
      <c r="G5" s="105" t="s">
        <v>295</v>
      </c>
      <c r="H5" s="111" t="s">
        <v>302</v>
      </c>
      <c r="I5" s="111"/>
      <c r="J5" s="124" t="s">
        <v>65</v>
      </c>
      <c r="K5" s="164" t="s">
        <v>66</v>
      </c>
    </row>
    <row r="6" ht="15" spans="1:11">
      <c r="A6" s="112" t="s">
        <v>303</v>
      </c>
      <c r="B6" s="113">
        <v>315</v>
      </c>
      <c r="C6" s="113"/>
      <c r="D6" s="114" t="s">
        <v>305</v>
      </c>
      <c r="E6" s="115"/>
      <c r="F6" s="116">
        <v>11684</v>
      </c>
      <c r="G6" s="114"/>
      <c r="H6" s="117" t="s">
        <v>306</v>
      </c>
      <c r="I6" s="117"/>
      <c r="J6" s="130" t="s">
        <v>65</v>
      </c>
      <c r="K6" s="165" t="s">
        <v>66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307</v>
      </c>
      <c r="B8" s="100" t="s">
        <v>308</v>
      </c>
      <c r="C8" s="100" t="s">
        <v>309</v>
      </c>
      <c r="D8" s="100" t="s">
        <v>310</v>
      </c>
      <c r="E8" s="100" t="s">
        <v>311</v>
      </c>
      <c r="F8" s="100" t="s">
        <v>312</v>
      </c>
      <c r="G8" s="122" t="s">
        <v>347</v>
      </c>
      <c r="H8" s="123"/>
      <c r="I8" s="123"/>
      <c r="J8" s="123"/>
      <c r="K8" s="166"/>
    </row>
    <row r="9" spans="1:11">
      <c r="A9" s="109" t="s">
        <v>314</v>
      </c>
      <c r="B9" s="111"/>
      <c r="C9" s="124" t="s">
        <v>65</v>
      </c>
      <c r="D9" s="124" t="s">
        <v>66</v>
      </c>
      <c r="E9" s="105" t="s">
        <v>315</v>
      </c>
      <c r="F9" s="125" t="s">
        <v>316</v>
      </c>
      <c r="G9" s="126" t="s">
        <v>317</v>
      </c>
      <c r="H9" s="127"/>
      <c r="I9" s="127"/>
      <c r="J9" s="127"/>
      <c r="K9" s="167"/>
    </row>
    <row r="10" spans="1:11">
      <c r="A10" s="109" t="s">
        <v>318</v>
      </c>
      <c r="B10" s="111"/>
      <c r="C10" s="124" t="s">
        <v>65</v>
      </c>
      <c r="D10" s="124" t="s">
        <v>66</v>
      </c>
      <c r="E10" s="105" t="s">
        <v>319</v>
      </c>
      <c r="F10" s="125" t="s">
        <v>317</v>
      </c>
      <c r="G10" s="126" t="s">
        <v>320</v>
      </c>
      <c r="H10" s="127"/>
      <c r="I10" s="127"/>
      <c r="J10" s="127"/>
      <c r="K10" s="167"/>
    </row>
    <row r="11" spans="1:11">
      <c r="A11" s="128" t="s">
        <v>196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8"/>
    </row>
    <row r="12" spans="1:11">
      <c r="A12" s="103" t="s">
        <v>89</v>
      </c>
      <c r="B12" s="124" t="s">
        <v>85</v>
      </c>
      <c r="C12" s="124" t="s">
        <v>86</v>
      </c>
      <c r="D12" s="125"/>
      <c r="E12" s="105" t="s">
        <v>87</v>
      </c>
      <c r="F12" s="124" t="s">
        <v>85</v>
      </c>
      <c r="G12" s="124" t="s">
        <v>86</v>
      </c>
      <c r="H12" s="124"/>
      <c r="I12" s="105" t="s">
        <v>321</v>
      </c>
      <c r="J12" s="124" t="s">
        <v>85</v>
      </c>
      <c r="K12" s="164" t="s">
        <v>86</v>
      </c>
    </row>
    <row r="13" spans="1:11">
      <c r="A13" s="103" t="s">
        <v>92</v>
      </c>
      <c r="B13" s="124" t="s">
        <v>85</v>
      </c>
      <c r="C13" s="124" t="s">
        <v>86</v>
      </c>
      <c r="D13" s="125"/>
      <c r="E13" s="105" t="s">
        <v>97</v>
      </c>
      <c r="F13" s="124" t="s">
        <v>85</v>
      </c>
      <c r="G13" s="124" t="s">
        <v>86</v>
      </c>
      <c r="H13" s="124"/>
      <c r="I13" s="105" t="s">
        <v>322</v>
      </c>
      <c r="J13" s="124" t="s">
        <v>85</v>
      </c>
      <c r="K13" s="164" t="s">
        <v>86</v>
      </c>
    </row>
    <row r="14" ht="15" spans="1:11">
      <c r="A14" s="112" t="s">
        <v>323</v>
      </c>
      <c r="B14" s="130" t="s">
        <v>85</v>
      </c>
      <c r="C14" s="130" t="s">
        <v>86</v>
      </c>
      <c r="D14" s="115"/>
      <c r="E14" s="114" t="s">
        <v>324</v>
      </c>
      <c r="F14" s="130" t="s">
        <v>85</v>
      </c>
      <c r="G14" s="130" t="s">
        <v>86</v>
      </c>
      <c r="H14" s="130"/>
      <c r="I14" s="114" t="s">
        <v>325</v>
      </c>
      <c r="J14" s="130" t="s">
        <v>85</v>
      </c>
      <c r="K14" s="165" t="s">
        <v>86</v>
      </c>
    </row>
    <row r="15" ht="15" spans="1:11">
      <c r="A15" s="118" t="s">
        <v>177</v>
      </c>
      <c r="B15" s="131" t="s">
        <v>317</v>
      </c>
      <c r="C15" s="132"/>
      <c r="D15" s="119"/>
      <c r="E15" s="118"/>
      <c r="F15" s="132"/>
      <c r="G15" s="132"/>
      <c r="H15" s="132"/>
      <c r="I15" s="118"/>
      <c r="J15" s="132"/>
      <c r="K15" s="132"/>
    </row>
    <row r="16" spans="1:11">
      <c r="A16" s="96" t="s">
        <v>326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9"/>
    </row>
    <row r="17" spans="1:11">
      <c r="A17" s="109" t="s">
        <v>327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70"/>
    </row>
    <row r="18" spans="1:11">
      <c r="A18" s="109" t="s">
        <v>328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70"/>
    </row>
    <row r="19" spans="1:11">
      <c r="A19" s="134" t="s">
        <v>348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71"/>
    </row>
    <row r="20" spans="1:11">
      <c r="A20" s="136" t="s">
        <v>349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67"/>
    </row>
    <row r="21" spans="1:11">
      <c r="A21" s="136" t="s">
        <v>350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67"/>
    </row>
    <row r="22" spans="1:11">
      <c r="A22" s="136" t="s">
        <v>351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67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72"/>
    </row>
    <row r="24" spans="1:11">
      <c r="A24" s="109" t="s">
        <v>123</v>
      </c>
      <c r="B24" s="111"/>
      <c r="C24" s="124" t="s">
        <v>65</v>
      </c>
      <c r="D24" s="124" t="s">
        <v>66</v>
      </c>
      <c r="E24" s="108"/>
      <c r="F24" s="108"/>
      <c r="G24" s="108"/>
      <c r="H24" s="108"/>
      <c r="I24" s="108"/>
      <c r="J24" s="108"/>
      <c r="K24" s="163"/>
    </row>
    <row r="25" ht="15" spans="1:11">
      <c r="A25" s="139" t="s">
        <v>330</v>
      </c>
      <c r="B25" s="140" t="s">
        <v>317</v>
      </c>
      <c r="C25" s="140"/>
      <c r="D25" s="140"/>
      <c r="E25" s="140"/>
      <c r="F25" s="140"/>
      <c r="G25" s="140"/>
      <c r="H25" s="140"/>
      <c r="I25" s="140"/>
      <c r="J25" s="140"/>
      <c r="K25" s="173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331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6"/>
    </row>
    <row r="28" spans="1:11">
      <c r="A28" s="143" t="s">
        <v>352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74"/>
    </row>
    <row r="29" spans="1:11">
      <c r="A29" s="143" t="s">
        <v>353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74"/>
    </row>
    <row r="30" spans="1:11">
      <c r="A30" s="143" t="s">
        <v>354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74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75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5"/>
    </row>
    <row r="33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5"/>
    </row>
    <row r="34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76"/>
    </row>
    <row r="35" spans="1:11">
      <c r="A35" s="149"/>
      <c r="B35" s="148"/>
      <c r="C35" s="148"/>
      <c r="D35" s="148"/>
      <c r="E35" s="148"/>
      <c r="F35" s="148"/>
      <c r="G35" s="148"/>
      <c r="H35" s="148"/>
      <c r="I35" s="148"/>
      <c r="J35" s="148"/>
      <c r="K35" s="176"/>
    </row>
    <row r="36" ht="15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7"/>
    </row>
    <row r="37" spans="1:11">
      <c r="A37" s="152" t="s">
        <v>335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8"/>
    </row>
    <row r="38" spans="1:11">
      <c r="A38" s="109" t="s">
        <v>336</v>
      </c>
      <c r="B38" s="111"/>
      <c r="C38" s="111"/>
      <c r="D38" s="108" t="s">
        <v>337</v>
      </c>
      <c r="E38" s="108"/>
      <c r="F38" s="154" t="s">
        <v>338</v>
      </c>
      <c r="G38" s="155"/>
      <c r="H38" s="111" t="s">
        <v>339</v>
      </c>
      <c r="I38" s="111"/>
      <c r="J38" s="111" t="s">
        <v>340</v>
      </c>
      <c r="K38" s="170"/>
    </row>
    <row r="39" spans="1:11">
      <c r="A39" s="109" t="s">
        <v>177</v>
      </c>
      <c r="B39" s="156" t="s">
        <v>355</v>
      </c>
      <c r="C39" s="156"/>
      <c r="D39" s="156"/>
      <c r="E39" s="156"/>
      <c r="F39" s="156"/>
      <c r="G39" s="156"/>
      <c r="H39" s="156"/>
      <c r="I39" s="156"/>
      <c r="J39" s="156"/>
      <c r="K39" s="179"/>
    </row>
    <row r="40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70"/>
    </row>
    <row r="4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70"/>
    </row>
    <row r="42" ht="15" spans="1:11">
      <c r="A42" s="112" t="s">
        <v>138</v>
      </c>
      <c r="B42" s="157" t="s">
        <v>343</v>
      </c>
      <c r="C42" s="157"/>
      <c r="D42" s="114" t="s">
        <v>344</v>
      </c>
      <c r="E42" s="158" t="s">
        <v>210</v>
      </c>
      <c r="F42" s="114" t="s">
        <v>142</v>
      </c>
      <c r="G42" s="159">
        <v>45724</v>
      </c>
      <c r="H42" s="160" t="s">
        <v>143</v>
      </c>
      <c r="I42" s="160"/>
      <c r="J42" s="157" t="s">
        <v>210</v>
      </c>
      <c r="K42" s="18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P11" sqref="P11"/>
    </sheetView>
  </sheetViews>
  <sheetFormatPr defaultColWidth="9" defaultRowHeight="26" customHeight="1"/>
  <cols>
    <col min="1" max="1" width="17.1666666666667" style="63" customWidth="1"/>
    <col min="2" max="6" width="9.33333333333333" style="63" customWidth="1"/>
    <col min="7" max="7" width="1.33333333333333" style="63" customWidth="1"/>
    <col min="8" max="12" width="15.1666666666667" style="64" customWidth="1"/>
    <col min="13" max="16384" width="9" style="63"/>
  </cols>
  <sheetData>
    <row r="1" ht="22" customHeight="1" spans="1:12">
      <c r="A1" s="65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ht="22" customHeight="1" spans="1:12">
      <c r="A2" s="67" t="s">
        <v>61</v>
      </c>
      <c r="B2" s="68" t="s">
        <v>356</v>
      </c>
      <c r="C2" s="68"/>
      <c r="D2" s="69" t="s">
        <v>67</v>
      </c>
      <c r="E2" s="68" t="s">
        <v>68</v>
      </c>
      <c r="F2" s="68"/>
      <c r="G2" s="70"/>
      <c r="H2" s="71" t="s">
        <v>57</v>
      </c>
      <c r="I2" s="68" t="s">
        <v>148</v>
      </c>
      <c r="J2" s="68"/>
      <c r="K2" s="68"/>
      <c r="L2" s="68"/>
    </row>
    <row r="3" ht="22" customHeight="1" spans="1:12">
      <c r="A3" s="72" t="s">
        <v>149</v>
      </c>
      <c r="B3" s="73" t="s">
        <v>150</v>
      </c>
      <c r="C3" s="73"/>
      <c r="D3" s="73"/>
      <c r="E3" s="73"/>
      <c r="F3" s="73"/>
      <c r="G3" s="70"/>
      <c r="H3" s="72" t="s">
        <v>151</v>
      </c>
      <c r="I3" s="72"/>
      <c r="J3" s="72"/>
      <c r="K3" s="72"/>
      <c r="L3" s="72"/>
    </row>
    <row r="4" ht="22" customHeight="1" spans="1:12">
      <c r="A4" s="72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0"/>
      <c r="H4" s="75" t="s">
        <v>110</v>
      </c>
      <c r="I4" s="75" t="s">
        <v>111</v>
      </c>
      <c r="J4" s="75" t="s">
        <v>112</v>
      </c>
      <c r="K4" s="75" t="s">
        <v>113</v>
      </c>
      <c r="L4" s="75" t="s">
        <v>114</v>
      </c>
    </row>
    <row r="5" ht="22" customHeight="1" spans="1:12">
      <c r="A5" s="72"/>
      <c r="B5" s="76"/>
      <c r="C5" s="76"/>
      <c r="D5" s="77"/>
      <c r="E5" s="76"/>
      <c r="F5" s="76"/>
      <c r="G5" s="70"/>
      <c r="H5" s="78" t="s">
        <v>357</v>
      </c>
      <c r="I5" s="78" t="s">
        <v>357</v>
      </c>
      <c r="J5" s="78" t="s">
        <v>357</v>
      </c>
      <c r="K5" s="78" t="s">
        <v>357</v>
      </c>
      <c r="L5" s="78" t="s">
        <v>357</v>
      </c>
    </row>
    <row r="6" ht="22" customHeight="1" spans="1:12">
      <c r="A6" s="79" t="s">
        <v>154</v>
      </c>
      <c r="B6" s="80">
        <f>C6-1</f>
        <v>66</v>
      </c>
      <c r="C6" s="80">
        <f>D6-2</f>
        <v>67</v>
      </c>
      <c r="D6" s="81">
        <v>69</v>
      </c>
      <c r="E6" s="80">
        <f>D6+2</f>
        <v>71</v>
      </c>
      <c r="F6" s="80">
        <f>E6+2</f>
        <v>73</v>
      </c>
      <c r="G6" s="70"/>
      <c r="H6" s="78" t="s">
        <v>155</v>
      </c>
      <c r="I6" s="78" t="s">
        <v>170</v>
      </c>
      <c r="J6" s="78" t="s">
        <v>155</v>
      </c>
      <c r="K6" s="78" t="s">
        <v>169</v>
      </c>
      <c r="L6" s="78">
        <v>-1</v>
      </c>
    </row>
    <row r="7" ht="22" customHeight="1" spans="1:12">
      <c r="A7" s="82" t="s">
        <v>156</v>
      </c>
      <c r="B7" s="80">
        <f t="shared" ref="B7:B9" si="0">C7-4</f>
        <v>100</v>
      </c>
      <c r="C7" s="80">
        <f t="shared" ref="C7:C9" si="1">D7-4</f>
        <v>104</v>
      </c>
      <c r="D7" s="81">
        <v>108</v>
      </c>
      <c r="E7" s="80">
        <f t="shared" ref="E7:E9" si="2">D7+4</f>
        <v>112</v>
      </c>
      <c r="F7" s="80">
        <f>E7+4</f>
        <v>116</v>
      </c>
      <c r="G7" s="70"/>
      <c r="H7" s="78" t="s">
        <v>158</v>
      </c>
      <c r="I7" s="78" t="s">
        <v>158</v>
      </c>
      <c r="J7" s="78" t="s">
        <v>157</v>
      </c>
      <c r="K7" s="78" t="s">
        <v>169</v>
      </c>
      <c r="L7" s="78" t="s">
        <v>158</v>
      </c>
    </row>
    <row r="8" ht="22" customHeight="1" spans="1:12">
      <c r="A8" s="82" t="s">
        <v>159</v>
      </c>
      <c r="B8" s="80">
        <f t="shared" si="0"/>
        <v>99</v>
      </c>
      <c r="C8" s="80">
        <f t="shared" si="1"/>
        <v>103</v>
      </c>
      <c r="D8" s="81">
        <v>107</v>
      </c>
      <c r="E8" s="80">
        <f t="shared" si="2"/>
        <v>111</v>
      </c>
      <c r="F8" s="80">
        <f>E8+4</f>
        <v>115</v>
      </c>
      <c r="G8" s="70"/>
      <c r="H8" s="78" t="s">
        <v>155</v>
      </c>
      <c r="I8" s="78" t="s">
        <v>155</v>
      </c>
      <c r="J8" s="78" t="s">
        <v>162</v>
      </c>
      <c r="K8" s="78" t="s">
        <v>155</v>
      </c>
      <c r="L8" s="78" t="s">
        <v>155</v>
      </c>
    </row>
    <row r="9" ht="22" customHeight="1" spans="1:12">
      <c r="A9" s="82" t="s">
        <v>160</v>
      </c>
      <c r="B9" s="80">
        <f t="shared" si="0"/>
        <v>98</v>
      </c>
      <c r="C9" s="80">
        <f t="shared" si="1"/>
        <v>102</v>
      </c>
      <c r="D9" s="83" t="s">
        <v>161</v>
      </c>
      <c r="E9" s="80">
        <f t="shared" si="2"/>
        <v>110</v>
      </c>
      <c r="F9" s="80">
        <f>E9+5</f>
        <v>115</v>
      </c>
      <c r="G9" s="70"/>
      <c r="H9" s="78" t="s">
        <v>162</v>
      </c>
      <c r="I9" s="78" t="s">
        <v>155</v>
      </c>
      <c r="J9" s="78" t="s">
        <v>169</v>
      </c>
      <c r="K9" s="78" t="s">
        <v>155</v>
      </c>
      <c r="L9" s="78" t="s">
        <v>155</v>
      </c>
    </row>
    <row r="10" ht="22" customHeight="1" spans="1:12">
      <c r="A10" s="82" t="s">
        <v>163</v>
      </c>
      <c r="B10" s="80">
        <f>C10-1.2</f>
        <v>43.6</v>
      </c>
      <c r="C10" s="80">
        <f>D10-1.2</f>
        <v>44.8</v>
      </c>
      <c r="D10" s="83" t="s">
        <v>164</v>
      </c>
      <c r="E10" s="80">
        <f>D10+1.2</f>
        <v>47.2</v>
      </c>
      <c r="F10" s="80">
        <f>E10+1.2</f>
        <v>48.4</v>
      </c>
      <c r="G10" s="70"/>
      <c r="H10" s="78" t="s">
        <v>155</v>
      </c>
      <c r="I10" s="78" t="s">
        <v>358</v>
      </c>
      <c r="J10" s="78" t="s">
        <v>169</v>
      </c>
      <c r="K10" s="78" t="s">
        <v>166</v>
      </c>
      <c r="L10" s="78" t="s">
        <v>170</v>
      </c>
    </row>
    <row r="11" ht="22" customHeight="1" spans="1:12">
      <c r="A11" s="82" t="s">
        <v>167</v>
      </c>
      <c r="B11" s="80">
        <f>C11-0.5</f>
        <v>20</v>
      </c>
      <c r="C11" s="80">
        <f>D11-0.5</f>
        <v>20.5</v>
      </c>
      <c r="D11" s="83" t="s">
        <v>168</v>
      </c>
      <c r="E11" s="80">
        <f>D11+0.5</f>
        <v>21.5</v>
      </c>
      <c r="F11" s="80">
        <f>E11+0.5</f>
        <v>22</v>
      </c>
      <c r="G11" s="70"/>
      <c r="H11" s="78" t="s">
        <v>155</v>
      </c>
      <c r="I11" s="78" t="s">
        <v>170</v>
      </c>
      <c r="J11" s="78" t="s">
        <v>155</v>
      </c>
      <c r="K11" s="78" t="s">
        <v>170</v>
      </c>
      <c r="L11" s="78" t="s">
        <v>170</v>
      </c>
    </row>
    <row r="12" ht="22" customHeight="1" spans="1:12">
      <c r="A12" s="84" t="s">
        <v>171</v>
      </c>
      <c r="B12" s="85">
        <f>C12-0.8</f>
        <v>17.9</v>
      </c>
      <c r="C12" s="85">
        <f>D12-0.8</f>
        <v>18.7</v>
      </c>
      <c r="D12" s="84">
        <v>19.5</v>
      </c>
      <c r="E12" s="85">
        <f>D12+0.8</f>
        <v>20.3</v>
      </c>
      <c r="F12" s="85">
        <f>E12+0.8</f>
        <v>21.1</v>
      </c>
      <c r="G12" s="70"/>
      <c r="H12" s="78" t="s">
        <v>169</v>
      </c>
      <c r="I12" s="78" t="s">
        <v>169</v>
      </c>
      <c r="J12" s="78" t="s">
        <v>359</v>
      </c>
      <c r="K12" s="78" t="s">
        <v>360</v>
      </c>
      <c r="L12" s="78" t="s">
        <v>359</v>
      </c>
    </row>
    <row r="13" ht="22" customHeight="1" spans="1:12">
      <c r="A13" s="84" t="s">
        <v>172</v>
      </c>
      <c r="B13" s="85">
        <f>C13-0.6</f>
        <v>16.3</v>
      </c>
      <c r="C13" s="85">
        <f>D13-0.6</f>
        <v>16.9</v>
      </c>
      <c r="D13" s="84">
        <v>17.5</v>
      </c>
      <c r="E13" s="85">
        <f>D13+0.6</f>
        <v>18.1</v>
      </c>
      <c r="F13" s="85">
        <f>E13+0.6</f>
        <v>18.7</v>
      </c>
      <c r="G13" s="70"/>
      <c r="H13" s="78" t="s">
        <v>169</v>
      </c>
      <c r="I13" s="78" t="s">
        <v>169</v>
      </c>
      <c r="J13" s="78" t="s">
        <v>169</v>
      </c>
      <c r="K13" s="78" t="s">
        <v>169</v>
      </c>
      <c r="L13" s="78" t="s">
        <v>169</v>
      </c>
    </row>
    <row r="14" ht="22" customHeight="1" spans="1:12">
      <c r="A14" s="82"/>
      <c r="B14" s="80"/>
      <c r="C14" s="80"/>
      <c r="D14" s="81"/>
      <c r="E14" s="80"/>
      <c r="F14" s="80"/>
      <c r="G14" s="70"/>
      <c r="H14" s="78"/>
      <c r="I14" s="78"/>
      <c r="J14" s="92"/>
      <c r="K14" s="92"/>
      <c r="L14" s="78"/>
    </row>
    <row r="15" ht="22" customHeight="1" spans="1:12">
      <c r="A15" s="82"/>
      <c r="B15" s="80"/>
      <c r="C15" s="80"/>
      <c r="D15" s="81"/>
      <c r="E15" s="80"/>
      <c r="F15" s="80"/>
      <c r="G15" s="70"/>
      <c r="H15" s="86"/>
      <c r="I15" s="78"/>
      <c r="J15" s="93"/>
      <c r="K15" s="93"/>
      <c r="L15" s="78"/>
    </row>
    <row r="16" ht="22" customHeight="1" spans="1:12">
      <c r="A16" s="82"/>
      <c r="B16" s="80"/>
      <c r="C16" s="80"/>
      <c r="D16" s="81"/>
      <c r="E16" s="80"/>
      <c r="F16" s="80"/>
      <c r="G16" s="70"/>
      <c r="H16" s="87"/>
      <c r="I16" s="87"/>
      <c r="J16" s="92"/>
      <c r="K16" s="87"/>
      <c r="L16" s="78"/>
    </row>
    <row r="17" ht="22" customHeight="1" spans="1:12">
      <c r="A17" s="88" t="s">
        <v>177</v>
      </c>
      <c r="D17" s="89"/>
      <c r="E17" s="89"/>
      <c r="F17" s="89"/>
      <c r="G17" s="89"/>
      <c r="H17" s="90"/>
      <c r="I17" s="90"/>
      <c r="J17" s="89"/>
      <c r="K17" s="89"/>
      <c r="L17" s="89"/>
    </row>
    <row r="18" ht="22" customHeight="1" spans="1:12">
      <c r="A18" s="63" t="s">
        <v>178</v>
      </c>
      <c r="D18" s="89"/>
      <c r="E18" s="89"/>
      <c r="F18" s="89"/>
      <c r="G18" s="89"/>
      <c r="H18" s="90"/>
      <c r="I18" s="90"/>
      <c r="J18" s="89"/>
      <c r="K18" s="89"/>
      <c r="L18" s="89"/>
    </row>
    <row r="19" ht="22" customHeight="1" spans="1:12">
      <c r="A19" s="89"/>
      <c r="B19" s="89"/>
      <c r="C19" s="89"/>
      <c r="D19" s="89"/>
      <c r="E19" s="89"/>
      <c r="F19" s="89"/>
      <c r="G19" s="89"/>
      <c r="H19" s="91" t="s">
        <v>361</v>
      </c>
      <c r="I19" s="91"/>
      <c r="J19" s="88" t="s">
        <v>362</v>
      </c>
      <c r="K19" s="88"/>
      <c r="L19" s="88" t="s">
        <v>181</v>
      </c>
    </row>
    <row r="20" ht="14.25" spans="10:12">
      <c r="J20" s="63"/>
      <c r="K20" s="63"/>
      <c r="L20" s="63"/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2025-05-03T11:00:35Z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