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<sst xmlns="http://schemas.openxmlformats.org/spreadsheetml/2006/main" count="859" uniqueCount="334">
  <si>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</si>
  <si>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</si>
  <si>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</si>
  <si>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</si>
  <si>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</si>
  <si>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</si>
  <si>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</si>
  <si>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</si>
  <si>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</si>
  <si>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</si>
  <si>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</si>
  <si>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</si>
  <si>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</si>
  <si>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</si>
  <si>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</si>
  <si>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</si>
  <si>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</si>
  <si>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</si>
  <si>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</si>
  <si>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</si>
  <si>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</si>
  <si>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</si>
  <si>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</si>
  <si>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</si>
  <si>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</si>
  <si>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</si>
  <si>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</si>
  <si>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</si>
  <si>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</si>
  <si>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</si>
  <si>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</si>
  <si>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</si>
  <si>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</si>
  <si>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</si>
  <si>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</si>
  <si>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</si>
  <si>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</si>
  <si>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</si>
  <si>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</si>
  <si>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</si>
  <si>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</si>
  <si>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</si>
  <si>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</si>
  <si>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</si>
  <si>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</si>
  <si>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</si>
  <si>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</si>
  <si>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</si>
  <si>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</si>
  <si>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</si>
  <si>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</si>
  <si>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</si>
  <si>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</si>
  <si>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</si>
  <si>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</si>
  <si>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</si>
  <si>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</si>
  <si>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</si>
  <si>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</si>
  <si>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</si>
  <si>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</si>
  <si>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</si>
  <si>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</si>
  <si>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</si>
  <si>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</si>
  <si>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</si>
  <si>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</si>
  <si>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</si>
  <si>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</si>
  <si>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</si>
  <si>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</si>
  <si>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</si>
  <si>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</si>
  <si>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</si>
  <si>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</si>
  <si>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</si>
  <si>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</si>
  <si>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</si>
  <si>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</si>
  <si>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</si>
  <si>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</si>
  <si>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</si>
  <si>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</si>
  <si>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</si>
  <si>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</si>
  <si>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</si>
  <si>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</si>
  <si>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</si>
  <si>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</si>
  <si>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</si>
  <si>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</si>
  <si>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</si>
  <si>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</si>
  <si>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</si>
  <si>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</si>
  <si>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</si>
  <si>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</si>
  <si>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</si>
  <si>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</si>
  <si>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</si>
  <si>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</si>
  <si>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</si>
  <si>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</si>
  <si>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</si>
  <si>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</si>
  <si>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</si>
  <si>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</si>
  <si>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</si>
  <si>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</si>
  <si>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</si>
  <si>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</si>
  <si>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</si>
  <si>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</si>
  <si>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</si>
  <si>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</si>
  <si>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</si>
  <si>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</si>
  <si>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</si>
  <si>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</si>
  <si>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</si>
  <si>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</si>
  <si>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</si>
  <si>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</si>
  <si>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</si>
  <si>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</si>
  <si>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</si>
  <si>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</si>
  <si>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</si>
  <si>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</si>
  <si>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</si>
  <si>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</si>
  <si>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</si>
  <si>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</si>
  <si>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</si>
  <si>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</si>
  <si>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</si>
  <si>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</si>
  <si>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</si>
  <si>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</si>
  <si>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</si>
  <si>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</si>
  <si>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</si>
  <si>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</si>
  <si>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</si>
  <si>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</si>
  <si>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</si>
  <si>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</si>
  <si>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</si>
  <si>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</si>
  <si>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</si>
  <si>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</si>
  <si>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</si>
  <si>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</si>
  <si>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</si>
  <si>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</si>
  <si>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</si>
  <si>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</si>
  <si>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</si>
  <si>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</si>
  <si>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+0.5</t>
  </si>
  <si>
    <t>+0.3</t>
  </si>
  <si>
    <t>胸围</t>
  </si>
  <si>
    <t>+0</t>
  </si>
  <si>
    <t>摆围</t>
  </si>
  <si>
    <t>+1</t>
  </si>
  <si>
    <t>肩宽</t>
  </si>
  <si>
    <t>肩点短袖长</t>
  </si>
  <si>
    <t>-0.5</t>
  </si>
  <si>
    <t>袖肥/2（参考值）</t>
  </si>
  <si>
    <t>短袖口/2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</si>
  <si>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</si>
  <si>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</si>
  <si>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</si>
  <si>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</si>
  <si>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</si>
  <si>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</si>
  <si>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</si>
  <si>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</si>
  <si>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</si>
  <si>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</si>
  <si>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</si>
  <si>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</si>
  <si>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</si>
  <si>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</si>
  <si>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</si>
  <si>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</si>
  <si>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1、领不圆顺，起荷叶边，后领织带有容皱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</si>
  <si>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</si>
  <si>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</si>
  <si>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</si>
  <si>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</si>
  <si>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</si>
  <si>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洗前/洗后</t>
  </si>
  <si>
    <t>±1</t>
  </si>
  <si>
    <t>腰围</t>
  </si>
  <si>
    <t>±0.5</t>
  </si>
  <si>
    <t>±0.3</t>
  </si>
  <si>
    <t>前胸LOGO距肩颈点</t>
  </si>
  <si>
    <t>前胸LOGO距前中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</si>
  <si>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</si>
  <si>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</si>
  <si>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</si>
  <si>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</si>
  <si>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</si>
  <si>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</si>
  <si>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</si>
  <si>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</si>
  <si>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</si>
  <si>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</si>
  <si>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</si>
  <si>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</si>
  <si>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</si>
  <si>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</si>
  <si>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</si>
  <si>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</si>
  <si>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</si>
  <si>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</si>
  <si>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</si>
  <si>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</si>
  <si>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</si>
  <si>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</si>
  <si>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</si>
  <si>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</si>
  <si>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</si>
  <si>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</si>
  <si>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</si>
  <si>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</si>
  <si>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</si>
  <si>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</si>
  <si>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</si>
  <si>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</si>
  <si>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</si>
  <si>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</si>
  <si>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</si>
  <si>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</si>
  <si>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</si>
  <si>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</si>
  <si>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</si>
  <si>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</si>
  <si>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</si>
  <si>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</si>
  <si>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</si>
  <si>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</si>
  <si>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</si>
  <si>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走货10000件，抽查200件，发现5件不良品，已按照以上提出的问题点改正，可以出货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</si>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</sst>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20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6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16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8" fontId="31" fillId="0" borderId="21" xfId="0" applyNumberFormat="1" applyFont="1" applyFill="1" applyBorder="1" applyAlignment="1">
      <alignment horizontal="center" vertical="center"/>
    </xf>
    <xf numFmtId="178" fontId="31" fillId="0" borderId="22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9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0" xfId="52" applyFont="1" applyFill="1" applyBorder="1" applyAlignment="1">
      <alignment horizontal="left" vertical="center"/>
    </xf>
    <xf numFmtId="0" fontId="6" fillId="0" borderId="24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5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8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7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6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8" fillId="0" borderId="51" xfId="52" applyFont="1" applyBorder="1" applyAlignment="1">
      <alignment vertical="center"/>
    </xf>
    <xf numFmtId="0" fontId="21" fillId="0" borderId="52" xfId="52" applyFont="1" applyBorder="1" applyAlignment="1">
      <alignment horizontal="center" vertical="center"/>
    </xf>
    <xf numFmtId="0" fontId="8" fillId="0" borderId="52" xfId="52" applyFont="1" applyBorder="1" applyAlignment="1">
      <alignment vertical="center"/>
    </xf>
    <xf numFmtId="58" fontId="6" fillId="0" borderId="52" xfId="52" applyNumberFormat="1" applyFont="1" applyBorder="1" applyAlignment="1">
      <alignment vertical="center"/>
    </xf>
    <xf numFmtId="0" fontId="8" fillId="0" borderId="52" xfId="52" applyFont="1" applyBorder="1" applyAlignment="1">
      <alignment horizontal="center" vertical="center"/>
    </xf>
    <xf numFmtId="0" fontId="8" fillId="0" borderId="53" xfId="52" applyFont="1" applyFill="1" applyBorder="1" applyAlignment="1">
      <alignment horizontal="left" vertical="center"/>
    </xf>
    <xf numFmtId="0" fontId="8" fillId="0" borderId="52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center" vertical="center"/>
    </xf>
    <xf numFmtId="0" fontId="8" fillId="0" borderId="55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6" fillId="0" borderId="44" xfId="52" applyFont="1" applyBorder="1" applyAlignment="1">
      <alignment horizontal="center" vertical="center"/>
    </xf>
    <xf numFmtId="0" fontId="6" fillId="0" borderId="56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5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6" fillId="0" borderId="41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33" fillId="4" borderId="64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3" xfId="52" applyFont="1" applyBorder="1" applyAlignment="1">
      <alignment horizontal="left" vertical="center"/>
    </xf>
    <xf numFmtId="0" fontId="8" fillId="0" borderId="52" xfId="52" applyFont="1" applyBorder="1" applyAlignment="1">
      <alignment horizontal="left" vertical="center"/>
    </xf>
    <xf numFmtId="0" fontId="16" fillId="0" borderId="54" xfId="52" applyFont="1" applyBorder="1" applyAlignment="1">
      <alignment vertical="center"/>
    </xf>
    <xf numFmtId="0" fontId="6" fillId="0" borderId="55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6" fillId="0" borderId="55" xfId="52" applyFont="1" applyBorder="1" applyAlignment="1">
      <alignment vertical="center"/>
    </xf>
    <xf numFmtId="0" fontId="16" fillId="0" borderId="55" xfId="52" applyFont="1" applyBorder="1" applyAlignment="1">
      <alignment vertical="center"/>
    </xf>
    <xf numFmtId="0" fontId="16" fillId="0" borderId="54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16" fillId="0" borderId="55" xfId="52" applyFont="1" applyBorder="1" applyAlignment="1">
      <alignment horizontal="center" vertical="center"/>
    </xf>
    <xf numFmtId="0" fontId="6" fillId="0" borderId="55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54" xfId="52" applyFont="1" applyBorder="1" applyAlignment="1">
      <alignment horizontal="left" vertical="center"/>
    </xf>
    <xf numFmtId="0" fontId="16" fillId="0" borderId="55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47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3" xfId="52" applyFont="1" applyBorder="1" applyAlignment="1">
      <alignment vertical="center"/>
    </xf>
    <xf numFmtId="0" fontId="41" fillId="0" borderId="52" xfId="52" applyFont="1" applyBorder="1" applyAlignment="1">
      <alignment horizontal="center" vertical="center"/>
    </xf>
    <xf numFmtId="0" fontId="8" fillId="0" borderId="44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6" fillId="0" borderId="44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72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2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16" xfId="0" applyFont="1" applyBorder="1"/>
    <xf numFmtId="0" fontId="0" fillId="0" borderId="16" xfId="0" applyBorder="1"/>
    <xf numFmtId="0" fontId="0" fillId="0" borderId="1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2" customWidth="1"/>
    <col min="3" max="3" width="10.125" customWidth="1"/>
  </cols>
  <sheetData>
    <row r="1" ht="21" customHeight="1" spans="1:2">
      <c r="A1" s="433"/>
      <c r="B1" s="434" t="s">
        <v>0</v>
      </c>
    </row>
    <row r="2" spans="1:2">
      <c r="A2" s="10">
        <v>1</v>
      </c>
      <c r="B2" s="435" t="s">
        <v>1</v>
      </c>
    </row>
    <row r="3" spans="1:2">
      <c r="A3" s="10">
        <v>2</v>
      </c>
      <c r="B3" s="435" t="s">
        <v>2</v>
      </c>
    </row>
    <row r="4" spans="1:2">
      <c r="A4" s="10">
        <v>3</v>
      </c>
      <c r="B4" s="435" t="s">
        <v>3</v>
      </c>
    </row>
    <row r="5" spans="1:2">
      <c r="A5" s="10">
        <v>4</v>
      </c>
      <c r="B5" s="435" t="s">
        <v>4</v>
      </c>
    </row>
    <row r="6" spans="1:2">
      <c r="A6" s="10">
        <v>5</v>
      </c>
      <c r="B6" s="435" t="s">
        <v>5</v>
      </c>
    </row>
    <row r="7" spans="1:2">
      <c r="A7" s="10">
        <v>6</v>
      </c>
      <c r="B7" s="435" t="s">
        <v>6</v>
      </c>
    </row>
    <row r="8" s="431" customFormat="1" ht="15" customHeight="1" spans="1:2">
      <c r="A8" s="436">
        <v>7</v>
      </c>
      <c r="B8" s="437" t="s">
        <v>7</v>
      </c>
    </row>
    <row r="9" ht="18.95" customHeight="1" spans="1:2">
      <c r="A9" s="433"/>
      <c r="B9" s="438" t="s">
        <v>8</v>
      </c>
    </row>
    <row r="10" ht="15.95" customHeight="1" spans="1:2">
      <c r="A10" s="10">
        <v>1</v>
      </c>
      <c r="B10" s="439" t="s">
        <v>9</v>
      </c>
    </row>
    <row r="11" spans="1:2">
      <c r="A11" s="10">
        <v>2</v>
      </c>
      <c r="B11" s="435" t="s">
        <v>10</v>
      </c>
    </row>
    <row r="12" spans="1:2">
      <c r="A12" s="10">
        <v>3</v>
      </c>
      <c r="B12" s="437" t="s">
        <v>11</v>
      </c>
    </row>
    <row r="13" spans="1:2">
      <c r="A13" s="10">
        <v>4</v>
      </c>
      <c r="B13" s="435" t="s">
        <v>12</v>
      </c>
    </row>
    <row r="14" spans="1:2">
      <c r="A14" s="10">
        <v>5</v>
      </c>
      <c r="B14" s="435" t="s">
        <v>13</v>
      </c>
    </row>
    <row r="15" spans="1:2">
      <c r="A15" s="10">
        <v>6</v>
      </c>
      <c r="B15" s="435" t="s">
        <v>14</v>
      </c>
    </row>
    <row r="16" spans="1:2">
      <c r="A16" s="10">
        <v>7</v>
      </c>
      <c r="B16" s="435" t="s">
        <v>15</v>
      </c>
    </row>
    <row r="17" spans="1:2">
      <c r="A17" s="10">
        <v>8</v>
      </c>
      <c r="B17" s="435" t="s">
        <v>16</v>
      </c>
    </row>
    <row r="18" spans="1:2">
      <c r="A18" s="10">
        <v>9</v>
      </c>
      <c r="B18" s="435" t="s">
        <v>17</v>
      </c>
    </row>
    <row r="19" spans="1:2">
      <c r="A19" s="10"/>
      <c r="B19" s="435"/>
    </row>
    <row r="20" ht="20.25" spans="1:2">
      <c r="A20" s="433"/>
      <c r="B20" s="434" t="s">
        <v>18</v>
      </c>
    </row>
    <row r="21" spans="1:2">
      <c r="A21" s="10">
        <v>1</v>
      </c>
      <c r="B21" s="440" t="s">
        <v>19</v>
      </c>
    </row>
    <row r="22" spans="1:2">
      <c r="A22" s="10">
        <v>2</v>
      </c>
      <c r="B22" s="435" t="s">
        <v>20</v>
      </c>
    </row>
    <row r="23" spans="1:2">
      <c r="A23" s="10">
        <v>3</v>
      </c>
      <c r="B23" s="435" t="s">
        <v>21</v>
      </c>
    </row>
    <row r="24" spans="1:2">
      <c r="A24" s="10">
        <v>4</v>
      </c>
      <c r="B24" s="435" t="s">
        <v>22</v>
      </c>
    </row>
    <row r="25" spans="1:2">
      <c r="A25" s="10">
        <v>5</v>
      </c>
      <c r="B25" s="435" t="s">
        <v>23</v>
      </c>
    </row>
    <row r="26" spans="1:2">
      <c r="A26" s="10">
        <v>6</v>
      </c>
      <c r="B26" s="435" t="s">
        <v>24</v>
      </c>
    </row>
    <row r="27" spans="1:2">
      <c r="A27" s="10">
        <v>7</v>
      </c>
      <c r="B27" s="435" t="s">
        <v>25</v>
      </c>
    </row>
    <row r="28" spans="1:2">
      <c r="A28" s="10"/>
      <c r="B28" s="435"/>
    </row>
    <row r="29" ht="20.25" spans="1:2">
      <c r="A29" s="433"/>
      <c r="B29" s="434" t="s">
        <v>26</v>
      </c>
    </row>
    <row r="30" spans="1:2">
      <c r="A30" s="10">
        <v>1</v>
      </c>
      <c r="B30" s="440" t="s">
        <v>27</v>
      </c>
    </row>
    <row r="31" spans="1:2">
      <c r="A31" s="10">
        <v>2</v>
      </c>
      <c r="B31" s="435" t="s">
        <v>28</v>
      </c>
    </row>
    <row r="32" spans="1:2">
      <c r="A32" s="10">
        <v>3</v>
      </c>
      <c r="B32" s="435" t="s">
        <v>29</v>
      </c>
    </row>
    <row r="33" ht="28.5" spans="1:2">
      <c r="A33" s="10">
        <v>4</v>
      </c>
      <c r="B33" s="435" t="s">
        <v>30</v>
      </c>
    </row>
    <row r="34" spans="1:2">
      <c r="A34" s="10">
        <v>5</v>
      </c>
      <c r="B34" s="435" t="s">
        <v>31</v>
      </c>
    </row>
    <row r="35" spans="1:2">
      <c r="A35" s="10">
        <v>6</v>
      </c>
      <c r="B35" s="435" t="s">
        <v>32</v>
      </c>
    </row>
    <row r="36" spans="1:2">
      <c r="A36" s="10">
        <v>7</v>
      </c>
      <c r="B36" s="435" t="s">
        <v>33</v>
      </c>
    </row>
    <row r="37" spans="1:2">
      <c r="A37" s="10"/>
      <c r="B37" s="435"/>
    </row>
    <row r="39" spans="1:2">
      <c r="A39" s="441" t="s">
        <v>34</v>
      </c>
      <c r="B39" s="4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274</v>
      </c>
      <c r="H2" s="4"/>
      <c r="I2" s="4" t="s">
        <v>275</v>
      </c>
      <c r="J2" s="4"/>
      <c r="K2" s="6" t="s">
        <v>276</v>
      </c>
      <c r="L2" s="62" t="s">
        <v>277</v>
      </c>
      <c r="M2" s="25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63"/>
      <c r="M3" s="26"/>
    </row>
    <row r="4" ht="22" customHeight="1" spans="1:13">
      <c r="A4" s="52">
        <v>1</v>
      </c>
      <c r="B4" s="12" t="s">
        <v>267</v>
      </c>
      <c r="C4" s="53" t="s">
        <v>263</v>
      </c>
      <c r="D4" s="12" t="s">
        <v>264</v>
      </c>
      <c r="E4" s="12" t="s">
        <v>265</v>
      </c>
      <c r="F4" s="12" t="s">
        <v>266</v>
      </c>
      <c r="G4" s="54">
        <v>-0.02</v>
      </c>
      <c r="H4" s="54">
        <f>-1%%</f>
        <v>-0.0001</v>
      </c>
      <c r="I4" s="54">
        <v>-0.03</v>
      </c>
      <c r="J4" s="54" t="s">
        <v>281</v>
      </c>
      <c r="K4" s="58"/>
      <c r="L4" s="9"/>
      <c r="M4" s="9"/>
    </row>
    <row r="5" ht="22" customHeight="1" spans="1:13">
      <c r="A5" s="52">
        <v>2</v>
      </c>
      <c r="B5" s="12" t="s">
        <v>267</v>
      </c>
      <c r="C5" s="53" t="s">
        <v>269</v>
      </c>
      <c r="D5" s="12" t="s">
        <v>264</v>
      </c>
      <c r="E5" s="12" t="s">
        <v>117</v>
      </c>
      <c r="F5" s="12" t="s">
        <v>266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282</v>
      </c>
      <c r="B9" s="20"/>
      <c r="C9" s="20"/>
      <c r="D9" s="56"/>
      <c r="E9" s="21"/>
      <c r="F9" s="57"/>
      <c r="G9" s="30"/>
      <c r="H9" s="19" t="s">
        <v>271</v>
      </c>
      <c r="I9" s="20"/>
      <c r="J9" s="20"/>
      <c r="K9" s="21"/>
      <c r="L9" s="64"/>
      <c r="M9" s="27"/>
    </row>
    <row r="10" ht="84" customHeight="1" spans="1:13">
      <c r="A10" s="60" t="s">
        <v>283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7" t="s">
        <v>286</v>
      </c>
      <c r="H2" s="38"/>
      <c r="I2" s="48"/>
      <c r="J2" s="37" t="s">
        <v>287</v>
      </c>
      <c r="K2" s="38"/>
      <c r="L2" s="48"/>
      <c r="M2" s="37" t="s">
        <v>288</v>
      </c>
      <c r="N2" s="38"/>
      <c r="O2" s="48"/>
      <c r="P2" s="37" t="s">
        <v>289</v>
      </c>
      <c r="Q2" s="38"/>
      <c r="R2" s="48"/>
      <c r="S2" s="38" t="s">
        <v>290</v>
      </c>
      <c r="T2" s="38"/>
      <c r="U2" s="48"/>
      <c r="V2" s="33" t="s">
        <v>291</v>
      </c>
      <c r="W2" s="33" t="s">
        <v>262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292</v>
      </c>
      <c r="H3" s="4" t="s">
        <v>67</v>
      </c>
      <c r="I3" s="4" t="s">
        <v>253</v>
      </c>
      <c r="J3" s="4" t="s">
        <v>292</v>
      </c>
      <c r="K3" s="4" t="s">
        <v>67</v>
      </c>
      <c r="L3" s="4" t="s">
        <v>253</v>
      </c>
      <c r="M3" s="4" t="s">
        <v>292</v>
      </c>
      <c r="N3" s="4" t="s">
        <v>67</v>
      </c>
      <c r="O3" s="4" t="s">
        <v>253</v>
      </c>
      <c r="P3" s="4" t="s">
        <v>292</v>
      </c>
      <c r="Q3" s="4" t="s">
        <v>67</v>
      </c>
      <c r="R3" s="4" t="s">
        <v>253</v>
      </c>
      <c r="S3" s="4" t="s">
        <v>292</v>
      </c>
      <c r="T3" s="4" t="s">
        <v>67</v>
      </c>
      <c r="U3" s="4" t="s">
        <v>253</v>
      </c>
      <c r="V3" s="51"/>
      <c r="W3" s="51"/>
    </row>
    <row r="4" ht="20" customHeight="1" spans="1:23">
      <c r="A4" s="28" t="s">
        <v>293</v>
      </c>
      <c r="B4" s="12" t="s">
        <v>267</v>
      </c>
      <c r="C4" s="29" t="s">
        <v>263</v>
      </c>
      <c r="D4" s="12" t="s">
        <v>264</v>
      </c>
      <c r="E4" s="12" t="s">
        <v>265</v>
      </c>
      <c r="F4" s="12" t="s">
        <v>266</v>
      </c>
      <c r="G4" s="11" t="s">
        <v>294</v>
      </c>
      <c r="H4" s="11"/>
      <c r="I4" s="11" t="s">
        <v>295</v>
      </c>
      <c r="J4" s="11" t="s">
        <v>296</v>
      </c>
      <c r="K4" s="49"/>
      <c r="L4" s="49" t="s">
        <v>297</v>
      </c>
      <c r="M4" s="9" t="s">
        <v>298</v>
      </c>
      <c r="N4" s="9"/>
      <c r="O4" s="9" t="s">
        <v>299</v>
      </c>
      <c r="P4" s="9"/>
      <c r="Q4" s="9"/>
      <c r="R4" s="9"/>
      <c r="S4" s="9"/>
      <c r="T4" s="9"/>
      <c r="U4" s="9"/>
      <c r="V4" s="9" t="s">
        <v>300</v>
      </c>
      <c r="W4" s="9"/>
    </row>
    <row r="5" ht="20" customHeight="1" spans="1:23">
      <c r="A5" s="28" t="s">
        <v>293</v>
      </c>
      <c r="B5" s="12" t="s">
        <v>267</v>
      </c>
      <c r="C5" s="29" t="s">
        <v>269</v>
      </c>
      <c r="D5" s="12" t="s">
        <v>264</v>
      </c>
      <c r="E5" s="12" t="s">
        <v>117</v>
      </c>
      <c r="F5" s="12" t="s">
        <v>266</v>
      </c>
      <c r="G5" s="40" t="s">
        <v>301</v>
      </c>
      <c r="H5" s="41"/>
      <c r="I5" s="50"/>
      <c r="J5" s="40" t="s">
        <v>302</v>
      </c>
      <c r="K5" s="41"/>
      <c r="L5" s="50"/>
      <c r="M5" s="37" t="s">
        <v>303</v>
      </c>
      <c r="N5" s="38"/>
      <c r="O5" s="48"/>
      <c r="P5" s="37" t="s">
        <v>304</v>
      </c>
      <c r="Q5" s="38"/>
      <c r="R5" s="48"/>
      <c r="S5" s="38" t="s">
        <v>305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292</v>
      </c>
      <c r="H6" s="43" t="s">
        <v>67</v>
      </c>
      <c r="I6" s="43" t="s">
        <v>253</v>
      </c>
      <c r="J6" s="43" t="s">
        <v>292</v>
      </c>
      <c r="K6" s="43" t="s">
        <v>67</v>
      </c>
      <c r="L6" s="43" t="s">
        <v>253</v>
      </c>
      <c r="M6" s="4" t="s">
        <v>292</v>
      </c>
      <c r="N6" s="4" t="s">
        <v>67</v>
      </c>
      <c r="O6" s="4" t="s">
        <v>253</v>
      </c>
      <c r="P6" s="4" t="s">
        <v>292</v>
      </c>
      <c r="Q6" s="4" t="s">
        <v>67</v>
      </c>
      <c r="R6" s="4" t="s">
        <v>253</v>
      </c>
      <c r="S6" s="4" t="s">
        <v>292</v>
      </c>
      <c r="T6" s="4" t="s">
        <v>67</v>
      </c>
      <c r="U6" s="4" t="s">
        <v>253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282</v>
      </c>
      <c r="B10" s="20"/>
      <c r="C10" s="20"/>
      <c r="D10" s="20"/>
      <c r="E10" s="21"/>
      <c r="F10" s="22"/>
      <c r="G10" s="30"/>
      <c r="H10" s="36"/>
      <c r="I10" s="36"/>
      <c r="J10" s="19" t="s">
        <v>271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306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308</v>
      </c>
      <c r="B2" s="33" t="s">
        <v>249</v>
      </c>
      <c r="C2" s="33" t="s">
        <v>250</v>
      </c>
      <c r="D2" s="33" t="s">
        <v>251</v>
      </c>
      <c r="E2" s="33" t="s">
        <v>252</v>
      </c>
      <c r="F2" s="33" t="s">
        <v>253</v>
      </c>
      <c r="G2" s="32" t="s">
        <v>309</v>
      </c>
      <c r="H2" s="32" t="s">
        <v>310</v>
      </c>
      <c r="I2" s="32" t="s">
        <v>311</v>
      </c>
      <c r="J2" s="32" t="s">
        <v>310</v>
      </c>
      <c r="K2" s="32" t="s">
        <v>312</v>
      </c>
      <c r="L2" s="32" t="s">
        <v>310</v>
      </c>
      <c r="M2" s="33" t="s">
        <v>291</v>
      </c>
      <c r="N2" s="33" t="s">
        <v>262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308</v>
      </c>
      <c r="B4" s="35" t="s">
        <v>313</v>
      </c>
      <c r="C4" s="35" t="s">
        <v>292</v>
      </c>
      <c r="D4" s="35" t="s">
        <v>251</v>
      </c>
      <c r="E4" s="33" t="s">
        <v>252</v>
      </c>
      <c r="F4" s="33" t="s">
        <v>253</v>
      </c>
      <c r="G4" s="32" t="s">
        <v>309</v>
      </c>
      <c r="H4" s="32" t="s">
        <v>310</v>
      </c>
      <c r="I4" s="32" t="s">
        <v>311</v>
      </c>
      <c r="J4" s="32" t="s">
        <v>310</v>
      </c>
      <c r="K4" s="32" t="s">
        <v>312</v>
      </c>
      <c r="L4" s="32" t="s">
        <v>310</v>
      </c>
      <c r="M4" s="33" t="s">
        <v>291</v>
      </c>
      <c r="N4" s="33" t="s">
        <v>262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314</v>
      </c>
      <c r="B11" s="20"/>
      <c r="C11" s="20"/>
      <c r="D11" s="21"/>
      <c r="E11" s="22"/>
      <c r="F11" s="36"/>
      <c r="G11" s="30"/>
      <c r="H11" s="36"/>
      <c r="I11" s="19" t="s">
        <v>315</v>
      </c>
      <c r="J11" s="20"/>
      <c r="K11" s="20"/>
      <c r="L11" s="20"/>
      <c r="M11" s="20"/>
      <c r="N11" s="27"/>
    </row>
    <row r="12" ht="16.5" spans="1:14">
      <c r="A12" s="23" t="s">
        <v>316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291</v>
      </c>
      <c r="L2" s="5" t="s">
        <v>262</v>
      </c>
    </row>
    <row r="3" spans="1:12">
      <c r="A3" s="28" t="s">
        <v>293</v>
      </c>
      <c r="B3" s="12" t="s">
        <v>267</v>
      </c>
      <c r="C3" s="29" t="s">
        <v>263</v>
      </c>
      <c r="D3" s="12" t="s">
        <v>264</v>
      </c>
      <c r="E3" s="12" t="s">
        <v>265</v>
      </c>
      <c r="F3" s="12" t="s">
        <v>266</v>
      </c>
      <c r="G3" s="9" t="s">
        <v>322</v>
      </c>
      <c r="H3" s="9" t="s">
        <v>323</v>
      </c>
      <c r="I3" s="9"/>
      <c r="J3" s="9"/>
      <c r="K3" s="31" t="s">
        <v>324</v>
      </c>
      <c r="L3" s="9" t="s">
        <v>268</v>
      </c>
    </row>
    <row r="4" spans="1:12">
      <c r="A4" s="28" t="s">
        <v>293</v>
      </c>
      <c r="B4" s="12" t="s">
        <v>267</v>
      </c>
      <c r="C4" s="29" t="s">
        <v>269</v>
      </c>
      <c r="D4" s="12" t="s">
        <v>264</v>
      </c>
      <c r="E4" s="12" t="s">
        <v>117</v>
      </c>
      <c r="F4" s="12" t="s">
        <v>266</v>
      </c>
      <c r="G4" s="9" t="s">
        <v>322</v>
      </c>
      <c r="H4" s="9" t="s">
        <v>323</v>
      </c>
      <c r="I4" s="9"/>
      <c r="J4" s="9"/>
      <c r="K4" s="31" t="s">
        <v>324</v>
      </c>
      <c r="L4" s="9" t="s">
        <v>268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324</v>
      </c>
      <c r="L5" s="9" t="s">
        <v>268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324</v>
      </c>
      <c r="L6" s="9" t="s">
        <v>268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324</v>
      </c>
      <c r="L7" s="9" t="s">
        <v>268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324</v>
      </c>
      <c r="L8" s="9" t="s">
        <v>268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324</v>
      </c>
      <c r="L9" s="9" t="s">
        <v>268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325</v>
      </c>
      <c r="B11" s="20"/>
      <c r="C11" s="20"/>
      <c r="D11" s="20"/>
      <c r="E11" s="21"/>
      <c r="F11" s="22"/>
      <c r="G11" s="30"/>
      <c r="H11" s="19" t="s">
        <v>326</v>
      </c>
      <c r="I11" s="20"/>
      <c r="J11" s="20"/>
      <c r="K11" s="20"/>
      <c r="L11" s="27"/>
    </row>
    <row r="12" ht="16.5" spans="1:12">
      <c r="A12" s="23" t="s">
        <v>327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292</v>
      </c>
      <c r="D2" s="5" t="s">
        <v>251</v>
      </c>
      <c r="E2" s="5" t="s">
        <v>252</v>
      </c>
      <c r="F2" s="4" t="s">
        <v>329</v>
      </c>
      <c r="G2" s="4" t="s">
        <v>275</v>
      </c>
      <c r="H2" s="6" t="s">
        <v>276</v>
      </c>
      <c r="I2" s="25" t="s">
        <v>278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279</v>
      </c>
      <c r="H3" s="8"/>
      <c r="I3" s="26"/>
    </row>
    <row r="4" ht="20" customHeight="1" spans="1:9">
      <c r="A4" s="9">
        <v>1</v>
      </c>
      <c r="B4" s="10" t="s">
        <v>295</v>
      </c>
      <c r="C4" s="11" t="s">
        <v>294</v>
      </c>
      <c r="D4" s="12" t="s">
        <v>265</v>
      </c>
      <c r="E4" s="12" t="s">
        <v>266</v>
      </c>
      <c r="F4" s="13">
        <v>-0.005</v>
      </c>
      <c r="G4" s="13">
        <v>-0.01</v>
      </c>
      <c r="H4" s="9"/>
      <c r="I4" s="9" t="s">
        <v>268</v>
      </c>
    </row>
    <row r="5" ht="20" customHeight="1" spans="1:9">
      <c r="A5" s="9">
        <v>2</v>
      </c>
      <c r="B5" s="10" t="s">
        <v>295</v>
      </c>
      <c r="C5" s="11" t="s">
        <v>294</v>
      </c>
      <c r="D5" s="12" t="s">
        <v>117</v>
      </c>
      <c r="E5" s="12" t="s">
        <v>266</v>
      </c>
      <c r="F5" s="14">
        <v>-0.005</v>
      </c>
      <c r="G5" s="13">
        <v>-0.005</v>
      </c>
      <c r="H5" s="9"/>
      <c r="I5" s="9" t="s">
        <v>268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331</v>
      </c>
      <c r="B12" s="20"/>
      <c r="C12" s="20"/>
      <c r="D12" s="21"/>
      <c r="E12" s="22"/>
      <c r="F12" s="19" t="s">
        <v>332</v>
      </c>
      <c r="G12" s="20"/>
      <c r="H12" s="21"/>
      <c r="I12" s="27"/>
    </row>
    <row r="13" ht="16.5" spans="1:9">
      <c r="A13" s="23" t="s">
        <v>333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35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36</v>
      </c>
      <c r="E3" s="416"/>
      <c r="F3" s="417" t="s">
        <v>37</v>
      </c>
      <c r="G3" s="418"/>
      <c r="H3" s="415" t="s">
        <v>38</v>
      </c>
      <c r="I3" s="427"/>
    </row>
    <row r="4" ht="27.95" customHeight="1" spans="2:9">
      <c r="B4" s="413" t="s">
        <v>39</v>
      </c>
      <c r="C4" s="414" t="s">
        <v>40</v>
      </c>
      <c r="D4" s="414" t="s">
        <v>41</v>
      </c>
      <c r="E4" s="414" t="s">
        <v>42</v>
      </c>
      <c r="F4" s="419" t="s">
        <v>41</v>
      </c>
      <c r="G4" s="419" t="s">
        <v>42</v>
      </c>
      <c r="H4" s="414" t="s">
        <v>41</v>
      </c>
      <c r="I4" s="428" t="s">
        <v>42</v>
      </c>
    </row>
    <row r="5" ht="27.95" customHeight="1" spans="2:9">
      <c r="B5" s="420" t="s">
        <v>43</v>
      </c>
      <c r="C5" s="10">
        <v>13</v>
      </c>
      <c r="D5" s="10">
        <v>0</v>
      </c>
      <c r="E5" s="10">
        <v>1</v>
      </c>
      <c r="F5" s="421">
        <v>0</v>
      </c>
      <c r="G5" s="421">
        <v>1</v>
      </c>
      <c r="H5" s="10">
        <v>1</v>
      </c>
      <c r="I5" s="429">
        <v>2</v>
      </c>
    </row>
    <row r="6" ht="27.95" customHeight="1" spans="2:9">
      <c r="B6" s="420" t="s">
        <v>44</v>
      </c>
      <c r="C6" s="10">
        <v>20</v>
      </c>
      <c r="D6" s="10">
        <v>0</v>
      </c>
      <c r="E6" s="10">
        <v>1</v>
      </c>
      <c r="F6" s="421">
        <v>1</v>
      </c>
      <c r="G6" s="421">
        <v>2</v>
      </c>
      <c r="H6" s="10">
        <v>2</v>
      </c>
      <c r="I6" s="429">
        <v>3</v>
      </c>
    </row>
    <row r="7" ht="27.95" customHeight="1" spans="2:9">
      <c r="B7" s="420" t="s">
        <v>45</v>
      </c>
      <c r="C7" s="10">
        <v>32</v>
      </c>
      <c r="D7" s="10">
        <v>0</v>
      </c>
      <c r="E7" s="10">
        <v>1</v>
      </c>
      <c r="F7" s="421">
        <v>2</v>
      </c>
      <c r="G7" s="421">
        <v>3</v>
      </c>
      <c r="H7" s="10">
        <v>3</v>
      </c>
      <c r="I7" s="429">
        <v>4</v>
      </c>
    </row>
    <row r="8" ht="27.95" customHeight="1" spans="2:9">
      <c r="B8" s="420" t="s">
        <v>46</v>
      </c>
      <c r="C8" s="10">
        <v>50</v>
      </c>
      <c r="D8" s="10">
        <v>1</v>
      </c>
      <c r="E8" s="10">
        <v>2</v>
      </c>
      <c r="F8" s="421">
        <v>3</v>
      </c>
      <c r="G8" s="421">
        <v>4</v>
      </c>
      <c r="H8" s="10">
        <v>5</v>
      </c>
      <c r="I8" s="429">
        <v>6</v>
      </c>
    </row>
    <row r="9" ht="27.95" customHeight="1" spans="2:9">
      <c r="B9" s="420" t="s">
        <v>47</v>
      </c>
      <c r="C9" s="10">
        <v>80</v>
      </c>
      <c r="D9" s="10">
        <v>2</v>
      </c>
      <c r="E9" s="10">
        <v>3</v>
      </c>
      <c r="F9" s="421">
        <v>5</v>
      </c>
      <c r="G9" s="421">
        <v>6</v>
      </c>
      <c r="H9" s="10">
        <v>7</v>
      </c>
      <c r="I9" s="429">
        <v>8</v>
      </c>
    </row>
    <row r="10" ht="27.95" customHeight="1" spans="2:9">
      <c r="B10" s="420" t="s">
        <v>48</v>
      </c>
      <c r="C10" s="10">
        <v>125</v>
      </c>
      <c r="D10" s="10">
        <v>3</v>
      </c>
      <c r="E10" s="10">
        <v>4</v>
      </c>
      <c r="F10" s="421">
        <v>7</v>
      </c>
      <c r="G10" s="421">
        <v>8</v>
      </c>
      <c r="H10" s="10">
        <v>10</v>
      </c>
      <c r="I10" s="429">
        <v>11</v>
      </c>
    </row>
    <row r="11" ht="27.95" customHeight="1" spans="2:9">
      <c r="B11" s="420" t="s">
        <v>49</v>
      </c>
      <c r="C11" s="10">
        <v>200</v>
      </c>
      <c r="D11" s="10">
        <v>5</v>
      </c>
      <c r="E11" s="10">
        <v>6</v>
      </c>
      <c r="F11" s="421">
        <v>10</v>
      </c>
      <c r="G11" s="421">
        <v>11</v>
      </c>
      <c r="H11" s="10">
        <v>14</v>
      </c>
      <c r="I11" s="429">
        <v>15</v>
      </c>
    </row>
    <row r="12" ht="27.95" customHeight="1" spans="2:9">
      <c r="B12" s="422" t="s">
        <v>50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51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N22" sqref="N22"/>
    </sheetView>
  </sheetViews>
  <sheetFormatPr defaultColWidth="10.375" defaultRowHeight="16.5" customHeight="1"/>
  <cols>
    <col min="1" max="1" width="11.125" style="233" customWidth="1"/>
    <col min="2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345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34" t="s">
        <v>53</v>
      </c>
      <c r="B2" s="235" t="s">
        <v>54</v>
      </c>
      <c r="C2" s="235"/>
      <c r="D2" s="236" t="s">
        <v>55</v>
      </c>
      <c r="E2" s="236"/>
      <c r="F2" s="235" t="s">
        <v>56</v>
      </c>
      <c r="G2" s="235"/>
      <c r="H2" s="237" t="s">
        <v>57</v>
      </c>
      <c r="I2" s="310" t="s">
        <v>56</v>
      </c>
      <c r="J2" s="310"/>
      <c r="K2" s="311"/>
    </row>
    <row r="3" ht="14.25" spans="1:1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ht="18" customHeight="1" spans="1:11">
      <c r="A4" s="244" t="s">
        <v>61</v>
      </c>
      <c r="B4" s="245" t="s">
        <v>62</v>
      </c>
      <c r="C4" s="246"/>
      <c r="D4" s="244" t="s">
        <v>63</v>
      </c>
      <c r="E4" s="247"/>
      <c r="F4" s="248">
        <v>45772</v>
      </c>
      <c r="G4" s="249"/>
      <c r="H4" s="244" t="s">
        <v>64</v>
      </c>
      <c r="I4" s="247"/>
      <c r="J4" s="152" t="s">
        <v>65</v>
      </c>
      <c r="K4" s="153" t="s">
        <v>66</v>
      </c>
    </row>
    <row r="5" ht="14.25" spans="1:11">
      <c r="A5" s="250" t="s">
        <v>67</v>
      </c>
      <c r="B5" s="152" t="s">
        <v>68</v>
      </c>
      <c r="C5" s="153"/>
      <c r="D5" s="244" t="s">
        <v>69</v>
      </c>
      <c r="E5" s="247"/>
      <c r="F5" s="248">
        <v>45743</v>
      </c>
      <c r="G5" s="249"/>
      <c r="H5" s="244" t="s">
        <v>70</v>
      </c>
      <c r="I5" s="247"/>
      <c r="J5" s="152" t="s">
        <v>65</v>
      </c>
      <c r="K5" s="153" t="s">
        <v>66</v>
      </c>
    </row>
    <row r="6" ht="14.25" spans="1:11">
      <c r="A6" s="244" t="s">
        <v>71</v>
      </c>
      <c r="B6" s="251" t="s">
        <v>72</v>
      </c>
      <c r="C6" s="252">
        <v>7</v>
      </c>
      <c r="D6" s="250" t="s">
        <v>73</v>
      </c>
      <c r="E6" s="253"/>
      <c r="F6" s="248">
        <v>45762</v>
      </c>
      <c r="G6" s="249"/>
      <c r="H6" s="244" t="s">
        <v>74</v>
      </c>
      <c r="I6" s="247"/>
      <c r="J6" s="152" t="s">
        <v>65</v>
      </c>
      <c r="K6" s="153" t="s">
        <v>66</v>
      </c>
    </row>
    <row r="7" ht="14.25" spans="1:11">
      <c r="A7" s="244" t="s">
        <v>75</v>
      </c>
      <c r="B7" s="254">
        <v>16000</v>
      </c>
      <c r="C7" s="255"/>
      <c r="D7" s="250" t="s">
        <v>76</v>
      </c>
      <c r="E7" s="256"/>
      <c r="F7" s="248">
        <v>45765</v>
      </c>
      <c r="G7" s="249"/>
      <c r="H7" s="244" t="s">
        <v>77</v>
      </c>
      <c r="I7" s="247"/>
      <c r="J7" s="152" t="s">
        <v>65</v>
      </c>
      <c r="K7" s="153" t="s">
        <v>66</v>
      </c>
    </row>
    <row r="8" ht="15" spans="1:11">
      <c r="A8" s="257" t="s">
        <v>78</v>
      </c>
      <c r="B8" s="258"/>
      <c r="C8" s="259"/>
      <c r="D8" s="260" t="s">
        <v>79</v>
      </c>
      <c r="E8" s="261"/>
      <c r="F8" s="262">
        <v>45767</v>
      </c>
      <c r="G8" s="263"/>
      <c r="H8" s="260" t="s">
        <v>80</v>
      </c>
      <c r="I8" s="261"/>
      <c r="J8" s="280" t="s">
        <v>65</v>
      </c>
      <c r="K8" s="312" t="s">
        <v>66</v>
      </c>
    </row>
    <row r="9" ht="15" spans="1:11">
      <c r="A9" s="346" t="s">
        <v>81</v>
      </c>
      <c r="B9" s="347"/>
      <c r="C9" s="347"/>
      <c r="D9" s="348"/>
      <c r="E9" s="348"/>
      <c r="F9" s="348"/>
      <c r="G9" s="348"/>
      <c r="H9" s="348"/>
      <c r="I9" s="348"/>
      <c r="J9" s="348"/>
      <c r="K9" s="393"/>
    </row>
    <row r="10" ht="15" spans="1:11">
      <c r="A10" s="349" t="s">
        <v>82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94"/>
    </row>
    <row r="11" ht="14.25" spans="1:11">
      <c r="A11" s="351" t="s">
        <v>83</v>
      </c>
      <c r="B11" s="352" t="s">
        <v>84</v>
      </c>
      <c r="C11" s="353" t="s">
        <v>85</v>
      </c>
      <c r="D11" s="354"/>
      <c r="E11" s="355" t="s">
        <v>86</v>
      </c>
      <c r="F11" s="352" t="s">
        <v>84</v>
      </c>
      <c r="G11" s="353" t="s">
        <v>85</v>
      </c>
      <c r="H11" s="353" t="s">
        <v>87</v>
      </c>
      <c r="I11" s="355" t="s">
        <v>88</v>
      </c>
      <c r="J11" s="352" t="s">
        <v>84</v>
      </c>
      <c r="K11" s="395" t="s">
        <v>85</v>
      </c>
    </row>
    <row r="12" ht="14.25" spans="1:11">
      <c r="A12" s="250" t="s">
        <v>89</v>
      </c>
      <c r="B12" s="270" t="s">
        <v>84</v>
      </c>
      <c r="C12" s="152" t="s">
        <v>85</v>
      </c>
      <c r="D12" s="256"/>
      <c r="E12" s="253" t="s">
        <v>90</v>
      </c>
      <c r="F12" s="270" t="s">
        <v>84</v>
      </c>
      <c r="G12" s="152" t="s">
        <v>85</v>
      </c>
      <c r="H12" s="152" t="s">
        <v>87</v>
      </c>
      <c r="I12" s="253" t="s">
        <v>91</v>
      </c>
      <c r="J12" s="270" t="s">
        <v>84</v>
      </c>
      <c r="K12" s="153" t="s">
        <v>85</v>
      </c>
    </row>
    <row r="13" ht="14.25" spans="1:11">
      <c r="A13" s="250" t="s">
        <v>92</v>
      </c>
      <c r="B13" s="270" t="s">
        <v>84</v>
      </c>
      <c r="C13" s="152" t="s">
        <v>85</v>
      </c>
      <c r="D13" s="256"/>
      <c r="E13" s="253" t="s">
        <v>93</v>
      </c>
      <c r="F13" s="152" t="s">
        <v>94</v>
      </c>
      <c r="G13" s="152" t="s">
        <v>95</v>
      </c>
      <c r="H13" s="152" t="s">
        <v>87</v>
      </c>
      <c r="I13" s="253" t="s">
        <v>96</v>
      </c>
      <c r="J13" s="270" t="s">
        <v>84</v>
      </c>
      <c r="K13" s="153" t="s">
        <v>85</v>
      </c>
    </row>
    <row r="14" ht="15" spans="1:11">
      <c r="A14" s="260" t="s">
        <v>97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14"/>
    </row>
    <row r="15" ht="15" spans="1:11">
      <c r="A15" s="349" t="s">
        <v>98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94"/>
    </row>
    <row r="16" ht="14.25" spans="1:11">
      <c r="A16" s="356" t="s">
        <v>99</v>
      </c>
      <c r="B16" s="353" t="s">
        <v>94</v>
      </c>
      <c r="C16" s="353" t="s">
        <v>95</v>
      </c>
      <c r="D16" s="357"/>
      <c r="E16" s="358" t="s">
        <v>100</v>
      </c>
      <c r="F16" s="353" t="s">
        <v>94</v>
      </c>
      <c r="G16" s="353" t="s">
        <v>95</v>
      </c>
      <c r="H16" s="359"/>
      <c r="I16" s="358" t="s">
        <v>101</v>
      </c>
      <c r="J16" s="353" t="s">
        <v>94</v>
      </c>
      <c r="K16" s="395" t="s">
        <v>95</v>
      </c>
    </row>
    <row r="17" customHeight="1" spans="1:22">
      <c r="A17" s="287" t="s">
        <v>102</v>
      </c>
      <c r="B17" s="152" t="s">
        <v>94</v>
      </c>
      <c r="C17" s="152" t="s">
        <v>95</v>
      </c>
      <c r="D17" s="360"/>
      <c r="E17" s="288" t="s">
        <v>103</v>
      </c>
      <c r="F17" s="152" t="s">
        <v>94</v>
      </c>
      <c r="G17" s="152" t="s">
        <v>95</v>
      </c>
      <c r="H17" s="361"/>
      <c r="I17" s="288" t="s">
        <v>104</v>
      </c>
      <c r="J17" s="152" t="s">
        <v>94</v>
      </c>
      <c r="K17" s="153" t="s">
        <v>95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2" t="s">
        <v>105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7"/>
    </row>
    <row r="19" s="344" customFormat="1" ht="18" customHeight="1" spans="1:11">
      <c r="A19" s="349" t="s">
        <v>106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94"/>
    </row>
    <row r="20" customHeight="1" spans="1:11">
      <c r="A20" s="364" t="s">
        <v>107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8"/>
    </row>
    <row r="21" ht="21.75" customHeight="1" spans="1:11">
      <c r="A21" s="366" t="s">
        <v>108</v>
      </c>
      <c r="B21" s="367"/>
      <c r="C21" s="367" t="s">
        <v>109</v>
      </c>
      <c r="D21" s="367" t="s">
        <v>110</v>
      </c>
      <c r="E21" s="367" t="s">
        <v>111</v>
      </c>
      <c r="F21" s="367" t="s">
        <v>112</v>
      </c>
      <c r="G21" s="367" t="s">
        <v>113</v>
      </c>
      <c r="H21" s="367" t="s">
        <v>114</v>
      </c>
      <c r="I21" s="367" t="s">
        <v>115</v>
      </c>
      <c r="J21" s="288"/>
      <c r="K21" s="322" t="s">
        <v>116</v>
      </c>
    </row>
    <row r="22" ht="23" customHeight="1" spans="1:11">
      <c r="A22" s="368" t="s">
        <v>117</v>
      </c>
      <c r="B22" s="369"/>
      <c r="C22" s="369" t="s">
        <v>94</v>
      </c>
      <c r="D22" s="369" t="s">
        <v>94</v>
      </c>
      <c r="E22" s="369" t="s">
        <v>94</v>
      </c>
      <c r="F22" s="369" t="s">
        <v>94</v>
      </c>
      <c r="G22" s="369" t="s">
        <v>94</v>
      </c>
      <c r="H22" s="369" t="s">
        <v>94</v>
      </c>
      <c r="I22" s="369" t="s">
        <v>94</v>
      </c>
      <c r="J22" s="369"/>
      <c r="K22" s="399"/>
    </row>
    <row r="23" ht="23" customHeight="1" spans="1:11">
      <c r="A23" s="368" t="s">
        <v>118</v>
      </c>
      <c r="B23" s="369"/>
      <c r="C23" s="369" t="s">
        <v>94</v>
      </c>
      <c r="D23" s="369" t="s">
        <v>94</v>
      </c>
      <c r="E23" s="369" t="s">
        <v>94</v>
      </c>
      <c r="F23" s="369" t="s">
        <v>94</v>
      </c>
      <c r="G23" s="369" t="s">
        <v>94</v>
      </c>
      <c r="H23" s="369" t="s">
        <v>94</v>
      </c>
      <c r="I23" s="369" t="s">
        <v>94</v>
      </c>
      <c r="J23" s="369"/>
      <c r="K23" s="400"/>
    </row>
    <row r="24" ht="23" customHeight="1" spans="1:11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400"/>
    </row>
    <row r="25" ht="23" customHeight="1" spans="1:1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400"/>
    </row>
    <row r="26" ht="23" customHeight="1" spans="1:11">
      <c r="A26" s="370"/>
      <c r="B26" s="369"/>
      <c r="C26" s="369"/>
      <c r="D26" s="369"/>
      <c r="E26" s="369"/>
      <c r="F26" s="369"/>
      <c r="G26" s="369"/>
      <c r="H26" s="369"/>
      <c r="I26" s="369"/>
      <c r="J26" s="369"/>
      <c r="K26" s="400"/>
    </row>
    <row r="27" ht="18" customHeight="1" spans="1:11">
      <c r="A27" s="371" t="s">
        <v>119</v>
      </c>
      <c r="B27" s="372"/>
      <c r="C27" s="372"/>
      <c r="D27" s="372"/>
      <c r="E27" s="372"/>
      <c r="F27" s="372"/>
      <c r="G27" s="372"/>
      <c r="H27" s="372"/>
      <c r="I27" s="372"/>
      <c r="J27" s="372"/>
      <c r="K27" s="401"/>
    </row>
    <row r="28" ht="18.75" customHeight="1" spans="1:11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402"/>
    </row>
    <row r="29" ht="18.75" customHeight="1" spans="1:11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403"/>
    </row>
    <row r="30" ht="18" customHeight="1" spans="1:11">
      <c r="A30" s="371" t="s">
        <v>120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1"/>
    </row>
    <row r="31" ht="14.25" spans="1:11">
      <c r="A31" s="377" t="s">
        <v>121</v>
      </c>
      <c r="B31" s="378"/>
      <c r="C31" s="378"/>
      <c r="D31" s="378"/>
      <c r="E31" s="378"/>
      <c r="F31" s="378"/>
      <c r="G31" s="378"/>
      <c r="H31" s="378"/>
      <c r="I31" s="378"/>
      <c r="J31" s="378"/>
      <c r="K31" s="404"/>
    </row>
    <row r="32" ht="15" spans="1:11">
      <c r="A32" s="160" t="s">
        <v>122</v>
      </c>
      <c r="B32" s="161"/>
      <c r="C32" s="152" t="s">
        <v>65</v>
      </c>
      <c r="D32" s="152" t="s">
        <v>66</v>
      </c>
      <c r="E32" s="379" t="s">
        <v>123</v>
      </c>
      <c r="F32" s="380"/>
      <c r="G32" s="380"/>
      <c r="H32" s="380"/>
      <c r="I32" s="380"/>
      <c r="J32" s="380"/>
      <c r="K32" s="405"/>
    </row>
    <row r="33" ht="15" spans="1:11">
      <c r="A33" s="381" t="s">
        <v>124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</row>
    <row r="34" ht="21" customHeight="1" spans="1:11">
      <c r="A34" s="382" t="s">
        <v>125</v>
      </c>
      <c r="B34" s="383"/>
      <c r="C34" s="383"/>
      <c r="D34" s="383"/>
      <c r="E34" s="383"/>
      <c r="F34" s="383"/>
      <c r="G34" s="383"/>
      <c r="H34" s="383"/>
      <c r="I34" s="383"/>
      <c r="J34" s="383"/>
      <c r="K34" s="406"/>
    </row>
    <row r="35" ht="21" customHeight="1" spans="1:11">
      <c r="A35" s="295" t="s">
        <v>126</v>
      </c>
      <c r="B35" s="296"/>
      <c r="C35" s="296"/>
      <c r="D35" s="296"/>
      <c r="E35" s="296"/>
      <c r="F35" s="296"/>
      <c r="G35" s="296"/>
      <c r="H35" s="296"/>
      <c r="I35" s="296"/>
      <c r="J35" s="296"/>
      <c r="K35" s="325"/>
    </row>
    <row r="36" ht="21" customHeight="1" spans="1:11">
      <c r="A36" s="295" t="s">
        <v>127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25"/>
    </row>
    <row r="37" ht="21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5"/>
    </row>
    <row r="38" ht="21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5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5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5"/>
    </row>
    <row r="41" ht="15" spans="1:11">
      <c r="A41" s="290" t="s">
        <v>128</v>
      </c>
      <c r="B41" s="291"/>
      <c r="C41" s="291"/>
      <c r="D41" s="291"/>
      <c r="E41" s="291"/>
      <c r="F41" s="291"/>
      <c r="G41" s="291"/>
      <c r="H41" s="291"/>
      <c r="I41" s="291"/>
      <c r="J41" s="291"/>
      <c r="K41" s="323"/>
    </row>
    <row r="42" ht="15" spans="1:11">
      <c r="A42" s="349" t="s">
        <v>129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94"/>
    </row>
    <row r="43" ht="14.25" spans="1:11">
      <c r="A43" s="356" t="s">
        <v>130</v>
      </c>
      <c r="B43" s="353" t="s">
        <v>94</v>
      </c>
      <c r="C43" s="353" t="s">
        <v>95</v>
      </c>
      <c r="D43" s="353" t="s">
        <v>87</v>
      </c>
      <c r="E43" s="358" t="s">
        <v>131</v>
      </c>
      <c r="F43" s="353" t="s">
        <v>94</v>
      </c>
      <c r="G43" s="353" t="s">
        <v>95</v>
      </c>
      <c r="H43" s="353" t="s">
        <v>87</v>
      </c>
      <c r="I43" s="358" t="s">
        <v>132</v>
      </c>
      <c r="J43" s="353" t="s">
        <v>94</v>
      </c>
      <c r="K43" s="395" t="s">
        <v>95</v>
      </c>
    </row>
    <row r="44" ht="14.25" spans="1:11">
      <c r="A44" s="287" t="s">
        <v>86</v>
      </c>
      <c r="B44" s="152" t="s">
        <v>94</v>
      </c>
      <c r="C44" s="152" t="s">
        <v>95</v>
      </c>
      <c r="D44" s="152" t="s">
        <v>87</v>
      </c>
      <c r="E44" s="288" t="s">
        <v>93</v>
      </c>
      <c r="F44" s="152" t="s">
        <v>94</v>
      </c>
      <c r="G44" s="152" t="s">
        <v>95</v>
      </c>
      <c r="H44" s="152" t="s">
        <v>87</v>
      </c>
      <c r="I44" s="288" t="s">
        <v>104</v>
      </c>
      <c r="J44" s="152" t="s">
        <v>94</v>
      </c>
      <c r="K44" s="153" t="s">
        <v>95</v>
      </c>
    </row>
    <row r="45" ht="15" spans="1:11">
      <c r="A45" s="260" t="s">
        <v>97</v>
      </c>
      <c r="B45" s="261"/>
      <c r="C45" s="261"/>
      <c r="D45" s="261"/>
      <c r="E45" s="261"/>
      <c r="F45" s="261"/>
      <c r="G45" s="261"/>
      <c r="H45" s="261"/>
      <c r="I45" s="261"/>
      <c r="J45" s="261"/>
      <c r="K45" s="314"/>
    </row>
    <row r="46" ht="15" spans="1:11">
      <c r="A46" s="381" t="s">
        <v>133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</row>
    <row r="47" ht="15" spans="1:11">
      <c r="A47" s="382"/>
      <c r="B47" s="383"/>
      <c r="C47" s="383"/>
      <c r="D47" s="383"/>
      <c r="E47" s="383"/>
      <c r="F47" s="383"/>
      <c r="G47" s="383"/>
      <c r="H47" s="383"/>
      <c r="I47" s="383"/>
      <c r="J47" s="383"/>
      <c r="K47" s="406"/>
    </row>
    <row r="48" ht="15" spans="1:11">
      <c r="A48" s="384" t="s">
        <v>134</v>
      </c>
      <c r="B48" s="385" t="s">
        <v>135</v>
      </c>
      <c r="C48" s="385"/>
      <c r="D48" s="386" t="s">
        <v>136</v>
      </c>
      <c r="E48" s="387" t="s">
        <v>137</v>
      </c>
      <c r="F48" s="388" t="s">
        <v>138</v>
      </c>
      <c r="G48" s="389">
        <v>45747</v>
      </c>
      <c r="H48" s="390" t="s">
        <v>139</v>
      </c>
      <c r="I48" s="407"/>
      <c r="J48" s="408" t="s">
        <v>140</v>
      </c>
      <c r="K48" s="409"/>
    </row>
    <row r="49" ht="15" spans="1:11">
      <c r="A49" s="381" t="s">
        <v>141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ht="15" spans="1:11">
      <c r="A50" s="391" t="s">
        <v>142</v>
      </c>
      <c r="B50" s="392"/>
      <c r="C50" s="392"/>
      <c r="D50" s="392"/>
      <c r="E50" s="392"/>
      <c r="F50" s="392"/>
      <c r="G50" s="392"/>
      <c r="H50" s="392"/>
      <c r="I50" s="392"/>
      <c r="J50" s="392"/>
      <c r="K50" s="410"/>
    </row>
    <row r="51" ht="15" spans="1:11">
      <c r="A51" s="384" t="s">
        <v>134</v>
      </c>
      <c r="B51" s="385" t="s">
        <v>135</v>
      </c>
      <c r="C51" s="385"/>
      <c r="D51" s="386" t="s">
        <v>136</v>
      </c>
      <c r="E51" s="387" t="s">
        <v>137</v>
      </c>
      <c r="F51" s="388" t="s">
        <v>138</v>
      </c>
      <c r="G51" s="389">
        <v>45747</v>
      </c>
      <c r="H51" s="390" t="s">
        <v>139</v>
      </c>
      <c r="I51" s="407"/>
      <c r="J51" s="408" t="s">
        <v>140</v>
      </c>
      <c r="K51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8"/>
  <sheetViews>
    <sheetView tabSelected="1" topLeftCell="A2" workbookViewId="0">
      <selection activeCell="P12" sqref="P12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232" customWidth="1"/>
    <col min="17" max="254" width="9" style="77"/>
    <col min="255" max="16384" width="9" style="80"/>
  </cols>
  <sheetData>
    <row r="1" s="77" customFormat="1" ht="29" customHeight="1" spans="1:257">
      <c r="A1" s="225" t="s">
        <v>143</v>
      </c>
      <c r="B1" s="225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334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117"/>
      <c r="J2" s="118" t="s">
        <v>57</v>
      </c>
      <c r="K2" s="119" t="s">
        <v>56</v>
      </c>
      <c r="L2" s="119"/>
      <c r="M2" s="119"/>
      <c r="N2" s="119"/>
      <c r="O2" s="335"/>
      <c r="P2" s="33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ht="15" spans="1:257">
      <c r="A3" s="91" t="s">
        <v>144</v>
      </c>
      <c r="B3" s="92" t="s">
        <v>145</v>
      </c>
      <c r="C3" s="93"/>
      <c r="D3" s="92"/>
      <c r="E3" s="92"/>
      <c r="F3" s="92"/>
      <c r="G3" s="92"/>
      <c r="H3" s="92"/>
      <c r="I3" s="121"/>
      <c r="J3" s="122"/>
      <c r="K3" s="122"/>
      <c r="L3" s="122"/>
      <c r="M3" s="122"/>
      <c r="N3" s="122"/>
      <c r="O3" s="337"/>
      <c r="P3" s="33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146</v>
      </c>
      <c r="H4" s="95" t="s">
        <v>147</v>
      </c>
      <c r="I4" s="121"/>
      <c r="J4" s="339"/>
      <c r="K4" s="340"/>
      <c r="L4" s="341" t="s">
        <v>148</v>
      </c>
      <c r="M4" s="341" t="s">
        <v>148</v>
      </c>
      <c r="N4" s="341"/>
      <c r="O4" s="341"/>
      <c r="P4" s="342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126"/>
      <c r="J5" s="127"/>
      <c r="K5" s="128"/>
      <c r="L5" s="129" t="s">
        <v>156</v>
      </c>
      <c r="M5" s="129" t="s">
        <v>157</v>
      </c>
      <c r="N5" s="129"/>
      <c r="O5" s="129"/>
      <c r="P5" s="343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0" customHeight="1" spans="1:257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100">
        <f>G6+1</f>
        <v>76.5</v>
      </c>
      <c r="I6" s="126"/>
      <c r="J6" s="127"/>
      <c r="K6" s="127"/>
      <c r="L6" s="127" t="s">
        <v>159</v>
      </c>
      <c r="M6" s="127" t="s">
        <v>160</v>
      </c>
      <c r="N6" s="127"/>
      <c r="O6" s="127"/>
      <c r="P6" s="132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0" customHeight="1" spans="1:257">
      <c r="A7" s="101" t="s">
        <v>161</v>
      </c>
      <c r="B7" s="102">
        <f>C7-4</f>
        <v>100</v>
      </c>
      <c r="C7" s="102">
        <f>D7-4</f>
        <v>104</v>
      </c>
      <c r="D7" s="103">
        <v>108</v>
      </c>
      <c r="E7" s="102">
        <f>D7+4</f>
        <v>112</v>
      </c>
      <c r="F7" s="102">
        <f>E7+4</f>
        <v>116</v>
      </c>
      <c r="G7" s="102">
        <f>F7+6</f>
        <v>122</v>
      </c>
      <c r="H7" s="104">
        <f>G7+6</f>
        <v>128</v>
      </c>
      <c r="I7" s="126"/>
      <c r="J7" s="127"/>
      <c r="K7" s="127"/>
      <c r="L7" s="127" t="s">
        <v>159</v>
      </c>
      <c r="M7" s="127" t="s">
        <v>162</v>
      </c>
      <c r="N7" s="127"/>
      <c r="O7" s="127"/>
      <c r="P7" s="132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0" customHeight="1" spans="1:257">
      <c r="A8" s="101" t="s">
        <v>163</v>
      </c>
      <c r="B8" s="102">
        <f>C8-4</f>
        <v>98</v>
      </c>
      <c r="C8" s="102">
        <f>D8-4</f>
        <v>102</v>
      </c>
      <c r="D8" s="103">
        <v>106</v>
      </c>
      <c r="E8" s="102">
        <f>D8+4</f>
        <v>110</v>
      </c>
      <c r="F8" s="102">
        <f>E8+5</f>
        <v>115</v>
      </c>
      <c r="G8" s="102">
        <f>F8+6</f>
        <v>121</v>
      </c>
      <c r="H8" s="104">
        <f>G8+6</f>
        <v>127</v>
      </c>
      <c r="I8" s="126"/>
      <c r="J8" s="127"/>
      <c r="K8" s="127"/>
      <c r="L8" s="127" t="s">
        <v>164</v>
      </c>
      <c r="M8" s="127" t="s">
        <v>164</v>
      </c>
      <c r="N8" s="127"/>
      <c r="O8" s="127"/>
      <c r="P8" s="132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0" customHeight="1" spans="1:257">
      <c r="A9" s="101" t="s">
        <v>165</v>
      </c>
      <c r="B9" s="102">
        <f>C9-1.2</f>
        <v>43.6</v>
      </c>
      <c r="C9" s="102">
        <f>D9-1.2</f>
        <v>44.8</v>
      </c>
      <c r="D9" s="103">
        <v>46</v>
      </c>
      <c r="E9" s="102">
        <f>D9+1.2</f>
        <v>47.2</v>
      </c>
      <c r="F9" s="102">
        <f>E9+1.2</f>
        <v>48.4</v>
      </c>
      <c r="G9" s="102">
        <f>F9+1.4</f>
        <v>49.8</v>
      </c>
      <c r="H9" s="104">
        <f>G9+1.4</f>
        <v>51.2</v>
      </c>
      <c r="I9" s="126"/>
      <c r="J9" s="127"/>
      <c r="K9" s="127"/>
      <c r="L9" s="127" t="s">
        <v>159</v>
      </c>
      <c r="M9" s="127" t="s">
        <v>162</v>
      </c>
      <c r="N9" s="127"/>
      <c r="O9" s="127"/>
      <c r="P9" s="132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0" customHeight="1" spans="1:257">
      <c r="A10" s="101" t="s">
        <v>166</v>
      </c>
      <c r="B10" s="102">
        <f>C10-0.5</f>
        <v>19</v>
      </c>
      <c r="C10" s="102">
        <f>D10-0.5</f>
        <v>19.5</v>
      </c>
      <c r="D10" s="103">
        <v>20</v>
      </c>
      <c r="E10" s="102">
        <f t="shared" ref="E10:H10" si="0">D10+0.5</f>
        <v>20.5</v>
      </c>
      <c r="F10" s="102">
        <f t="shared" si="0"/>
        <v>21</v>
      </c>
      <c r="G10" s="102">
        <f t="shared" si="0"/>
        <v>21.5</v>
      </c>
      <c r="H10" s="104">
        <f t="shared" si="0"/>
        <v>22</v>
      </c>
      <c r="I10" s="126"/>
      <c r="J10" s="127"/>
      <c r="K10" s="127"/>
      <c r="L10" s="127" t="s">
        <v>167</v>
      </c>
      <c r="M10" s="127" t="s">
        <v>167</v>
      </c>
      <c r="N10" s="127"/>
      <c r="O10" s="127"/>
      <c r="P10" s="132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0" customHeight="1" spans="1:257">
      <c r="A11" s="101" t="s">
        <v>168</v>
      </c>
      <c r="B11" s="105">
        <f>C11-0.7</f>
        <v>18.1</v>
      </c>
      <c r="C11" s="105">
        <f>D11-0.7</f>
        <v>18.8</v>
      </c>
      <c r="D11" s="103">
        <v>19.5</v>
      </c>
      <c r="E11" s="105">
        <f>D11+0.7</f>
        <v>20.2</v>
      </c>
      <c r="F11" s="105">
        <f>E11+0.7</f>
        <v>20.9</v>
      </c>
      <c r="G11" s="105">
        <f>F11+0.95</f>
        <v>21.85</v>
      </c>
      <c r="H11" s="106">
        <f>G11+0.95</f>
        <v>22.8</v>
      </c>
      <c r="I11" s="126"/>
      <c r="J11" s="127"/>
      <c r="K11" s="127"/>
      <c r="L11" s="127" t="s">
        <v>162</v>
      </c>
      <c r="M11" s="127" t="s">
        <v>162</v>
      </c>
      <c r="N11" s="127"/>
      <c r="O11" s="127"/>
      <c r="P11" s="132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0" customHeight="1" spans="1:257">
      <c r="A12" s="101" t="s">
        <v>169</v>
      </c>
      <c r="B12" s="102">
        <f>C12-0.7</f>
        <v>15.6</v>
      </c>
      <c r="C12" s="102">
        <f>D12-0.7</f>
        <v>16.3</v>
      </c>
      <c r="D12" s="103">
        <v>17</v>
      </c>
      <c r="E12" s="102">
        <f>D12+0.7</f>
        <v>17.7</v>
      </c>
      <c r="F12" s="102">
        <f>E12+0.7</f>
        <v>18.4</v>
      </c>
      <c r="G12" s="102">
        <f>F12+0.95</f>
        <v>19.35</v>
      </c>
      <c r="H12" s="104">
        <f>G12+0.95</f>
        <v>20.3</v>
      </c>
      <c r="I12" s="126"/>
      <c r="J12" s="127"/>
      <c r="K12" s="127"/>
      <c r="L12" s="127" t="s">
        <v>162</v>
      </c>
      <c r="M12" s="127" t="s">
        <v>162</v>
      </c>
      <c r="N12" s="127"/>
      <c r="O12" s="127"/>
      <c r="P12" s="132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0" customHeight="1" spans="1:257">
      <c r="A13" s="101" t="s">
        <v>170</v>
      </c>
      <c r="B13" s="102">
        <f>C13-1</f>
        <v>43</v>
      </c>
      <c r="C13" s="102">
        <f>D13-1</f>
        <v>44</v>
      </c>
      <c r="D13" s="103">
        <v>45</v>
      </c>
      <c r="E13" s="102">
        <f>D13+1</f>
        <v>46</v>
      </c>
      <c r="F13" s="102">
        <f>E13+1</f>
        <v>47</v>
      </c>
      <c r="G13" s="102">
        <f>F13+1.5</f>
        <v>48.5</v>
      </c>
      <c r="H13" s="104">
        <f>G13+1.5</f>
        <v>50</v>
      </c>
      <c r="I13" s="126"/>
      <c r="J13" s="127"/>
      <c r="K13" s="127"/>
      <c r="L13" s="127" t="s">
        <v>162</v>
      </c>
      <c r="M13" s="127" t="s">
        <v>162</v>
      </c>
      <c r="N13" s="127"/>
      <c r="O13" s="127"/>
      <c r="P13" s="132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0" customHeight="1" spans="1:257">
      <c r="A14" s="97" t="s">
        <v>171</v>
      </c>
      <c r="B14" s="98">
        <v>13</v>
      </c>
      <c r="C14" s="98">
        <v>13</v>
      </c>
      <c r="D14" s="99">
        <v>14</v>
      </c>
      <c r="E14" s="98">
        <f>D14</f>
        <v>14</v>
      </c>
      <c r="F14" s="98">
        <f>E14+1.5</f>
        <v>15.5</v>
      </c>
      <c r="G14" s="98">
        <f>F14</f>
        <v>15.5</v>
      </c>
      <c r="H14" s="100">
        <f>G14+1</f>
        <v>16.5</v>
      </c>
      <c r="I14" s="126"/>
      <c r="J14" s="127"/>
      <c r="K14" s="127"/>
      <c r="L14" s="127" t="s">
        <v>162</v>
      </c>
      <c r="M14" s="127" t="s">
        <v>162</v>
      </c>
      <c r="N14" s="127"/>
      <c r="O14" s="127"/>
      <c r="P14" s="132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0" customHeight="1" spans="1:257">
      <c r="A15" s="107" t="s">
        <v>172</v>
      </c>
      <c r="B15" s="108">
        <v>5.5</v>
      </c>
      <c r="C15" s="108">
        <v>5.5</v>
      </c>
      <c r="D15" s="109">
        <v>5.5</v>
      </c>
      <c r="E15" s="108">
        <v>5.5</v>
      </c>
      <c r="F15" s="108">
        <v>5.5</v>
      </c>
      <c r="G15" s="108">
        <f>F15</f>
        <v>5.5</v>
      </c>
      <c r="H15" s="110">
        <f>G15</f>
        <v>5.5</v>
      </c>
      <c r="I15" s="126"/>
      <c r="J15" s="127"/>
      <c r="K15" s="127"/>
      <c r="L15" s="127" t="s">
        <v>162</v>
      </c>
      <c r="M15" s="127" t="s">
        <v>162</v>
      </c>
      <c r="N15" s="127"/>
      <c r="O15" s="127"/>
      <c r="P15" s="132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16.5" spans="1:257">
      <c r="A16" s="331"/>
      <c r="B16" s="331"/>
      <c r="C16" s="332"/>
      <c r="D16" s="332"/>
      <c r="E16" s="333"/>
      <c r="F16" s="332"/>
      <c r="G16" s="332"/>
      <c r="H16" s="332"/>
      <c r="P16" s="334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spans="1:257">
      <c r="A17" s="114" t="s">
        <v>173</v>
      </c>
      <c r="B17" s="114"/>
      <c r="C17" s="115"/>
      <c r="D17" s="115"/>
      <c r="P17" s="334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spans="3:257">
      <c r="C18" s="78"/>
      <c r="D18" s="78"/>
      <c r="J18" s="140" t="s">
        <v>174</v>
      </c>
      <c r="K18" s="230">
        <v>45747</v>
      </c>
      <c r="L18" s="140" t="s">
        <v>175</v>
      </c>
      <c r="M18" s="140" t="s">
        <v>137</v>
      </c>
      <c r="N18" s="140" t="s">
        <v>176</v>
      </c>
      <c r="O18" s="77" t="s">
        <v>140</v>
      </c>
      <c r="P18" s="334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3" customWidth="1"/>
    <col min="2" max="16384" width="10" style="233"/>
  </cols>
  <sheetData>
    <row r="1" ht="22.5" customHeight="1" spans="1:11">
      <c r="A1" s="146" t="s">
        <v>177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34" t="s">
        <v>53</v>
      </c>
      <c r="B2" s="235" t="s">
        <v>54</v>
      </c>
      <c r="C2" s="235"/>
      <c r="D2" s="236" t="s">
        <v>55</v>
      </c>
      <c r="E2" s="236"/>
      <c r="F2" s="235" t="s">
        <v>56</v>
      </c>
      <c r="G2" s="235"/>
      <c r="H2" s="237" t="s">
        <v>57</v>
      </c>
      <c r="I2" s="310" t="s">
        <v>56</v>
      </c>
      <c r="J2" s="310"/>
      <c r="K2" s="311"/>
    </row>
    <row r="3" customHeight="1" spans="1:1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customHeight="1" spans="1:11">
      <c r="A4" s="244" t="s">
        <v>61</v>
      </c>
      <c r="B4" s="245" t="s">
        <v>62</v>
      </c>
      <c r="C4" s="246"/>
      <c r="D4" s="244" t="s">
        <v>63</v>
      </c>
      <c r="E4" s="247"/>
      <c r="F4" s="248">
        <v>45772</v>
      </c>
      <c r="G4" s="249"/>
      <c r="H4" s="244" t="s">
        <v>64</v>
      </c>
      <c r="I4" s="247"/>
      <c r="J4" s="152" t="s">
        <v>65</v>
      </c>
      <c r="K4" s="153" t="s">
        <v>66</v>
      </c>
    </row>
    <row r="5" customHeight="1" spans="1:11">
      <c r="A5" s="250" t="s">
        <v>67</v>
      </c>
      <c r="B5" s="152" t="s">
        <v>68</v>
      </c>
      <c r="C5" s="153"/>
      <c r="D5" s="244" t="s">
        <v>69</v>
      </c>
      <c r="E5" s="247"/>
      <c r="F5" s="248">
        <v>45743</v>
      </c>
      <c r="G5" s="249"/>
      <c r="H5" s="244" t="s">
        <v>70</v>
      </c>
      <c r="I5" s="247"/>
      <c r="J5" s="152" t="s">
        <v>65</v>
      </c>
      <c r="K5" s="153" t="s">
        <v>66</v>
      </c>
    </row>
    <row r="6" customHeight="1" spans="1:11">
      <c r="A6" s="244" t="s">
        <v>71</v>
      </c>
      <c r="B6" s="251" t="s">
        <v>72</v>
      </c>
      <c r="C6" s="252">
        <v>7</v>
      </c>
      <c r="D6" s="250" t="s">
        <v>73</v>
      </c>
      <c r="E6" s="253"/>
      <c r="F6" s="248">
        <v>45762</v>
      </c>
      <c r="G6" s="249"/>
      <c r="H6" s="244" t="s">
        <v>74</v>
      </c>
      <c r="I6" s="247"/>
      <c r="J6" s="152" t="s">
        <v>65</v>
      </c>
      <c r="K6" s="153" t="s">
        <v>66</v>
      </c>
    </row>
    <row r="7" customHeight="1" spans="1:11">
      <c r="A7" s="244" t="s">
        <v>75</v>
      </c>
      <c r="B7" s="254">
        <v>16000</v>
      </c>
      <c r="C7" s="255"/>
      <c r="D7" s="250" t="s">
        <v>76</v>
      </c>
      <c r="E7" s="256"/>
      <c r="F7" s="248">
        <v>45765</v>
      </c>
      <c r="G7" s="249"/>
      <c r="H7" s="244" t="s">
        <v>77</v>
      </c>
      <c r="I7" s="247"/>
      <c r="J7" s="152" t="s">
        <v>65</v>
      </c>
      <c r="K7" s="153" t="s">
        <v>66</v>
      </c>
    </row>
    <row r="8" customHeight="1" spans="1:16">
      <c r="A8" s="257" t="s">
        <v>78</v>
      </c>
      <c r="B8" s="258"/>
      <c r="C8" s="259"/>
      <c r="D8" s="260" t="s">
        <v>79</v>
      </c>
      <c r="E8" s="261"/>
      <c r="F8" s="262">
        <v>45767</v>
      </c>
      <c r="G8" s="263"/>
      <c r="H8" s="260" t="s">
        <v>80</v>
      </c>
      <c r="I8" s="261"/>
      <c r="J8" s="280" t="s">
        <v>65</v>
      </c>
      <c r="K8" s="312" t="s">
        <v>66</v>
      </c>
      <c r="P8" s="205" t="s">
        <v>178</v>
      </c>
    </row>
    <row r="9" customHeight="1" spans="1:11">
      <c r="A9" s="264" t="s">
        <v>179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customHeight="1" spans="1:11">
      <c r="A10" s="265" t="s">
        <v>83</v>
      </c>
      <c r="B10" s="266" t="s">
        <v>84</v>
      </c>
      <c r="C10" s="267" t="s">
        <v>85</v>
      </c>
      <c r="D10" s="268"/>
      <c r="E10" s="269" t="s">
        <v>88</v>
      </c>
      <c r="F10" s="266" t="s">
        <v>84</v>
      </c>
      <c r="G10" s="267" t="s">
        <v>85</v>
      </c>
      <c r="H10" s="266"/>
      <c r="I10" s="269" t="s">
        <v>86</v>
      </c>
      <c r="J10" s="266" t="s">
        <v>84</v>
      </c>
      <c r="K10" s="313" t="s">
        <v>85</v>
      </c>
    </row>
    <row r="11" customHeight="1" spans="1:11">
      <c r="A11" s="250" t="s">
        <v>89</v>
      </c>
      <c r="B11" s="270" t="s">
        <v>84</v>
      </c>
      <c r="C11" s="152" t="s">
        <v>85</v>
      </c>
      <c r="D11" s="256"/>
      <c r="E11" s="253" t="s">
        <v>91</v>
      </c>
      <c r="F11" s="270" t="s">
        <v>84</v>
      </c>
      <c r="G11" s="152" t="s">
        <v>85</v>
      </c>
      <c r="H11" s="270"/>
      <c r="I11" s="253" t="s">
        <v>96</v>
      </c>
      <c r="J11" s="270" t="s">
        <v>84</v>
      </c>
      <c r="K11" s="153" t="s">
        <v>85</v>
      </c>
    </row>
    <row r="12" customHeight="1" spans="1:11">
      <c r="A12" s="260" t="s">
        <v>123</v>
      </c>
      <c r="B12" s="261"/>
      <c r="C12" s="261"/>
      <c r="D12" s="261"/>
      <c r="E12" s="261"/>
      <c r="F12" s="261"/>
      <c r="G12" s="261"/>
      <c r="H12" s="261"/>
      <c r="I12" s="261"/>
      <c r="J12" s="261"/>
      <c r="K12" s="314"/>
    </row>
    <row r="13" customHeight="1" spans="1:11">
      <c r="A13" s="271" t="s">
        <v>180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 t="s">
        <v>181</v>
      </c>
      <c r="B14" s="273"/>
      <c r="C14" s="273"/>
      <c r="D14" s="273"/>
      <c r="E14" s="273"/>
      <c r="F14" s="273"/>
      <c r="G14" s="273"/>
      <c r="H14" s="274"/>
      <c r="I14" s="315"/>
      <c r="J14" s="315"/>
      <c r="K14" s="316"/>
    </row>
    <row r="15" customHeight="1" spans="1:11">
      <c r="A15" s="275"/>
      <c r="B15" s="276"/>
      <c r="C15" s="276"/>
      <c r="D15" s="277"/>
      <c r="E15" s="278"/>
      <c r="F15" s="276"/>
      <c r="G15" s="276"/>
      <c r="H15" s="277"/>
      <c r="I15" s="317"/>
      <c r="J15" s="318"/>
      <c r="K15" s="319"/>
    </row>
    <row r="16" customHeight="1" spans="1:1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312"/>
    </row>
    <row r="17" customHeight="1" spans="1:11">
      <c r="A17" s="271" t="s">
        <v>182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81" t="s">
        <v>183</v>
      </c>
      <c r="B18" s="282"/>
      <c r="C18" s="282"/>
      <c r="D18" s="282"/>
      <c r="E18" s="282"/>
      <c r="F18" s="282"/>
      <c r="G18" s="282"/>
      <c r="H18" s="282"/>
      <c r="I18" s="315"/>
      <c r="J18" s="315"/>
      <c r="K18" s="316"/>
    </row>
    <row r="19" customHeight="1" spans="1:11">
      <c r="A19" s="275"/>
      <c r="B19" s="276"/>
      <c r="C19" s="276"/>
      <c r="D19" s="277"/>
      <c r="E19" s="278"/>
      <c r="F19" s="276"/>
      <c r="G19" s="276"/>
      <c r="H19" s="277"/>
      <c r="I19" s="317"/>
      <c r="J19" s="318"/>
      <c r="K19" s="319"/>
    </row>
    <row r="20" customHeight="1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312"/>
    </row>
    <row r="21" customHeight="1" spans="1:11">
      <c r="A21" s="283" t="s">
        <v>120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47" t="s">
        <v>121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122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284" t="s">
        <v>184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20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321"/>
    </row>
    <row r="26" customHeight="1" spans="1:11">
      <c r="A26" s="264" t="s">
        <v>129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customHeight="1" spans="1:11">
      <c r="A27" s="238" t="s">
        <v>130</v>
      </c>
      <c r="B27" s="267" t="s">
        <v>94</v>
      </c>
      <c r="C27" s="267" t="s">
        <v>95</v>
      </c>
      <c r="D27" s="267" t="s">
        <v>87</v>
      </c>
      <c r="E27" s="239" t="s">
        <v>131</v>
      </c>
      <c r="F27" s="267" t="s">
        <v>94</v>
      </c>
      <c r="G27" s="267" t="s">
        <v>95</v>
      </c>
      <c r="H27" s="267" t="s">
        <v>87</v>
      </c>
      <c r="I27" s="239" t="s">
        <v>132</v>
      </c>
      <c r="J27" s="267" t="s">
        <v>94</v>
      </c>
      <c r="K27" s="313" t="s">
        <v>95</v>
      </c>
    </row>
    <row r="28" customHeight="1" spans="1:11">
      <c r="A28" s="287" t="s">
        <v>86</v>
      </c>
      <c r="B28" s="152" t="s">
        <v>94</v>
      </c>
      <c r="C28" s="152" t="s">
        <v>95</v>
      </c>
      <c r="D28" s="152" t="s">
        <v>87</v>
      </c>
      <c r="E28" s="288" t="s">
        <v>93</v>
      </c>
      <c r="F28" s="152" t="s">
        <v>94</v>
      </c>
      <c r="G28" s="152" t="s">
        <v>95</v>
      </c>
      <c r="H28" s="152" t="s">
        <v>87</v>
      </c>
      <c r="I28" s="288" t="s">
        <v>104</v>
      </c>
      <c r="J28" s="152" t="s">
        <v>94</v>
      </c>
      <c r="K28" s="153" t="s">
        <v>95</v>
      </c>
    </row>
    <row r="29" customHeight="1" spans="1:11">
      <c r="A29" s="244" t="s">
        <v>97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2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23"/>
    </row>
    <row r="31" customHeight="1" spans="1:11">
      <c r="A31" s="292" t="s">
        <v>185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21" customHeight="1" spans="1:11">
      <c r="A32" s="293" t="s">
        <v>186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4"/>
    </row>
    <row r="33" ht="21" customHeight="1" spans="1:11">
      <c r="A33" s="295" t="s">
        <v>187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5"/>
    </row>
    <row r="34" ht="21" customHeight="1" spans="1:11">
      <c r="A34" s="295" t="s">
        <v>188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5"/>
    </row>
    <row r="35" ht="21" customHeight="1" spans="1:1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325"/>
    </row>
    <row r="36" ht="21" customHeight="1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5"/>
    </row>
    <row r="37" ht="21" customHeight="1" spans="1:1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325"/>
    </row>
    <row r="38" ht="21" customHeight="1" spans="1:1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325"/>
    </row>
    <row r="39" ht="21" customHeight="1" spans="1:1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325"/>
    </row>
    <row r="40" ht="21" customHeight="1" spans="1:1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325"/>
    </row>
    <row r="41" ht="21" customHeight="1" spans="1:1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325"/>
    </row>
    <row r="42" ht="21" customHeight="1" spans="1:1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325"/>
    </row>
    <row r="43" ht="17.25" customHeight="1" spans="1:11">
      <c r="A43" s="290" t="s">
        <v>128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23"/>
    </row>
    <row r="44" customHeight="1" spans="1:11">
      <c r="A44" s="292" t="s">
        <v>189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7" t="s">
        <v>123</v>
      </c>
      <c r="B45" s="298"/>
      <c r="C45" s="298"/>
      <c r="D45" s="298"/>
      <c r="E45" s="298"/>
      <c r="F45" s="298"/>
      <c r="G45" s="298"/>
      <c r="H45" s="298"/>
      <c r="I45" s="298"/>
      <c r="J45" s="298"/>
      <c r="K45" s="326"/>
    </row>
    <row r="46" ht="18" customHeight="1" spans="1:11">
      <c r="A46" s="297" t="s">
        <v>190</v>
      </c>
      <c r="B46" s="298"/>
      <c r="C46" s="298"/>
      <c r="D46" s="298"/>
      <c r="E46" s="298"/>
      <c r="F46" s="298"/>
      <c r="G46" s="298"/>
      <c r="H46" s="298"/>
      <c r="I46" s="298"/>
      <c r="J46" s="298"/>
      <c r="K46" s="326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321"/>
    </row>
    <row r="48" ht="21" customHeight="1" spans="1:11">
      <c r="A48" s="299" t="s">
        <v>134</v>
      </c>
      <c r="B48" s="300" t="s">
        <v>135</v>
      </c>
      <c r="C48" s="300"/>
      <c r="D48" s="301" t="s">
        <v>136</v>
      </c>
      <c r="E48" s="301" t="s">
        <v>137</v>
      </c>
      <c r="F48" s="301" t="s">
        <v>138</v>
      </c>
      <c r="G48" s="302">
        <v>45708</v>
      </c>
      <c r="H48" s="303" t="s">
        <v>139</v>
      </c>
      <c r="I48" s="303"/>
      <c r="J48" s="300" t="s">
        <v>140</v>
      </c>
      <c r="K48" s="327"/>
    </row>
    <row r="49" customHeight="1" spans="1:11">
      <c r="A49" s="304" t="s">
        <v>141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28"/>
    </row>
    <row r="50" customHeight="1" spans="1:11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29"/>
    </row>
    <row r="51" customHeight="1" spans="1:1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30"/>
    </row>
    <row r="52" ht="21" customHeight="1" spans="1:11">
      <c r="A52" s="299" t="s">
        <v>134</v>
      </c>
      <c r="B52" s="300" t="s">
        <v>135</v>
      </c>
      <c r="C52" s="300"/>
      <c r="D52" s="301" t="s">
        <v>136</v>
      </c>
      <c r="E52" s="301" t="s">
        <v>137</v>
      </c>
      <c r="F52" s="301" t="s">
        <v>138</v>
      </c>
      <c r="G52" s="302">
        <v>45708</v>
      </c>
      <c r="H52" s="303" t="s">
        <v>139</v>
      </c>
      <c r="I52" s="303"/>
      <c r="J52" s="300" t="s">
        <v>140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A6" sqref="A6:H18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4.625" style="77" customWidth="1"/>
    <col min="14" max="16" width="14.625" style="224" customWidth="1"/>
    <col min="17" max="247" width="9" style="77"/>
    <col min="248" max="16384" width="9" style="80"/>
  </cols>
  <sheetData>
    <row r="1" s="77" customFormat="1" ht="29" customHeight="1" spans="1:250">
      <c r="A1" s="225" t="s">
        <v>143</v>
      </c>
      <c r="B1" s="226"/>
      <c r="C1" s="227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9"/>
      <c r="O1" s="229"/>
      <c r="P1" s="22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</row>
    <row r="2" s="77" customFormat="1" ht="20" customHeight="1" spans="1:250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7"/>
      <c r="K2" s="118" t="s">
        <v>57</v>
      </c>
      <c r="L2" s="119" t="s">
        <v>56</v>
      </c>
      <c r="M2" s="119"/>
      <c r="N2" s="119"/>
      <c r="O2" s="119"/>
      <c r="P2" s="12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</row>
    <row r="3" s="77" customFormat="1" ht="16.5" spans="1:250">
      <c r="A3" s="91" t="s">
        <v>144</v>
      </c>
      <c r="B3" s="92" t="s">
        <v>145</v>
      </c>
      <c r="C3" s="93"/>
      <c r="D3" s="92"/>
      <c r="E3" s="92"/>
      <c r="F3" s="92"/>
      <c r="G3" s="92"/>
      <c r="H3" s="92"/>
      <c r="I3" s="92"/>
      <c r="J3" s="121"/>
      <c r="K3" s="127"/>
      <c r="L3" s="128"/>
      <c r="M3" s="127"/>
      <c r="N3" s="127"/>
      <c r="O3" s="128"/>
      <c r="P3" s="13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</row>
    <row r="4" s="77" customFormat="1" ht="16.5" spans="1:250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146</v>
      </c>
      <c r="H4" s="95" t="s">
        <v>147</v>
      </c>
      <c r="I4" s="124" t="s">
        <v>191</v>
      </c>
      <c r="J4" s="121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125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</row>
    <row r="5" s="77" customFormat="1" ht="20" customHeight="1" spans="1:250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124"/>
      <c r="J5" s="126"/>
      <c r="K5" s="127" t="s">
        <v>192</v>
      </c>
      <c r="L5" s="127" t="s">
        <v>192</v>
      </c>
      <c r="M5" s="127" t="s">
        <v>192</v>
      </c>
      <c r="N5" s="127" t="s">
        <v>192</v>
      </c>
      <c r="O5" s="127" t="s">
        <v>192</v>
      </c>
      <c r="P5" s="132" t="s">
        <v>192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</row>
    <row r="6" s="77" customFormat="1" ht="25" customHeight="1" spans="1:250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100">
        <f>G6+1</f>
        <v>76.5</v>
      </c>
      <c r="I6" s="131" t="s">
        <v>193</v>
      </c>
      <c r="J6" s="126"/>
      <c r="K6" s="127"/>
      <c r="L6" s="127"/>
      <c r="M6" s="127"/>
      <c r="N6" s="127"/>
      <c r="O6" s="127"/>
      <c r="P6" s="132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="77" customFormat="1" ht="25" customHeight="1" spans="1:250">
      <c r="A7" s="101" t="s">
        <v>161</v>
      </c>
      <c r="B7" s="102">
        <f t="shared" ref="B7:B9" si="0">C7-4</f>
        <v>100</v>
      </c>
      <c r="C7" s="102">
        <f t="shared" ref="C7:C9" si="1">D7-4</f>
        <v>104</v>
      </c>
      <c r="D7" s="103">
        <v>108</v>
      </c>
      <c r="E7" s="102">
        <f t="shared" ref="E7:E9" si="2">D7+4</f>
        <v>112</v>
      </c>
      <c r="F7" s="102">
        <f>E7+4</f>
        <v>116</v>
      </c>
      <c r="G7" s="102">
        <f t="shared" ref="G7:G9" si="3">F7+6</f>
        <v>122</v>
      </c>
      <c r="H7" s="104">
        <f t="shared" ref="H7:H9" si="4">G7+6</f>
        <v>128</v>
      </c>
      <c r="I7" s="131" t="s">
        <v>193</v>
      </c>
      <c r="J7" s="126"/>
      <c r="K7" s="127"/>
      <c r="L7" s="127"/>
      <c r="M7" s="127"/>
      <c r="N7" s="127"/>
      <c r="O7" s="127"/>
      <c r="P7" s="132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="77" customFormat="1" ht="25" customHeight="1" spans="1:250">
      <c r="A8" s="101" t="s">
        <v>194</v>
      </c>
      <c r="B8" s="102">
        <f t="shared" si="0"/>
        <v>98</v>
      </c>
      <c r="C8" s="102">
        <f t="shared" si="1"/>
        <v>102</v>
      </c>
      <c r="D8" s="103">
        <v>106</v>
      </c>
      <c r="E8" s="102">
        <f t="shared" si="2"/>
        <v>110</v>
      </c>
      <c r="F8" s="102">
        <f>E8+5</f>
        <v>115</v>
      </c>
      <c r="G8" s="102">
        <f t="shared" si="3"/>
        <v>121</v>
      </c>
      <c r="H8" s="104">
        <f t="shared" si="4"/>
        <v>127</v>
      </c>
      <c r="I8" s="131" t="s">
        <v>193</v>
      </c>
      <c r="J8" s="126"/>
      <c r="K8" s="127"/>
      <c r="L8" s="127"/>
      <c r="M8" s="127"/>
      <c r="N8" s="127"/>
      <c r="O8" s="127"/>
      <c r="P8" s="132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77" customFormat="1" ht="25" customHeight="1" spans="1:250">
      <c r="A9" s="101" t="s">
        <v>163</v>
      </c>
      <c r="B9" s="102">
        <f t="shared" si="0"/>
        <v>98</v>
      </c>
      <c r="C9" s="102">
        <f t="shared" si="1"/>
        <v>102</v>
      </c>
      <c r="D9" s="103">
        <v>106</v>
      </c>
      <c r="E9" s="102">
        <f t="shared" si="2"/>
        <v>110</v>
      </c>
      <c r="F9" s="102">
        <f>E9+5</f>
        <v>115</v>
      </c>
      <c r="G9" s="102">
        <f t="shared" si="3"/>
        <v>121</v>
      </c>
      <c r="H9" s="104">
        <f t="shared" si="4"/>
        <v>127</v>
      </c>
      <c r="I9" s="131" t="s">
        <v>195</v>
      </c>
      <c r="J9" s="126"/>
      <c r="K9" s="127"/>
      <c r="L9" s="127"/>
      <c r="M9" s="127"/>
      <c r="N9" s="127"/>
      <c r="O9" s="127"/>
      <c r="P9" s="132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</row>
    <row r="10" s="77" customFormat="1" ht="25" customHeight="1" spans="1:250">
      <c r="A10" s="101" t="s">
        <v>165</v>
      </c>
      <c r="B10" s="102">
        <f>C10-1.2</f>
        <v>43.6</v>
      </c>
      <c r="C10" s="102">
        <f>D10-1.2</f>
        <v>44.8</v>
      </c>
      <c r="D10" s="103">
        <v>46</v>
      </c>
      <c r="E10" s="102">
        <f>D10+1.2</f>
        <v>47.2</v>
      </c>
      <c r="F10" s="102">
        <f>E10+1.2</f>
        <v>48.4</v>
      </c>
      <c r="G10" s="102">
        <f>F10+1.4</f>
        <v>49.8</v>
      </c>
      <c r="H10" s="104">
        <f>G10+1.4</f>
        <v>51.2</v>
      </c>
      <c r="I10" s="131" t="s">
        <v>195</v>
      </c>
      <c r="J10" s="126"/>
      <c r="K10" s="127"/>
      <c r="L10" s="127"/>
      <c r="M10" s="127"/>
      <c r="N10" s="127"/>
      <c r="O10" s="127"/>
      <c r="P10" s="132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</row>
    <row r="11" s="77" customFormat="1" ht="25" customHeight="1" spans="1:250">
      <c r="A11" s="101" t="s">
        <v>166</v>
      </c>
      <c r="B11" s="102">
        <f>C11-0.5</f>
        <v>19</v>
      </c>
      <c r="C11" s="102">
        <f>D11-0.5</f>
        <v>19.5</v>
      </c>
      <c r="D11" s="103">
        <v>20</v>
      </c>
      <c r="E11" s="102">
        <f t="shared" ref="E11:H11" si="5">D11+0.5</f>
        <v>20.5</v>
      </c>
      <c r="F11" s="102">
        <f t="shared" si="5"/>
        <v>21</v>
      </c>
      <c r="G11" s="102">
        <f t="shared" si="5"/>
        <v>21.5</v>
      </c>
      <c r="H11" s="104">
        <f t="shared" si="5"/>
        <v>22</v>
      </c>
      <c r="I11" s="131" t="s">
        <v>196</v>
      </c>
      <c r="J11" s="126"/>
      <c r="K11" s="127"/>
      <c r="L11" s="127"/>
      <c r="M11" s="127"/>
      <c r="N11" s="127"/>
      <c r="O11" s="127"/>
      <c r="P11" s="132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</row>
    <row r="12" s="77" customFormat="1" ht="25" customHeight="1" spans="1:250">
      <c r="A12" s="101" t="s">
        <v>168</v>
      </c>
      <c r="B12" s="105">
        <f>C12-0.7</f>
        <v>18.1</v>
      </c>
      <c r="C12" s="105">
        <f>D12-0.7</f>
        <v>18.8</v>
      </c>
      <c r="D12" s="103">
        <v>19.5</v>
      </c>
      <c r="E12" s="105">
        <f>D12+0.7</f>
        <v>20.2</v>
      </c>
      <c r="F12" s="105">
        <f>E12+0.7</f>
        <v>20.9</v>
      </c>
      <c r="G12" s="105">
        <f>F12+0.95</f>
        <v>21.85</v>
      </c>
      <c r="H12" s="106">
        <f>G12+0.95</f>
        <v>22.8</v>
      </c>
      <c r="I12" s="131" t="s">
        <v>195</v>
      </c>
      <c r="J12" s="126"/>
      <c r="K12" s="127"/>
      <c r="L12" s="127"/>
      <c r="M12" s="127"/>
      <c r="N12" s="127"/>
      <c r="O12" s="127"/>
      <c r="P12" s="132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</row>
    <row r="13" s="77" customFormat="1" ht="25" customHeight="1" spans="1:250">
      <c r="A13" s="101" t="s">
        <v>169</v>
      </c>
      <c r="B13" s="102">
        <f>C13-0.7</f>
        <v>15.6</v>
      </c>
      <c r="C13" s="102">
        <f>D13-0.7</f>
        <v>16.3</v>
      </c>
      <c r="D13" s="103">
        <v>17</v>
      </c>
      <c r="E13" s="102">
        <f>D13+0.7</f>
        <v>17.7</v>
      </c>
      <c r="F13" s="102">
        <f>E13+0.7</f>
        <v>18.4</v>
      </c>
      <c r="G13" s="102">
        <f>F13+0.95</f>
        <v>19.35</v>
      </c>
      <c r="H13" s="104">
        <f>G13+0.95</f>
        <v>20.3</v>
      </c>
      <c r="I13" s="131">
        <v>0</v>
      </c>
      <c r="J13" s="126"/>
      <c r="K13" s="127"/>
      <c r="L13" s="127"/>
      <c r="M13" s="127"/>
      <c r="N13" s="127"/>
      <c r="O13" s="127"/>
      <c r="P13" s="132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</row>
    <row r="14" s="77" customFormat="1" ht="25" customHeight="1" spans="1:250">
      <c r="A14" s="101" t="s">
        <v>197</v>
      </c>
      <c r="B14" s="102">
        <f>C14-0.5</f>
        <v>20.5</v>
      </c>
      <c r="C14" s="102">
        <f>D14-0.5</f>
        <v>21</v>
      </c>
      <c r="D14" s="103">
        <v>21.5</v>
      </c>
      <c r="E14" s="102">
        <f t="shared" ref="E14:H14" si="6">D14+0.5</f>
        <v>22</v>
      </c>
      <c r="F14" s="102">
        <f t="shared" si="6"/>
        <v>22.5</v>
      </c>
      <c r="G14" s="102">
        <f t="shared" si="6"/>
        <v>23</v>
      </c>
      <c r="H14" s="104">
        <f t="shared" si="6"/>
        <v>23.5</v>
      </c>
      <c r="I14" s="133"/>
      <c r="J14" s="126"/>
      <c r="K14" s="127"/>
      <c r="L14" s="127"/>
      <c r="M14" s="127"/>
      <c r="N14" s="127"/>
      <c r="O14" s="127"/>
      <c r="P14" s="132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</row>
    <row r="15" s="77" customFormat="1" ht="25" customHeight="1" spans="1:250">
      <c r="A15" s="101" t="s">
        <v>198</v>
      </c>
      <c r="B15" s="102">
        <f>C15-0.3</f>
        <v>9.7</v>
      </c>
      <c r="C15" s="102">
        <f>D15-0.3</f>
        <v>10</v>
      </c>
      <c r="D15" s="103">
        <v>10.3</v>
      </c>
      <c r="E15" s="102">
        <f t="shared" ref="E15:H15" si="7">D15+0.3</f>
        <v>10.6</v>
      </c>
      <c r="F15" s="102">
        <f t="shared" si="7"/>
        <v>10.9</v>
      </c>
      <c r="G15" s="102">
        <f t="shared" si="7"/>
        <v>11.2</v>
      </c>
      <c r="H15" s="104">
        <f t="shared" si="7"/>
        <v>11.5</v>
      </c>
      <c r="I15" s="133"/>
      <c r="J15" s="126"/>
      <c r="K15" s="127"/>
      <c r="L15" s="127"/>
      <c r="M15" s="127"/>
      <c r="N15" s="127"/>
      <c r="O15" s="127"/>
      <c r="P15" s="132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</row>
    <row r="16" s="77" customFormat="1" ht="25" customHeight="1" spans="1:250">
      <c r="A16" s="101" t="s">
        <v>170</v>
      </c>
      <c r="B16" s="102">
        <f>C16-1</f>
        <v>43</v>
      </c>
      <c r="C16" s="102">
        <f>D16-1</f>
        <v>44</v>
      </c>
      <c r="D16" s="103">
        <v>45</v>
      </c>
      <c r="E16" s="102">
        <f>D16+1</f>
        <v>46</v>
      </c>
      <c r="F16" s="102">
        <f>E16+1</f>
        <v>47</v>
      </c>
      <c r="G16" s="102">
        <f>F16+1.5</f>
        <v>48.5</v>
      </c>
      <c r="H16" s="104">
        <f>G16+1.5</f>
        <v>50</v>
      </c>
      <c r="I16" s="133"/>
      <c r="J16" s="126"/>
      <c r="K16" s="127"/>
      <c r="L16" s="127"/>
      <c r="M16" s="127"/>
      <c r="N16" s="127"/>
      <c r="O16" s="127"/>
      <c r="P16" s="132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</row>
    <row r="17" s="77" customFormat="1" ht="25" customHeight="1" spans="1:250">
      <c r="A17" s="97" t="s">
        <v>171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100">
        <f>G17+1</f>
        <v>16.5</v>
      </c>
      <c r="I17" s="133"/>
      <c r="J17" s="126"/>
      <c r="K17" s="127"/>
      <c r="L17" s="127"/>
      <c r="M17" s="127"/>
      <c r="N17" s="127"/>
      <c r="O17" s="127"/>
      <c r="P17" s="132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</row>
    <row r="18" s="77" customFormat="1" ht="25" customHeight="1" spans="1:250">
      <c r="A18" s="107" t="s">
        <v>172</v>
      </c>
      <c r="B18" s="108">
        <v>5.5</v>
      </c>
      <c r="C18" s="108">
        <v>5.5</v>
      </c>
      <c r="D18" s="109">
        <v>5.5</v>
      </c>
      <c r="E18" s="108">
        <v>5.5</v>
      </c>
      <c r="F18" s="108">
        <v>5.5</v>
      </c>
      <c r="G18" s="108">
        <f>F18</f>
        <v>5.5</v>
      </c>
      <c r="H18" s="110">
        <f>G18</f>
        <v>5.5</v>
      </c>
      <c r="I18" s="133"/>
      <c r="J18" s="126"/>
      <c r="K18" s="127"/>
      <c r="L18" s="127"/>
      <c r="M18" s="127"/>
      <c r="N18" s="127"/>
      <c r="O18" s="127"/>
      <c r="P18" s="132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</row>
    <row r="19" s="77" customFormat="1" ht="25" customHeight="1" spans="1:250">
      <c r="A19" s="111"/>
      <c r="B19" s="112"/>
      <c r="C19" s="112"/>
      <c r="D19" s="112"/>
      <c r="E19" s="113"/>
      <c r="F19" s="112"/>
      <c r="G19" s="112"/>
      <c r="H19" s="112"/>
      <c r="I19" s="112"/>
      <c r="J19" s="136"/>
      <c r="K19" s="137"/>
      <c r="L19" s="137"/>
      <c r="M19" s="138"/>
      <c r="N19" s="137"/>
      <c r="O19" s="137"/>
      <c r="P19" s="139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</row>
    <row r="20" s="77" customFormat="1" spans="3:250">
      <c r="C20" s="78"/>
      <c r="J20" s="140"/>
      <c r="K20" s="230"/>
      <c r="L20" s="140"/>
      <c r="M20" s="140"/>
      <c r="O20" s="140"/>
      <c r="P20" s="231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</row>
    <row r="21" spans="7:16">
      <c r="G21" s="140" t="s">
        <v>174</v>
      </c>
      <c r="H21" s="228">
        <v>45708</v>
      </c>
      <c r="K21" s="140" t="s">
        <v>175</v>
      </c>
      <c r="L21" s="77" t="s">
        <v>137</v>
      </c>
      <c r="O21" s="140" t="s">
        <v>176</v>
      </c>
      <c r="P21" s="232" t="s">
        <v>140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0" workbookViewId="0">
      <selection activeCell="A28" sqref="A28:J30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199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39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TAJJCN81966</v>
      </c>
      <c r="F2" s="151" t="s">
        <v>200</v>
      </c>
      <c r="G2" s="152" t="s">
        <v>68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/>
      <c r="C3" s="155"/>
      <c r="D3" s="156" t="s">
        <v>201</v>
      </c>
      <c r="E3" s="157">
        <v>45708</v>
      </c>
      <c r="F3" s="158"/>
      <c r="G3" s="158"/>
      <c r="H3" s="159" t="s">
        <v>202</v>
      </c>
      <c r="I3" s="159"/>
      <c r="J3" s="159"/>
      <c r="K3" s="202"/>
    </row>
    <row r="4" ht="18" customHeight="1" spans="1:11">
      <c r="A4" s="160" t="s">
        <v>71</v>
      </c>
      <c r="B4" s="155">
        <v>4</v>
      </c>
      <c r="C4" s="155">
        <v>4</v>
      </c>
      <c r="D4" s="161" t="s">
        <v>203</v>
      </c>
      <c r="E4" s="158" t="s">
        <v>204</v>
      </c>
      <c r="F4" s="158"/>
      <c r="G4" s="158"/>
      <c r="H4" s="161" t="s">
        <v>205</v>
      </c>
      <c r="I4" s="161"/>
      <c r="J4" s="173" t="s">
        <v>65</v>
      </c>
      <c r="K4" s="203" t="s">
        <v>66</v>
      </c>
    </row>
    <row r="5" ht="18" customHeight="1" spans="1:11">
      <c r="A5" s="160" t="s">
        <v>206</v>
      </c>
      <c r="B5" s="155">
        <v>1</v>
      </c>
      <c r="C5" s="155"/>
      <c r="D5" s="156" t="s">
        <v>207</v>
      </c>
      <c r="E5" s="156"/>
      <c r="G5" s="156"/>
      <c r="H5" s="161" t="s">
        <v>208</v>
      </c>
      <c r="I5" s="161"/>
      <c r="J5" s="173" t="s">
        <v>65</v>
      </c>
      <c r="K5" s="203" t="s">
        <v>66</v>
      </c>
    </row>
    <row r="6" ht="18" customHeight="1" spans="1:13">
      <c r="A6" s="162" t="s">
        <v>209</v>
      </c>
      <c r="B6" s="163">
        <v>200</v>
      </c>
      <c r="C6" s="163"/>
      <c r="D6" s="164" t="s">
        <v>210</v>
      </c>
      <c r="E6" s="165"/>
      <c r="F6" s="165"/>
      <c r="G6" s="164"/>
      <c r="H6" s="166" t="s">
        <v>211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212</v>
      </c>
      <c r="B8" s="151" t="s">
        <v>213</v>
      </c>
      <c r="C8" s="151" t="s">
        <v>214</v>
      </c>
      <c r="D8" s="151" t="s">
        <v>215</v>
      </c>
      <c r="E8" s="151" t="s">
        <v>216</v>
      </c>
      <c r="F8" s="151" t="s">
        <v>217</v>
      </c>
      <c r="G8" s="171" t="s">
        <v>218</v>
      </c>
      <c r="H8" s="172"/>
      <c r="I8" s="172"/>
      <c r="J8" s="172"/>
      <c r="K8" s="206"/>
    </row>
    <row r="9" ht="18" customHeight="1" spans="1:11">
      <c r="A9" s="160" t="s">
        <v>219</v>
      </c>
      <c r="B9" s="161"/>
      <c r="C9" s="173" t="s">
        <v>65</v>
      </c>
      <c r="D9" s="173" t="s">
        <v>66</v>
      </c>
      <c r="E9" s="156" t="s">
        <v>220</v>
      </c>
      <c r="F9" s="174" t="s">
        <v>221</v>
      </c>
      <c r="G9" s="175"/>
      <c r="H9" s="176"/>
      <c r="I9" s="176"/>
      <c r="J9" s="176"/>
      <c r="K9" s="207"/>
    </row>
    <row r="10" ht="18" customHeight="1" spans="1:11">
      <c r="A10" s="160" t="s">
        <v>222</v>
      </c>
      <c r="B10" s="161"/>
      <c r="C10" s="173" t="s">
        <v>65</v>
      </c>
      <c r="D10" s="173" t="s">
        <v>66</v>
      </c>
      <c r="E10" s="156" t="s">
        <v>223</v>
      </c>
      <c r="F10" s="174" t="s">
        <v>224</v>
      </c>
      <c r="G10" s="175" t="s">
        <v>225</v>
      </c>
      <c r="H10" s="176"/>
      <c r="I10" s="176"/>
      <c r="J10" s="176"/>
      <c r="K10" s="207"/>
    </row>
    <row r="11" ht="18" customHeight="1" spans="1:11">
      <c r="A11" s="177" t="s">
        <v>179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88</v>
      </c>
      <c r="B12" s="173" t="s">
        <v>84</v>
      </c>
      <c r="C12" s="173" t="s">
        <v>85</v>
      </c>
      <c r="D12" s="174"/>
      <c r="E12" s="156" t="s">
        <v>86</v>
      </c>
      <c r="F12" s="173" t="s">
        <v>84</v>
      </c>
      <c r="G12" s="173" t="s">
        <v>85</v>
      </c>
      <c r="H12" s="173"/>
      <c r="I12" s="156" t="s">
        <v>226</v>
      </c>
      <c r="J12" s="173" t="s">
        <v>84</v>
      </c>
      <c r="K12" s="203" t="s">
        <v>85</v>
      </c>
    </row>
    <row r="13" ht="18" customHeight="1" spans="1:11">
      <c r="A13" s="154" t="s">
        <v>91</v>
      </c>
      <c r="B13" s="173" t="s">
        <v>84</v>
      </c>
      <c r="C13" s="173" t="s">
        <v>85</v>
      </c>
      <c r="D13" s="174"/>
      <c r="E13" s="156" t="s">
        <v>96</v>
      </c>
      <c r="F13" s="173" t="s">
        <v>84</v>
      </c>
      <c r="G13" s="173" t="s">
        <v>85</v>
      </c>
      <c r="H13" s="173"/>
      <c r="I13" s="156" t="s">
        <v>227</v>
      </c>
      <c r="J13" s="173" t="s">
        <v>84</v>
      </c>
      <c r="K13" s="203" t="s">
        <v>85</v>
      </c>
    </row>
    <row r="14" ht="18" customHeight="1" spans="1:11">
      <c r="A14" s="162" t="s">
        <v>228</v>
      </c>
      <c r="B14" s="165" t="s">
        <v>84</v>
      </c>
      <c r="C14" s="165" t="s">
        <v>85</v>
      </c>
      <c r="D14" s="179"/>
      <c r="E14" s="164" t="s">
        <v>229</v>
      </c>
      <c r="F14" s="165" t="s">
        <v>84</v>
      </c>
      <c r="G14" s="165" t="s">
        <v>85</v>
      </c>
      <c r="H14" s="165"/>
      <c r="I14" s="164" t="s">
        <v>230</v>
      </c>
      <c r="J14" s="165" t="s">
        <v>84</v>
      </c>
      <c r="K14" s="204" t="s">
        <v>85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231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232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233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122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234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235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236</v>
      </c>
    </row>
    <row r="28" ht="23" customHeight="1" spans="1:11">
      <c r="A28" s="183"/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2</v>
      </c>
    </row>
    <row r="29" ht="23" customHeight="1" spans="1:11">
      <c r="A29" s="183"/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2</v>
      </c>
    </row>
    <row r="30" ht="23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237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5</v>
      </c>
    </row>
    <row r="37" ht="18.75" customHeight="1" spans="1:11">
      <c r="A37" s="193" t="s">
        <v>238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239</v>
      </c>
      <c r="B38" s="161"/>
      <c r="C38" s="161"/>
      <c r="D38" s="159" t="s">
        <v>240</v>
      </c>
      <c r="E38" s="159"/>
      <c r="F38" s="195" t="s">
        <v>241</v>
      </c>
      <c r="G38" s="196"/>
      <c r="H38" s="161" t="s">
        <v>242</v>
      </c>
      <c r="I38" s="161"/>
      <c r="J38" s="161" t="s">
        <v>243</v>
      </c>
      <c r="K38" s="210"/>
    </row>
    <row r="39" ht="18.75" customHeight="1" spans="1:11">
      <c r="A39" s="160" t="s">
        <v>123</v>
      </c>
      <c r="B39" s="161" t="s">
        <v>244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134</v>
      </c>
      <c r="B42" s="197" t="s">
        <v>245</v>
      </c>
      <c r="C42" s="197"/>
      <c r="D42" s="164" t="s">
        <v>246</v>
      </c>
      <c r="E42" s="179" t="s">
        <v>137</v>
      </c>
      <c r="F42" s="164" t="s">
        <v>138</v>
      </c>
      <c r="G42" s="198">
        <v>45712</v>
      </c>
      <c r="H42" s="199" t="s">
        <v>139</v>
      </c>
      <c r="I42" s="199"/>
      <c r="J42" s="197" t="s">
        <v>140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L21" sqref="L21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143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116"/>
      <c r="O1" s="116"/>
      <c r="P1" s="116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7"/>
      <c r="K2" s="118" t="s">
        <v>57</v>
      </c>
      <c r="L2" s="119" t="s">
        <v>56</v>
      </c>
      <c r="M2" s="119"/>
      <c r="N2" s="119"/>
      <c r="O2" s="119"/>
      <c r="P2" s="12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144</v>
      </c>
      <c r="B3" s="92" t="s">
        <v>145</v>
      </c>
      <c r="C3" s="93"/>
      <c r="D3" s="92"/>
      <c r="E3" s="92"/>
      <c r="F3" s="92"/>
      <c r="G3" s="92"/>
      <c r="H3" s="92"/>
      <c r="I3" s="92"/>
      <c r="J3" s="121"/>
      <c r="K3" s="122"/>
      <c r="L3" s="122"/>
      <c r="M3" s="122"/>
      <c r="N3" s="122"/>
      <c r="O3" s="122"/>
      <c r="P3" s="123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146</v>
      </c>
      <c r="H4" s="95" t="s">
        <v>147</v>
      </c>
      <c r="I4" s="124" t="s">
        <v>191</v>
      </c>
      <c r="J4" s="121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125" t="s">
        <v>146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149</v>
      </c>
      <c r="C5" s="95" t="s">
        <v>150</v>
      </c>
      <c r="D5" s="96" t="s">
        <v>151</v>
      </c>
      <c r="E5" s="95" t="s">
        <v>152</v>
      </c>
      <c r="F5" s="95" t="s">
        <v>153</v>
      </c>
      <c r="G5" s="95" t="s">
        <v>154</v>
      </c>
      <c r="H5" s="95" t="s">
        <v>155</v>
      </c>
      <c r="I5" s="124"/>
      <c r="J5" s="126"/>
      <c r="K5" s="127"/>
      <c r="L5" s="128"/>
      <c r="M5" s="129"/>
      <c r="N5" s="127"/>
      <c r="O5" s="127"/>
      <c r="P5" s="13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158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100">
        <f>G6+1</f>
        <v>76.5</v>
      </c>
      <c r="I6" s="131" t="s">
        <v>193</v>
      </c>
      <c r="J6" s="126"/>
      <c r="K6" s="127"/>
      <c r="L6" s="127"/>
      <c r="M6" s="127"/>
      <c r="N6" s="127"/>
      <c r="O6" s="127"/>
      <c r="P6" s="132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1" t="s">
        <v>161</v>
      </c>
      <c r="B7" s="102">
        <f t="shared" ref="B7:B9" si="0">C7-4</f>
        <v>100</v>
      </c>
      <c r="C7" s="102">
        <f t="shared" ref="C7:C9" si="1">D7-4</f>
        <v>104</v>
      </c>
      <c r="D7" s="103">
        <v>108</v>
      </c>
      <c r="E7" s="102">
        <f t="shared" ref="E7:E9" si="2">D7+4</f>
        <v>112</v>
      </c>
      <c r="F7" s="102">
        <f>E7+4</f>
        <v>116</v>
      </c>
      <c r="G7" s="102">
        <f t="shared" ref="G7:G9" si="3">F7+6</f>
        <v>122</v>
      </c>
      <c r="H7" s="104">
        <f t="shared" ref="H7:H9" si="4">G7+6</f>
        <v>128</v>
      </c>
      <c r="I7" s="131" t="s">
        <v>193</v>
      </c>
      <c r="J7" s="126"/>
      <c r="K7" s="127"/>
      <c r="L7" s="127"/>
      <c r="M7" s="127"/>
      <c r="N7" s="127"/>
      <c r="O7" s="127"/>
      <c r="P7" s="132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1" t="s">
        <v>194</v>
      </c>
      <c r="B8" s="102">
        <f t="shared" si="0"/>
        <v>98</v>
      </c>
      <c r="C8" s="102">
        <f t="shared" si="1"/>
        <v>102</v>
      </c>
      <c r="D8" s="103">
        <v>106</v>
      </c>
      <c r="E8" s="102">
        <f t="shared" si="2"/>
        <v>110</v>
      </c>
      <c r="F8" s="102">
        <f>E8+5</f>
        <v>115</v>
      </c>
      <c r="G8" s="102">
        <f t="shared" si="3"/>
        <v>121</v>
      </c>
      <c r="H8" s="104">
        <f t="shared" si="4"/>
        <v>127</v>
      </c>
      <c r="I8" s="131" t="s">
        <v>193</v>
      </c>
      <c r="J8" s="126"/>
      <c r="K8" s="127"/>
      <c r="L8" s="127"/>
      <c r="M8" s="127"/>
      <c r="N8" s="127"/>
      <c r="O8" s="127"/>
      <c r="P8" s="132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1" t="s">
        <v>163</v>
      </c>
      <c r="B9" s="102">
        <f t="shared" si="0"/>
        <v>98</v>
      </c>
      <c r="C9" s="102">
        <f t="shared" si="1"/>
        <v>102</v>
      </c>
      <c r="D9" s="103">
        <v>106</v>
      </c>
      <c r="E9" s="102">
        <f t="shared" si="2"/>
        <v>110</v>
      </c>
      <c r="F9" s="102">
        <f>E9+5</f>
        <v>115</v>
      </c>
      <c r="G9" s="102">
        <f t="shared" si="3"/>
        <v>121</v>
      </c>
      <c r="H9" s="104">
        <f t="shared" si="4"/>
        <v>127</v>
      </c>
      <c r="I9" s="131" t="s">
        <v>195</v>
      </c>
      <c r="J9" s="126"/>
      <c r="K9" s="127"/>
      <c r="L9" s="127"/>
      <c r="M9" s="127"/>
      <c r="N9" s="127"/>
      <c r="O9" s="127"/>
      <c r="P9" s="132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1" t="s">
        <v>165</v>
      </c>
      <c r="B10" s="102">
        <f>C10-1.2</f>
        <v>43.6</v>
      </c>
      <c r="C10" s="102">
        <f>D10-1.2</f>
        <v>44.8</v>
      </c>
      <c r="D10" s="103">
        <v>46</v>
      </c>
      <c r="E10" s="102">
        <f>D10+1.2</f>
        <v>47.2</v>
      </c>
      <c r="F10" s="102">
        <f>E10+1.2</f>
        <v>48.4</v>
      </c>
      <c r="G10" s="102">
        <f>F10+1.4</f>
        <v>49.8</v>
      </c>
      <c r="H10" s="104">
        <f>G10+1.4</f>
        <v>51.2</v>
      </c>
      <c r="I10" s="131" t="s">
        <v>195</v>
      </c>
      <c r="J10" s="126"/>
      <c r="K10" s="127"/>
      <c r="L10" s="127"/>
      <c r="M10" s="127"/>
      <c r="N10" s="127"/>
      <c r="O10" s="127"/>
      <c r="P10" s="132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1" t="s">
        <v>166</v>
      </c>
      <c r="B11" s="102">
        <f>C11-0.5</f>
        <v>19</v>
      </c>
      <c r="C11" s="102">
        <f>D11-0.5</f>
        <v>19.5</v>
      </c>
      <c r="D11" s="103">
        <v>20</v>
      </c>
      <c r="E11" s="102">
        <f t="shared" ref="E11:H11" si="5">D11+0.5</f>
        <v>20.5</v>
      </c>
      <c r="F11" s="102">
        <f t="shared" si="5"/>
        <v>21</v>
      </c>
      <c r="G11" s="102">
        <f t="shared" si="5"/>
        <v>21.5</v>
      </c>
      <c r="H11" s="104">
        <f t="shared" si="5"/>
        <v>22</v>
      </c>
      <c r="I11" s="131" t="s">
        <v>196</v>
      </c>
      <c r="J11" s="126"/>
      <c r="K11" s="127"/>
      <c r="L11" s="127"/>
      <c r="M11" s="127"/>
      <c r="N11" s="127"/>
      <c r="O11" s="127"/>
      <c r="P11" s="132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1" t="s">
        <v>168</v>
      </c>
      <c r="B12" s="105">
        <f>C12-0.7</f>
        <v>18.1</v>
      </c>
      <c r="C12" s="105">
        <f>D12-0.7</f>
        <v>18.8</v>
      </c>
      <c r="D12" s="103">
        <v>19.5</v>
      </c>
      <c r="E12" s="105">
        <f>D12+0.7</f>
        <v>20.2</v>
      </c>
      <c r="F12" s="105">
        <f>E12+0.7</f>
        <v>20.9</v>
      </c>
      <c r="G12" s="105">
        <f>F12+0.95</f>
        <v>21.85</v>
      </c>
      <c r="H12" s="106">
        <f>G12+0.95</f>
        <v>22.8</v>
      </c>
      <c r="I12" s="131" t="s">
        <v>195</v>
      </c>
      <c r="J12" s="126"/>
      <c r="K12" s="127"/>
      <c r="L12" s="127"/>
      <c r="M12" s="127"/>
      <c r="N12" s="127"/>
      <c r="O12" s="127"/>
      <c r="P12" s="132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1" t="s">
        <v>169</v>
      </c>
      <c r="B13" s="102">
        <f>C13-0.7</f>
        <v>15.6</v>
      </c>
      <c r="C13" s="102">
        <f>D13-0.7</f>
        <v>16.3</v>
      </c>
      <c r="D13" s="103">
        <v>17</v>
      </c>
      <c r="E13" s="102">
        <f>D13+0.7</f>
        <v>17.7</v>
      </c>
      <c r="F13" s="102">
        <f>E13+0.7</f>
        <v>18.4</v>
      </c>
      <c r="G13" s="102">
        <f>F13+0.95</f>
        <v>19.35</v>
      </c>
      <c r="H13" s="104">
        <f>G13+0.95</f>
        <v>20.3</v>
      </c>
      <c r="I13" s="131">
        <v>0</v>
      </c>
      <c r="J13" s="126"/>
      <c r="K13" s="127"/>
      <c r="L13" s="127"/>
      <c r="M13" s="127"/>
      <c r="N13" s="127"/>
      <c r="O13" s="127"/>
      <c r="P13" s="132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101" t="s">
        <v>197</v>
      </c>
      <c r="B14" s="102">
        <f>C14-0.5</f>
        <v>20.5</v>
      </c>
      <c r="C14" s="102">
        <f>D14-0.5</f>
        <v>21</v>
      </c>
      <c r="D14" s="103">
        <v>21.5</v>
      </c>
      <c r="E14" s="102">
        <f t="shared" ref="E14:H14" si="6">D14+0.5</f>
        <v>22</v>
      </c>
      <c r="F14" s="102">
        <f t="shared" si="6"/>
        <v>22.5</v>
      </c>
      <c r="G14" s="102">
        <f t="shared" si="6"/>
        <v>23</v>
      </c>
      <c r="H14" s="104">
        <f t="shared" si="6"/>
        <v>23.5</v>
      </c>
      <c r="I14" s="133"/>
      <c r="J14" s="126"/>
      <c r="K14" s="127"/>
      <c r="L14" s="127"/>
      <c r="M14" s="127"/>
      <c r="N14" s="127"/>
      <c r="O14" s="127"/>
      <c r="P14" s="132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101" t="s">
        <v>198</v>
      </c>
      <c r="B15" s="102">
        <f>C15-0.3</f>
        <v>9.7</v>
      </c>
      <c r="C15" s="102">
        <f>D15-0.3</f>
        <v>10</v>
      </c>
      <c r="D15" s="103">
        <v>10.3</v>
      </c>
      <c r="E15" s="102">
        <f t="shared" ref="E15:H15" si="7">D15+0.3</f>
        <v>10.6</v>
      </c>
      <c r="F15" s="102">
        <f t="shared" si="7"/>
        <v>10.9</v>
      </c>
      <c r="G15" s="102">
        <f t="shared" si="7"/>
        <v>11.2</v>
      </c>
      <c r="H15" s="104">
        <f t="shared" si="7"/>
        <v>11.5</v>
      </c>
      <c r="I15" s="133"/>
      <c r="J15" s="126"/>
      <c r="K15" s="127"/>
      <c r="L15" s="127"/>
      <c r="M15" s="127"/>
      <c r="N15" s="127"/>
      <c r="O15" s="127"/>
      <c r="P15" s="132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21" customHeight="1" spans="1:256">
      <c r="A16" s="101" t="s">
        <v>170</v>
      </c>
      <c r="B16" s="102">
        <f>C16-1</f>
        <v>43</v>
      </c>
      <c r="C16" s="102">
        <f>D16-1</f>
        <v>44</v>
      </c>
      <c r="D16" s="103">
        <v>45</v>
      </c>
      <c r="E16" s="102">
        <f>D16+1</f>
        <v>46</v>
      </c>
      <c r="F16" s="102">
        <f>E16+1</f>
        <v>47</v>
      </c>
      <c r="G16" s="102">
        <f>F16+1.5</f>
        <v>48.5</v>
      </c>
      <c r="H16" s="104">
        <f>G16+1.5</f>
        <v>50</v>
      </c>
      <c r="I16" s="133"/>
      <c r="J16" s="126"/>
      <c r="K16" s="127"/>
      <c r="L16" s="127"/>
      <c r="M16" s="127"/>
      <c r="N16" s="127"/>
      <c r="O16" s="127"/>
      <c r="P16" s="132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ht="21" customHeight="1" spans="1:256">
      <c r="A17" s="97" t="s">
        <v>171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100">
        <f>G17+1</f>
        <v>16.5</v>
      </c>
      <c r="I17" s="134"/>
      <c r="J17" s="126"/>
      <c r="K17" s="127"/>
      <c r="L17" s="127"/>
      <c r="M17" s="127"/>
      <c r="N17" s="127"/>
      <c r="O17" s="127"/>
      <c r="P17" s="132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ht="21" customHeight="1" spans="1:256">
      <c r="A18" s="107" t="s">
        <v>172</v>
      </c>
      <c r="B18" s="108">
        <v>5.5</v>
      </c>
      <c r="C18" s="108">
        <v>5.5</v>
      </c>
      <c r="D18" s="109">
        <v>5.5</v>
      </c>
      <c r="E18" s="108">
        <v>5.5</v>
      </c>
      <c r="F18" s="108">
        <v>5.5</v>
      </c>
      <c r="G18" s="108">
        <f>F18</f>
        <v>5.5</v>
      </c>
      <c r="H18" s="110">
        <f>G18</f>
        <v>5.5</v>
      </c>
      <c r="I18" s="135"/>
      <c r="J18" s="126"/>
      <c r="K18" s="127"/>
      <c r="L18" s="127"/>
      <c r="M18" s="127"/>
      <c r="N18" s="127"/>
      <c r="O18" s="127"/>
      <c r="P18" s="132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77" customFormat="1" ht="17.25" spans="1:256">
      <c r="A19" s="111"/>
      <c r="B19" s="112"/>
      <c r="C19" s="112"/>
      <c r="D19" s="112"/>
      <c r="E19" s="113"/>
      <c r="F19" s="112"/>
      <c r="G19" s="112"/>
      <c r="H19" s="112"/>
      <c r="I19" s="112"/>
      <c r="J19" s="136"/>
      <c r="K19" s="137"/>
      <c r="L19" s="137"/>
      <c r="M19" s="138"/>
      <c r="N19" s="137"/>
      <c r="O19" s="137"/>
      <c r="P19" s="139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77" customFormat="1" spans="1:256">
      <c r="A20" s="114" t="s">
        <v>173</v>
      </c>
      <c r="B20" s="114"/>
      <c r="C20" s="114"/>
      <c r="D20" s="115"/>
      <c r="N20" s="79"/>
      <c r="O20" s="79"/>
      <c r="P20" s="79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77" customFormat="1" spans="4:256">
      <c r="D21" s="78"/>
      <c r="K21" s="140" t="s">
        <v>174</v>
      </c>
      <c r="L21" s="141"/>
      <c r="M21" s="140" t="s">
        <v>175</v>
      </c>
      <c r="N21" s="142" t="s">
        <v>137</v>
      </c>
      <c r="O21" s="142" t="s">
        <v>176</v>
      </c>
      <c r="P21" s="79" t="s">
        <v>140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67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ht="20" customHeight="1" spans="1:15">
      <c r="A4" s="69">
        <v>1</v>
      </c>
      <c r="B4" s="53" t="s">
        <v>263</v>
      </c>
      <c r="C4" s="12" t="s">
        <v>264</v>
      </c>
      <c r="D4" s="12" t="s">
        <v>265</v>
      </c>
      <c r="E4" s="12" t="s">
        <v>266</v>
      </c>
      <c r="F4" s="12" t="s">
        <v>267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268</v>
      </c>
    </row>
    <row r="5" ht="20" customHeight="1" spans="1:15">
      <c r="A5" s="69">
        <v>2</v>
      </c>
      <c r="B5" s="53" t="s">
        <v>269</v>
      </c>
      <c r="C5" s="12" t="s">
        <v>264</v>
      </c>
      <c r="D5" s="12" t="s">
        <v>117</v>
      </c>
      <c r="E5" s="12" t="s">
        <v>266</v>
      </c>
      <c r="F5" s="12" t="s">
        <v>267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268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270</v>
      </c>
      <c r="B9" s="20"/>
      <c r="C9" s="56"/>
      <c r="D9" s="21"/>
      <c r="E9" s="22"/>
      <c r="F9" s="56"/>
      <c r="G9" s="9"/>
      <c r="H9" s="36"/>
      <c r="I9" s="30"/>
      <c r="J9" s="19" t="s">
        <v>271</v>
      </c>
      <c r="K9" s="20"/>
      <c r="L9" s="20"/>
      <c r="M9" s="21"/>
      <c r="N9" s="20"/>
      <c r="O9" s="27"/>
    </row>
    <row r="10" ht="61" customHeight="1" spans="1:15">
      <c r="A10" s="72" t="s">
        <v>272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2025-04-03T03:29:58Z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