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2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第2批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<sst xmlns="http://schemas.openxmlformats.org/spreadsheetml/2006/main" count="1190" uniqueCount="394">
  <si>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</si>
  <si>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</si>
  <si>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</si>
  <si>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</si>
  <si>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</si>
  <si>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</si>
  <si>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</si>
  <si>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</si>
  <si>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</si>
  <si>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</si>
  <si>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</si>
  <si>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</si>
  <si>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</si>
  <si>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</si>
  <si>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</si>
  <si>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</si>
  <si>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</si>
  <si>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</si>
  <si>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</si>
  <si>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</si>
  <si>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</si>
  <si>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</si>
  <si>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</si>
  <si>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东莞国文</t>
  </si>
  <si>
    <t>订单基础信息</t>
  </si>
  <si>
    <t>生产•出货进度</t>
  </si>
  <si>
    <t>指示•确认资料</t>
  </si>
  <si>
    <t>款号</t>
  </si>
  <si>
    <t>TAJJCN81836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</si>
  <si>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</si>
  <si>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</si>
  <si>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</si>
  <si>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</si>
  <si>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</si>
  <si>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</si>
  <si>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</si>
  <si>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</si>
  <si>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</si>
  <si>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</si>
  <si>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</si>
  <si>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</si>
  <si>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</si>
  <si>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</si>
  <si>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</si>
  <si>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</si>
  <si>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</si>
  <si>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</si>
  <si>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</si>
  <si>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</si>
  <si>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</si>
  <si>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</si>
  <si>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</si>
  <si>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</si>
  <si>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</si>
  <si>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</si>
  <si>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</si>
  <si>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</si>
  <si>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</si>
  <si>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</si>
  <si>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</si>
  <si>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</si>
  <si>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</si>
  <si>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</si>
  <si>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</si>
  <si>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</si>
  <si>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</si>
  <si>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</si>
  <si>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</si>
  <si>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</si>
  <si>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</si>
  <si>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</si>
  <si>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</si>
  <si>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</si>
  <si>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</si>
  <si>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</si>
  <si>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</si>
  <si>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</si>
  <si>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</si>
  <si>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</si>
  <si>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</si>
  <si>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</si>
  <si>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</si>
  <si>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</si>
  <si>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</si>
  <si>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矿石蓝</t>
  </si>
  <si>
    <t>黑色</t>
  </si>
  <si>
    <t>冷木灰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</si>
  <si>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</si>
  <si>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冷木灰，XXL，5件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</si>
  <si>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</si>
  <si>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</si>
  <si>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</si>
  <si>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</si>
  <si>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</si>
  <si>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1.前鹏LOGO至肩顶点的位置偏高0.5CM</t>
  </si>
  <si>
    <t>2.脚叉高度只有4.7CM（制单要求5CM高）</t>
  </si>
  <si>
    <t>3.下级领车线宽窄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</si>
  <si>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</si>
  <si>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</si>
  <si>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</si>
  <si>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</si>
  <si>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</si>
  <si>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</si>
  <si>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</si>
  <si>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</si>
  <si>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</si>
  <si>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</si>
  <si>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</si>
  <si>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</si>
  <si>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叶海田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</si>
  <si>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</si>
  <si>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</si>
  <si>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</si>
  <si>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</si>
  <si>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</si>
  <si>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</si>
  <si>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（冷木灰，XXL）（首件）</t>
  </si>
  <si>
    <t>165/88B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</si>
  <si>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</si>
  <si>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</si>
  <si>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</si>
  <si>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</si>
  <si>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</si>
  <si>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</si>
  <si>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</si>
  <si>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</si>
  <si>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</si>
  <si>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-0.5</t>
  </si>
  <si>
    <t>-1.5</t>
  </si>
  <si>
    <t>胸围</t>
  </si>
  <si>
    <t>+1.2</t>
  </si>
  <si>
    <t>+1.1</t>
  </si>
  <si>
    <t>腰围</t>
  </si>
  <si>
    <t>+0</t>
  </si>
  <si>
    <t>摆围</t>
  </si>
  <si>
    <t>+0.8</t>
  </si>
  <si>
    <t>肩宽</t>
  </si>
  <si>
    <t>+0.3</t>
  </si>
  <si>
    <t>+0.1</t>
  </si>
  <si>
    <t>短袖肩点袖长</t>
  </si>
  <si>
    <t>+0.2</t>
  </si>
  <si>
    <t>袖肥/2（参考值）</t>
  </si>
  <si>
    <t>-0.1</t>
  </si>
  <si>
    <t>短袖口/2</t>
  </si>
  <si>
    <t>袖口/下摆高</t>
  </si>
  <si>
    <t>后中底领高</t>
  </si>
  <si>
    <t>领尖长</t>
  </si>
  <si>
    <t>领根围</t>
  </si>
  <si>
    <t>+1</t>
  </si>
  <si>
    <t>门襟高</t>
  </si>
  <si>
    <t>门襟宽</t>
  </si>
  <si>
    <t>开叉高</t>
  </si>
  <si>
    <t>-0.3</t>
  </si>
  <si>
    <t>前胸LOGO距前中</t>
  </si>
  <si>
    <t>前胸LOGO距肩颈点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</si>
  <si>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</si>
  <si>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</si>
  <si>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</si>
  <si>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</si>
  <si>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</si>
  <si>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</si>
  <si>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</si>
  <si>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</si>
  <si>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</si>
  <si>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</si>
  <si>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</si>
  <si>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</si>
  <si>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</si>
  <si>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藏蓝：S/15,M/30,L/30,XL/30,XXL/30,XXXL/30</t>
  </si>
  <si>
    <t>矿石蓝：S/15,M/20,L/30,XL/30,XXL/30,XXXL/20</t>
  </si>
  <si>
    <t>黑色：S/15,M/25/,L/30,XL/35,XXL/30,XXXL/25</t>
  </si>
  <si>
    <t>冷木灰：S/15,M/25,L/35,XL/35,XXL/30,XXXL/25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</si>
  <si>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</si>
  <si>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</si>
  <si>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</si>
  <si>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1.领嘴整烫好不能往外翻.</t>
  </si>
  <si>
    <t>2.下级领领嘴车线需大小一致.</t>
  </si>
  <si>
    <t>【整改的严重缺陷及整改复核时间】</t>
  </si>
  <si>
    <t>藏蓝/冷木灰</t>
  </si>
  <si>
    <t>矿石蓝/黑色</t>
  </si>
  <si>
    <t>冷木灰/黑色</t>
  </si>
  <si>
    <t>藏蓝/黑色</t>
  </si>
  <si>
    <t>矿石蓝/冷木灰</t>
  </si>
  <si>
    <t>藏蓝/矿石蓝</t>
  </si>
  <si>
    <t>+1/+0.7</t>
  </si>
  <si>
    <t>+1.5/+1</t>
  </si>
  <si>
    <t>+1/+0.5</t>
  </si>
  <si>
    <t>+0.7/+1</t>
  </si>
  <si>
    <t>+0.7/+0.5</t>
  </si>
  <si>
    <t>+0.3/+0.5</t>
  </si>
  <si>
    <t>+2/+1</t>
  </si>
  <si>
    <t>+1/+1</t>
  </si>
  <si>
    <t>+1/+0.6</t>
  </si>
  <si>
    <t>+1/+0</t>
  </si>
  <si>
    <t>+1.5/+2</t>
  </si>
  <si>
    <t>+2/+1.5</t>
  </si>
  <si>
    <t>+1.6/+1.5</t>
  </si>
  <si>
    <t>+0.4/+0</t>
  </si>
  <si>
    <t>+0.7/+0.2</t>
  </si>
  <si>
    <t>+0.5/+1</t>
  </si>
  <si>
    <t>+0.3/+0.6</t>
  </si>
  <si>
    <t>+0.6/+0.2</t>
  </si>
  <si>
    <t>+0/+0.5</t>
  </si>
  <si>
    <t>-0.2/-0.3</t>
  </si>
  <si>
    <t>-0.5/-0.3</t>
  </si>
  <si>
    <t>-0.2/-0.2</t>
  </si>
  <si>
    <t>+0/+0</t>
  </si>
  <si>
    <t>-0.3/+0.5</t>
  </si>
  <si>
    <t>+0.5/-0.4</t>
  </si>
  <si>
    <t>+0/-0.2</t>
  </si>
  <si>
    <t>-0.5/+0.2</t>
  </si>
  <si>
    <t>+0.2/-0.3</t>
  </si>
  <si>
    <t>+0.5/+0.5</t>
  </si>
  <si>
    <t>+0.5/+0.2</t>
  </si>
  <si>
    <t>+0.3/+0</t>
  </si>
  <si>
    <t>+0.2/+0</t>
  </si>
  <si>
    <t xml:space="preserve">    1. 初期请洗测2-3件，有问题的另加测量数量。</t>
  </si>
  <si>
    <t>2.中期验货需要齐色码洗水测试，并填写洗水前后尺寸</t>
  </si>
  <si>
    <t>验货时间：2025年1月5日</t>
  </si>
  <si>
    <t>工厂负责人：叶海田</t>
  </si>
  <si>
    <t>S(藏蓝）</t>
  </si>
  <si>
    <t>L(冷木灰)</t>
  </si>
  <si>
    <t>XL（黑色）</t>
  </si>
  <si>
    <t>XXXL（矿石蓝）</t>
  </si>
  <si>
    <t>洗前/洗后</t>
  </si>
  <si>
    <t>+1/+0.8</t>
  </si>
  <si>
    <t>+2/+1.8</t>
  </si>
  <si>
    <t>+1.5/+1.5</t>
  </si>
  <si>
    <t>+2/+2</t>
  </si>
  <si>
    <t>+0.4/+0.4</t>
  </si>
  <si>
    <t>+0.6/+0.6</t>
  </si>
  <si>
    <t>+0/-0.1</t>
  </si>
  <si>
    <t>-0.5/-0.5</t>
  </si>
  <si>
    <t>-0.3/-0.3</t>
  </si>
  <si>
    <t>+0.5/+0.3</t>
  </si>
  <si>
    <t>+0.4/+0.3</t>
  </si>
  <si>
    <t>+0.3/+0.3</t>
  </si>
  <si>
    <t>验货时间：2025年1月6日</t>
  </si>
  <si>
    <t>QC出货报告书</t>
  </si>
  <si>
    <t>美妙订单</t>
  </si>
  <si>
    <t>产品名称</t>
  </si>
  <si>
    <t>源莱美--东莞国文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</si>
  <si>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</si>
  <si>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</si>
  <si>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</si>
  <si>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</si>
  <si>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</si>
  <si>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</si>
  <si>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</si>
  <si>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</si>
  <si>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</si>
  <si>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</si>
  <si>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</si>
  <si>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</si>
  <si>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</si>
  <si>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</si>
  <si>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</si>
  <si>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</si>
  <si>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</si>
  <si>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</si>
  <si>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</si>
  <si>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</si>
  <si>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</si>
  <si>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</si>
  <si>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</si>
  <si>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</si>
  <si>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</si>
  <si>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</si>
  <si>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</si>
  <si>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</si>
  <si>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</si>
  <si>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</si>
  <si>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</si>
  <si>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</si>
  <si>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</si>
  <si>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</si>
  <si>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齐色齐号抽验125件</t>
  </si>
  <si>
    <t>情况说明：</t>
  </si>
  <si>
    <t>正常</t>
  </si>
  <si>
    <t xml:space="preserve">【问题点描述】  </t>
  </si>
  <si>
    <t>门襟不平，釦子不居中</t>
  </si>
  <si>
    <t>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</si>
  <si>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</si>
  <si>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</si>
  <si>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</si>
  <si>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</si>
  <si>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</si>
  <si>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</si>
  <si>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尾期第2批验货，按照AQL2.5标准抽验，125件，不良品数量5件已经改正，且在可接受范围内，允许出货</t>
  </si>
  <si>
    <t>服装QC部门</t>
  </si>
  <si>
    <t>检验人</t>
  </si>
  <si>
    <t>张超</t>
  </si>
  <si>
    <t>黑色/矿石蓝</t>
  </si>
  <si>
    <t>黑色/冷木灰</t>
  </si>
  <si>
    <t>矿石蓝/藏蓝</t>
  </si>
  <si>
    <t>冷木灰/藏蓝</t>
  </si>
  <si>
    <t>+1.5/+1.2</t>
  </si>
  <si>
    <t>+0.8/+0.7</t>
  </si>
  <si>
    <t>+1.2/+1</t>
  </si>
  <si>
    <t>+1.8/+1</t>
  </si>
  <si>
    <t>+1.6/+1</t>
  </si>
  <si>
    <t>+1.8/+1.5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</si>
  <si>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</si>
  <si>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</si>
  <si>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</si>
  <si>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</si>
  <si>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</si>
  <si>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</si>
  <si>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</si>
  <si>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</si>
  <si>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</si>
  <si>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</si>
  <si>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</si>
  <si>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</si>
  <si>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</si>
  <si>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</si>
  <si>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</si>
  <si>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</si>
  <si>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</si>
  <si>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39238-1-2#、39238-2-2#</t>
  </si>
  <si>
    <t>K2002713-100D仿棉无氨弹力布</t>
  </si>
  <si>
    <t>源莱美</t>
  </si>
  <si>
    <t>YES</t>
  </si>
  <si>
    <t>000196#、000197#</t>
  </si>
  <si>
    <t>901459#、901457#</t>
  </si>
  <si>
    <t>15-6307</t>
  </si>
  <si>
    <t>制表时间：2024年11月10日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</si>
  <si>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</si>
  <si>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</si>
  <si>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</si>
  <si>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</si>
  <si>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</si>
  <si>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</si>
  <si>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</si>
  <si>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</si>
  <si>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</si>
  <si>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</si>
  <si>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</si>
  <si>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制表时间：2024年11月24日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</si>
  <si>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</si>
  <si>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</si>
  <si>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</si>
  <si>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</si>
  <si>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</si>
  <si>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</si>
  <si>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</si>
  <si>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</si>
  <si>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</si>
  <si>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</si>
  <si>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</si>
  <si>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</si>
  <si>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</si>
  <si>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</si>
  <si>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</si>
  <si>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</si>
  <si>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</si>
  <si>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</si>
  <si>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</si>
  <si>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</si>
  <si>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</si>
  <si>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</si>
  <si>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</si>
  <si>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</si>
  <si>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</si>
  <si>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</si>
  <si>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</si>
  <si>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</si>
  <si>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</si>
  <si>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</si>
  <si>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</si>
  <si>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</si>
  <si>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</si>
  <si>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</si>
  <si>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</si>
  <si>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</si>
  <si>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</si>
  <si>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</si>
  <si>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</si>
  <si>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左前胸</t>
  </si>
  <si>
    <t>压烫前胸标</t>
  </si>
  <si>
    <t>未脱落</t>
  </si>
  <si>
    <t>后幅</t>
  </si>
  <si>
    <t>压烫后领唛</t>
  </si>
  <si>
    <t>左袖</t>
  </si>
  <si>
    <t>压烫袖标</t>
  </si>
  <si>
    <t>制表时间：2024年11月29日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</si>
  <si>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</si>
  <si>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</si>
  <si>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</si>
  <si>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</si>
  <si>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</si>
  <si>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1CM弹力织带</t>
  </si>
  <si>
    <t>制表时间：2024年11月27日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</si>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</sst>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7" borderId="7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3" applyNumberFormat="0" applyFill="0" applyAlignment="0" applyProtection="0">
      <alignment vertical="center"/>
    </xf>
    <xf numFmtId="0" fontId="36" fillId="0" borderId="73" applyNumberFormat="0" applyFill="0" applyAlignment="0" applyProtection="0">
      <alignment vertical="center"/>
    </xf>
    <xf numFmtId="0" fontId="37" fillId="0" borderId="7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75" applyNumberFormat="0" applyAlignment="0" applyProtection="0">
      <alignment vertical="center"/>
    </xf>
    <xf numFmtId="0" fontId="39" fillId="9" borderId="76" applyNumberFormat="0" applyAlignment="0" applyProtection="0">
      <alignment vertical="center"/>
    </xf>
    <xf numFmtId="0" fontId="40" fillId="9" borderId="75" applyNumberFormat="0" applyAlignment="0" applyProtection="0">
      <alignment vertical="center"/>
    </xf>
    <xf numFmtId="0" fontId="41" fillId="10" borderId="77" applyNumberFormat="0" applyAlignment="0" applyProtection="0">
      <alignment vertical="center"/>
    </xf>
    <xf numFmtId="0" fontId="42" fillId="0" borderId="78" applyNumberFormat="0" applyFill="0" applyAlignment="0" applyProtection="0">
      <alignment vertical="center"/>
    </xf>
    <xf numFmtId="0" fontId="43" fillId="0" borderId="79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18" fillId="0" borderId="0"/>
    <xf numFmtId="0" fontId="18" fillId="0" borderId="0">
      <alignment vertical="center"/>
    </xf>
    <xf numFmtId="0" fontId="5" fillId="0" borderId="0"/>
  </cellStyleXfs>
  <cellXfs count="34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horizontal="center" shrinkToFit="1"/>
    </xf>
    <xf numFmtId="0" fontId="0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Alignment="1">
      <alignment horizontal="center"/>
    </xf>
    <xf numFmtId="0" fontId="11" fillId="3" borderId="0" xfId="50" applyFont="1" applyFill="1" applyAlignment="1">
      <alignment horizontal="center"/>
    </xf>
    <xf numFmtId="0" fontId="12" fillId="3" borderId="2" xfId="49" applyFont="1" applyFill="1" applyBorder="1" applyAlignment="1">
      <alignment horizontal="center" vertical="center"/>
    </xf>
    <xf numFmtId="0" fontId="13" fillId="0" borderId="2" xfId="49" applyFont="1" applyBorder="1" applyAlignment="1">
      <alignment horizontal="center" vertical="center"/>
    </xf>
    <xf numFmtId="0" fontId="12" fillId="3" borderId="2" xfId="49" applyFont="1" applyFill="1" applyBorder="1">
      <alignment vertical="center"/>
    </xf>
    <xf numFmtId="0" fontId="11" fillId="3" borderId="9" xfId="50" applyFont="1" applyFill="1" applyBorder="1" applyAlignment="1">
      <alignment horizontal="center"/>
    </xf>
    <xf numFmtId="0" fontId="12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176" fontId="10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4" fillId="0" borderId="10" xfId="55" applyFont="1" applyBorder="1" applyAlignment="1">
      <alignment horizontal="center" vertical="center"/>
    </xf>
    <xf numFmtId="0" fontId="15" fillId="0" borderId="2" xfId="55" applyFont="1" applyBorder="1" applyAlignment="1">
      <alignment horizontal="center" vertical="center"/>
    </xf>
    <xf numFmtId="0" fontId="16" fillId="0" borderId="2" xfId="55" applyFont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1" fillId="3" borderId="11" xfId="50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0" fontId="12" fillId="3" borderId="9" xfId="49" applyFont="1" applyFill="1" applyBorder="1" applyAlignment="1">
      <alignment horizontal="left" vertical="center"/>
    </xf>
    <xf numFmtId="0" fontId="11" fillId="3" borderId="9" xfId="49" applyFont="1" applyFill="1" applyBorder="1" applyAlignment="1">
      <alignment horizontal="center" vertical="center"/>
    </xf>
    <xf numFmtId="0" fontId="11" fillId="3" borderId="12" xfId="49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0" fontId="11" fillId="3" borderId="2" xfId="50" applyFont="1" applyFill="1" applyBorder="1"/>
    <xf numFmtId="49" fontId="11" fillId="3" borderId="2" xfId="50" applyNumberFormat="1" applyFont="1" applyFill="1" applyBorder="1" applyAlignment="1">
      <alignment horizontal="center"/>
    </xf>
    <xf numFmtId="14" fontId="12" fillId="3" borderId="0" xfId="50" applyNumberFormat="1" applyFont="1" applyFill="1"/>
    <xf numFmtId="0" fontId="18" fillId="0" borderId="0" xfId="49" applyAlignment="1">
      <alignment horizontal="left" vertical="center"/>
    </xf>
    <xf numFmtId="0" fontId="19" fillId="0" borderId="13" xfId="49" applyFont="1" applyBorder="1" applyAlignment="1">
      <alignment horizontal="center" vertical="top"/>
    </xf>
    <xf numFmtId="0" fontId="20" fillId="0" borderId="14" xfId="49" applyFont="1" applyBorder="1" applyAlignment="1">
      <alignment horizontal="left" vertical="center"/>
    </xf>
    <xf numFmtId="0" fontId="17" fillId="0" borderId="15" xfId="49" applyFont="1" applyBorder="1" applyAlignment="1">
      <alignment horizontal="center" vertical="center"/>
    </xf>
    <xf numFmtId="0" fontId="20" fillId="0" borderId="16" xfId="49" applyFont="1" applyBorder="1" applyAlignment="1">
      <alignment horizontal="center" vertical="center"/>
    </xf>
    <xf numFmtId="0" fontId="21" fillId="0" borderId="16" xfId="49" applyFont="1" applyBorder="1">
      <alignment vertical="center"/>
    </xf>
    <xf numFmtId="0" fontId="20" fillId="0" borderId="16" xfId="49" applyFont="1" applyBorder="1">
      <alignment vertical="center"/>
    </xf>
    <xf numFmtId="0" fontId="17" fillId="0" borderId="17" xfId="49" applyFont="1" applyBorder="1" applyAlignment="1">
      <alignment horizontal="left" vertical="center"/>
    </xf>
    <xf numFmtId="0" fontId="17" fillId="0" borderId="18" xfId="49" applyFont="1" applyBorder="1" applyAlignment="1">
      <alignment horizontal="left" vertical="center"/>
    </xf>
    <xf numFmtId="0" fontId="20" fillId="0" borderId="19" xfId="49" applyFont="1" applyBorder="1">
      <alignment vertical="center"/>
    </xf>
    <xf numFmtId="0" fontId="17" fillId="0" borderId="20" xfId="49" applyFont="1" applyBorder="1" applyAlignment="1">
      <alignment horizontal="center" vertical="center"/>
    </xf>
    <xf numFmtId="0" fontId="17" fillId="0" borderId="21" xfId="49" applyFont="1" applyBorder="1" applyAlignment="1">
      <alignment horizontal="center" vertical="center"/>
    </xf>
    <xf numFmtId="0" fontId="20" fillId="0" borderId="17" xfId="49" applyFont="1" applyBorder="1">
      <alignment vertical="center"/>
    </xf>
    <xf numFmtId="58" fontId="21" fillId="0" borderId="17" xfId="49" applyNumberFormat="1" applyFont="1" applyBorder="1" applyAlignment="1">
      <alignment horizontal="center" vertical="center"/>
    </xf>
    <xf numFmtId="0" fontId="21" fillId="0" borderId="17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0" fillId="0" borderId="19" xfId="49" applyFont="1" applyBorder="1" applyAlignment="1">
      <alignment horizontal="left" vertical="center"/>
    </xf>
    <xf numFmtId="0" fontId="17" fillId="0" borderId="17" xfId="49" applyFont="1" applyBorder="1" applyAlignment="1">
      <alignment horizontal="center" vertical="center"/>
    </xf>
    <xf numFmtId="0" fontId="20" fillId="0" borderId="17" xfId="49" applyFont="1" applyBorder="1" applyAlignment="1">
      <alignment horizontal="left" vertical="center"/>
    </xf>
    <xf numFmtId="0" fontId="20" fillId="0" borderId="22" xfId="49" applyFont="1" applyBorder="1">
      <alignment vertical="center"/>
    </xf>
    <xf numFmtId="0" fontId="17" fillId="0" borderId="23" xfId="49" applyFont="1" applyBorder="1" applyAlignment="1">
      <alignment horizontal="center" vertical="center"/>
    </xf>
    <xf numFmtId="0" fontId="20" fillId="0" borderId="23" xfId="49" applyFont="1" applyBorder="1">
      <alignment vertical="center"/>
    </xf>
    <xf numFmtId="0" fontId="21" fillId="0" borderId="23" xfId="49" applyFont="1" applyBorder="1">
      <alignment vertical="center"/>
    </xf>
    <xf numFmtId="0" fontId="21" fillId="0" borderId="23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14" xfId="49" applyFont="1" applyBorder="1">
      <alignment vertical="center"/>
    </xf>
    <xf numFmtId="0" fontId="21" fillId="0" borderId="24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21" fillId="0" borderId="17" xfId="49" applyFont="1" applyBorder="1" applyAlignment="1">
      <alignment horizontal="left" vertical="center"/>
    </xf>
    <xf numFmtId="0" fontId="21" fillId="0" borderId="17" xfId="49" applyFont="1" applyBorder="1">
      <alignment vertical="center"/>
    </xf>
    <xf numFmtId="0" fontId="21" fillId="0" borderId="20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13" fillId="0" borderId="27" xfId="49" applyFont="1" applyBorder="1" applyAlignment="1">
      <alignment horizontal="left" vertical="center"/>
    </xf>
    <xf numFmtId="0" fontId="13" fillId="0" borderId="26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 wrapText="1"/>
    </xf>
    <xf numFmtId="0" fontId="21" fillId="0" borderId="17" xfId="49" applyFont="1" applyBorder="1" applyAlignment="1">
      <alignment horizontal="left" vertical="center" wrapText="1"/>
    </xf>
    <xf numFmtId="0" fontId="20" fillId="0" borderId="22" xfId="49" applyFont="1" applyBorder="1" applyAlignment="1">
      <alignment horizontal="left" vertical="center"/>
    </xf>
    <xf numFmtId="0" fontId="18" fillId="0" borderId="23" xfId="49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18" fillId="0" borderId="27" xfId="49" applyBorder="1" applyAlignment="1">
      <alignment horizontal="left" vertical="center"/>
    </xf>
    <xf numFmtId="0" fontId="18" fillId="0" borderId="26" xfId="49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13" fillId="0" borderId="14" xfId="49" applyFont="1" applyBorder="1" applyAlignment="1">
      <alignment horizontal="left" vertical="center"/>
    </xf>
    <xf numFmtId="0" fontId="13" fillId="0" borderId="16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1" fillId="0" borderId="23" xfId="49" applyFont="1" applyBorder="1" applyAlignment="1">
      <alignment horizontal="center" vertical="center"/>
    </xf>
    <xf numFmtId="58" fontId="21" fillId="0" borderId="23" xfId="49" applyNumberFormat="1" applyFont="1" applyBorder="1">
      <alignment vertical="center"/>
    </xf>
    <xf numFmtId="0" fontId="20" fillId="0" borderId="23" xfId="49" applyFont="1" applyBorder="1" applyAlignment="1">
      <alignment horizontal="center" vertical="center"/>
    </xf>
    <xf numFmtId="0" fontId="21" fillId="0" borderId="16" xfId="49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20" fillId="0" borderId="18" xfId="49" applyFont="1" applyBorder="1" applyAlignment="1">
      <alignment horizontal="center" vertical="center"/>
    </xf>
    <xf numFmtId="0" fontId="21" fillId="0" borderId="18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35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13" fillId="0" borderId="21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 wrapText="1"/>
    </xf>
    <xf numFmtId="0" fontId="18" fillId="0" borderId="34" xfId="49" applyBorder="1" applyAlignment="1">
      <alignment horizontal="center" vertical="center"/>
    </xf>
    <xf numFmtId="0" fontId="20" fillId="0" borderId="35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18" fillId="0" borderId="21" xfId="49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13" fillId="0" borderId="33" xfId="49" applyFont="1" applyBorder="1" applyAlignment="1">
      <alignment horizontal="left" vertical="center"/>
    </xf>
    <xf numFmtId="0" fontId="21" fillId="0" borderId="34" xfId="49" applyFont="1" applyBorder="1" applyAlignment="1">
      <alignment horizontal="center" vertical="center"/>
    </xf>
    <xf numFmtId="0" fontId="12" fillId="3" borderId="2" xfId="49" applyFont="1" applyFill="1" applyBorder="1" applyAlignment="1">
      <alignment horizontal="left" vertical="center"/>
    </xf>
    <xf numFmtId="0" fontId="12" fillId="3" borderId="37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11" fillId="3" borderId="7" xfId="50" applyFont="1" applyFill="1" applyBorder="1" applyAlignment="1">
      <alignment horizontal="center" vertical="center"/>
    </xf>
    <xf numFmtId="0" fontId="12" fillId="3" borderId="38" xfId="51" applyFont="1" applyFill="1" applyBorder="1" applyAlignment="1">
      <alignment horizontal="center" vertical="center"/>
    </xf>
    <xf numFmtId="49" fontId="12" fillId="3" borderId="39" xfId="51" applyNumberFormat="1" applyFont="1" applyFill="1" applyBorder="1" applyAlignment="1">
      <alignment horizontal="center" vertical="center"/>
    </xf>
    <xf numFmtId="49" fontId="11" fillId="3" borderId="40" xfId="51" applyNumberFormat="1" applyFont="1" applyFill="1" applyBorder="1" applyAlignment="1">
      <alignment horizontal="center" vertical="center"/>
    </xf>
    <xf numFmtId="49" fontId="11" fillId="3" borderId="41" xfId="51" applyNumberFormat="1" applyFont="1" applyFill="1" applyBorder="1" applyAlignment="1">
      <alignment horizontal="center" vertical="center"/>
    </xf>
    <xf numFmtId="49" fontId="12" fillId="3" borderId="41" xfId="51" applyNumberFormat="1" applyFont="1" applyFill="1" applyBorder="1" applyAlignment="1">
      <alignment horizontal="center" vertical="center"/>
    </xf>
    <xf numFmtId="49" fontId="11" fillId="3" borderId="42" xfId="50" applyNumberFormat="1" applyFont="1" applyFill="1" applyBorder="1" applyAlignment="1">
      <alignment horizontal="center"/>
    </xf>
    <xf numFmtId="49" fontId="11" fillId="3" borderId="43" xfId="50" applyNumberFormat="1" applyFont="1" applyFill="1" applyBorder="1" applyAlignment="1">
      <alignment horizontal="center"/>
    </xf>
    <xf numFmtId="49" fontId="11" fillId="3" borderId="43" xfId="51" applyNumberFormat="1" applyFont="1" applyFill="1" applyBorder="1" applyAlignment="1">
      <alignment horizontal="center" vertical="center"/>
    </xf>
    <xf numFmtId="49" fontId="11" fillId="3" borderId="44" xfId="50" applyNumberFormat="1" applyFont="1" applyFill="1" applyBorder="1" applyAlignment="1">
      <alignment horizontal="center"/>
    </xf>
    <xf numFmtId="0" fontId="13" fillId="0" borderId="2" xfId="0" applyNumberFormat="1" applyFont="1" applyFill="1" applyBorder="1" applyAlignment="1">
      <alignment horizontal="center" vertical="center"/>
    </xf>
    <xf numFmtId="0" fontId="12" fillId="3" borderId="5" xfId="51" applyFont="1" applyFill="1" applyBorder="1" applyAlignment="1">
      <alignment horizontal="center" vertical="center"/>
    </xf>
    <xf numFmtId="49" fontId="12" fillId="3" borderId="5" xfId="51" applyNumberFormat="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0" fontId="23" fillId="0" borderId="13" xfId="49" applyFont="1" applyBorder="1" applyAlignment="1">
      <alignment horizontal="center" vertical="top"/>
    </xf>
    <xf numFmtId="0" fontId="22" fillId="0" borderId="45" xfId="49" applyFont="1" applyBorder="1" applyAlignment="1">
      <alignment horizontal="left" vertical="center"/>
    </xf>
    <xf numFmtId="0" fontId="22" fillId="0" borderId="15" xfId="49" applyFont="1" applyBorder="1" applyAlignment="1">
      <alignment horizontal="center" vertical="center"/>
    </xf>
    <xf numFmtId="0" fontId="24" fillId="0" borderId="15" xfId="49" applyFont="1" applyBorder="1" applyAlignment="1">
      <alignment horizontal="center" vertical="center"/>
    </xf>
    <xf numFmtId="0" fontId="13" fillId="0" borderId="15" xfId="49" applyFont="1" applyBorder="1" applyAlignment="1">
      <alignment horizontal="left" vertical="center"/>
    </xf>
    <xf numFmtId="0" fontId="13" fillId="0" borderId="14" xfId="49" applyFont="1" applyBorder="1" applyAlignment="1">
      <alignment horizontal="center" vertical="center"/>
    </xf>
    <xf numFmtId="0" fontId="13" fillId="0" borderId="16" xfId="49" applyFont="1" applyBorder="1" applyAlignment="1">
      <alignment horizontal="center" vertical="center"/>
    </xf>
    <xf numFmtId="0" fontId="13" fillId="0" borderId="33" xfId="49" applyFont="1" applyBorder="1" applyAlignment="1">
      <alignment horizontal="center" vertical="center"/>
    </xf>
    <xf numFmtId="0" fontId="22" fillId="0" borderId="14" xfId="49" applyFont="1" applyBorder="1" applyAlignment="1">
      <alignment horizontal="center" vertical="center"/>
    </xf>
    <xf numFmtId="0" fontId="22" fillId="0" borderId="16" xfId="49" applyFont="1" applyBorder="1" applyAlignment="1">
      <alignment horizontal="center" vertical="center"/>
    </xf>
    <xf numFmtId="0" fontId="22" fillId="0" borderId="33" xfId="49" applyFont="1" applyBorder="1" applyAlignment="1">
      <alignment horizontal="center" vertical="center"/>
    </xf>
    <xf numFmtId="0" fontId="13" fillId="0" borderId="19" xfId="49" applyFont="1" applyBorder="1" applyAlignment="1">
      <alignment horizontal="left" vertical="center"/>
    </xf>
    <xf numFmtId="0" fontId="13" fillId="0" borderId="17" xfId="49" applyFont="1" applyBorder="1" applyAlignment="1">
      <alignment horizontal="left" vertical="center"/>
    </xf>
    <xf numFmtId="14" fontId="17" fillId="0" borderId="17" xfId="49" applyNumberFormat="1" applyFont="1" applyBorder="1" applyAlignment="1">
      <alignment horizontal="center" vertical="center"/>
    </xf>
    <xf numFmtId="14" fontId="17" fillId="0" borderId="18" xfId="49" applyNumberFormat="1" applyFont="1" applyBorder="1" applyAlignment="1">
      <alignment horizontal="center" vertical="center"/>
    </xf>
    <xf numFmtId="0" fontId="13" fillId="0" borderId="19" xfId="49" applyFont="1" applyBorder="1">
      <alignment vertical="center"/>
    </xf>
    <xf numFmtId="0" fontId="17" fillId="0" borderId="18" xfId="49" applyFont="1" applyBorder="1" applyAlignment="1">
      <alignment horizontal="center" vertical="center"/>
    </xf>
    <xf numFmtId="0" fontId="13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3" fillId="0" borderId="22" xfId="49" applyFont="1" applyBorder="1" applyAlignment="1">
      <alignment horizontal="left" vertical="center"/>
    </xf>
    <xf numFmtId="0" fontId="17" fillId="0" borderId="34" xfId="49" applyFont="1" applyBorder="1" applyAlignment="1">
      <alignment horizontal="center" vertical="center"/>
    </xf>
    <xf numFmtId="0" fontId="13" fillId="0" borderId="23" xfId="49" applyFont="1" applyBorder="1" applyAlignment="1">
      <alignment horizontal="left" vertical="center"/>
    </xf>
    <xf numFmtId="14" fontId="17" fillId="0" borderId="23" xfId="49" applyNumberFormat="1" applyFont="1" applyBorder="1" applyAlignment="1">
      <alignment horizontal="center" vertical="center"/>
    </xf>
    <xf numFmtId="14" fontId="17" fillId="0" borderId="34" xfId="49" applyNumberFormat="1" applyFont="1" applyBorder="1" applyAlignment="1">
      <alignment horizontal="center" vertical="center"/>
    </xf>
    <xf numFmtId="0" fontId="17" fillId="0" borderId="22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3" fillId="0" borderId="14" xfId="49" applyFont="1" applyBorder="1">
      <alignment vertical="center"/>
    </xf>
    <xf numFmtId="0" fontId="18" fillId="0" borderId="16" xfId="49" applyBorder="1" applyAlignment="1">
      <alignment horizontal="left" vertical="center"/>
    </xf>
    <xf numFmtId="0" fontId="17" fillId="0" borderId="16" xfId="49" applyFont="1" applyBorder="1" applyAlignment="1">
      <alignment horizontal="left" vertical="center"/>
    </xf>
    <xf numFmtId="0" fontId="18" fillId="0" borderId="16" xfId="49" applyBorder="1">
      <alignment vertical="center"/>
    </xf>
    <xf numFmtId="0" fontId="13" fillId="0" borderId="16" xfId="49" applyFont="1" applyBorder="1">
      <alignment vertical="center"/>
    </xf>
    <xf numFmtId="0" fontId="18" fillId="0" borderId="17" xfId="49" applyBorder="1" applyAlignment="1">
      <alignment horizontal="left" vertical="center"/>
    </xf>
    <xf numFmtId="0" fontId="18" fillId="0" borderId="17" xfId="49" applyBorder="1">
      <alignment vertical="center"/>
    </xf>
    <xf numFmtId="0" fontId="13" fillId="0" borderId="17" xfId="49" applyFont="1" applyBorder="1">
      <alignment vertical="center"/>
    </xf>
    <xf numFmtId="0" fontId="13" fillId="0" borderId="0" xfId="49" applyFont="1" applyAlignment="1">
      <alignment horizontal="left" vertical="center"/>
    </xf>
    <xf numFmtId="0" fontId="21" fillId="0" borderId="14" xfId="49" applyFont="1" applyBorder="1" applyAlignment="1">
      <alignment horizontal="left" vertical="center"/>
    </xf>
    <xf numFmtId="0" fontId="21" fillId="0" borderId="16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3" fillId="0" borderId="22" xfId="49" applyFont="1" applyBorder="1" applyAlignment="1">
      <alignment horizontal="center" vertical="center"/>
    </xf>
    <xf numFmtId="0" fontId="13" fillId="0" borderId="23" xfId="49" applyFont="1" applyBorder="1" applyAlignment="1">
      <alignment horizontal="center" vertical="center"/>
    </xf>
    <xf numFmtId="0" fontId="13" fillId="0" borderId="17" xfId="49" applyFont="1" applyBorder="1" applyAlignment="1">
      <alignment horizontal="center" vertical="center"/>
    </xf>
    <xf numFmtId="0" fontId="13" fillId="0" borderId="30" xfId="49" applyFont="1" applyBorder="1" applyAlignment="1">
      <alignment horizontal="left" vertical="center"/>
    </xf>
    <xf numFmtId="0" fontId="13" fillId="0" borderId="31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25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22" fillId="0" borderId="46" xfId="49" applyFont="1" applyBorder="1">
      <alignment vertical="center"/>
    </xf>
    <xf numFmtId="0" fontId="17" fillId="0" borderId="47" xfId="49" applyFont="1" applyBorder="1" applyAlignment="1">
      <alignment horizontal="center" vertical="center"/>
    </xf>
    <xf numFmtId="0" fontId="22" fillId="0" borderId="47" xfId="49" applyFont="1" applyBorder="1">
      <alignment vertical="center"/>
    </xf>
    <xf numFmtId="0" fontId="17" fillId="0" borderId="47" xfId="49" applyFont="1" applyBorder="1">
      <alignment vertical="center"/>
    </xf>
    <xf numFmtId="58" fontId="18" fillId="0" borderId="47" xfId="49" applyNumberFormat="1" applyBorder="1">
      <alignment vertical="center"/>
    </xf>
    <xf numFmtId="0" fontId="22" fillId="0" borderId="47" xfId="49" applyFont="1" applyBorder="1" applyAlignment="1">
      <alignment horizontal="center" vertical="center"/>
    </xf>
    <xf numFmtId="0" fontId="22" fillId="0" borderId="48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49" xfId="49" applyFont="1" applyBorder="1" applyAlignment="1">
      <alignment horizontal="center" vertical="center"/>
    </xf>
    <xf numFmtId="0" fontId="22" fillId="0" borderId="50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2" fillId="0" borderId="23" xfId="49" applyFont="1" applyBorder="1" applyAlignment="1">
      <alignment horizontal="center" vertical="center"/>
    </xf>
    <xf numFmtId="0" fontId="18" fillId="0" borderId="15" xfId="49" applyBorder="1" applyAlignment="1">
      <alignment horizontal="center" vertical="center"/>
    </xf>
    <xf numFmtId="0" fontId="18" fillId="0" borderId="51" xfId="49" applyBorder="1" applyAlignment="1">
      <alignment horizontal="center" vertical="center"/>
    </xf>
    <xf numFmtId="0" fontId="13" fillId="0" borderId="18" xfId="49" applyFont="1" applyBorder="1" applyAlignment="1">
      <alignment horizontal="center" vertical="center"/>
    </xf>
    <xf numFmtId="0" fontId="17" fillId="0" borderId="34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3" fillId="0" borderId="34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13" fillId="0" borderId="34" xfId="49" applyFont="1" applyBorder="1" applyAlignment="1">
      <alignment horizontal="center" vertical="center"/>
    </xf>
    <xf numFmtId="0" fontId="13" fillId="0" borderId="36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21" xfId="49" applyFont="1" applyBorder="1" applyAlignment="1">
      <alignment horizontal="left" vertical="center"/>
    </xf>
    <xf numFmtId="0" fontId="17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left" vertical="center"/>
    </xf>
    <xf numFmtId="0" fontId="22" fillId="0" borderId="54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18" fillId="0" borderId="47" xfId="49" applyBorder="1" applyAlignment="1">
      <alignment horizontal="center" vertical="center"/>
    </xf>
    <xf numFmtId="0" fontId="18" fillId="0" borderId="52" xfId="49" applyBorder="1" applyAlignment="1">
      <alignment horizontal="center" vertical="center"/>
    </xf>
    <xf numFmtId="0" fontId="17" fillId="0" borderId="55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vertical="center"/>
    </xf>
    <xf numFmtId="0" fontId="11" fillId="3" borderId="2" xfId="49" applyFont="1" applyFill="1" applyBorder="1" applyAlignment="1">
      <alignment horizontal="center" vertical="center"/>
    </xf>
    <xf numFmtId="0" fontId="12" fillId="3" borderId="5" xfId="50" applyFont="1" applyFill="1" applyBorder="1" applyAlignment="1">
      <alignment horizontal="center" vertical="center"/>
    </xf>
    <xf numFmtId="0" fontId="12" fillId="3" borderId="7" xfId="50" applyFont="1" applyFill="1" applyBorder="1" applyAlignment="1">
      <alignment horizontal="center" vertical="center"/>
    </xf>
    <xf numFmtId="0" fontId="12" fillId="4" borderId="2" xfId="51" applyFont="1" applyFill="1" applyBorder="1" applyAlignment="1">
      <alignment horizontal="center" vertical="center"/>
    </xf>
    <xf numFmtId="49" fontId="12" fillId="4" borderId="2" xfId="51" applyNumberFormat="1" applyFont="1" applyFill="1" applyBorder="1" applyAlignment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14" fontId="12" fillId="3" borderId="0" xfId="50" applyNumberFormat="1" applyFont="1" applyFill="1" applyAlignment="1">
      <alignment horizontal="center"/>
    </xf>
    <xf numFmtId="0" fontId="25" fillId="0" borderId="13" xfId="49" applyFont="1" applyBorder="1" applyAlignment="1">
      <alignment horizontal="center" vertical="top"/>
    </xf>
    <xf numFmtId="0" fontId="13" fillId="0" borderId="22" xfId="49" applyFont="1" applyBorder="1">
      <alignment vertical="center"/>
    </xf>
    <xf numFmtId="0" fontId="13" fillId="0" borderId="56" xfId="49" applyFont="1" applyBorder="1" applyAlignment="1">
      <alignment horizontal="left" vertical="center"/>
    </xf>
    <xf numFmtId="0" fontId="13" fillId="0" borderId="28" xfId="49" applyFont="1" applyBorder="1" applyAlignment="1">
      <alignment horizontal="left" vertical="center"/>
    </xf>
    <xf numFmtId="0" fontId="13" fillId="0" borderId="49" xfId="49" applyFont="1" applyBorder="1">
      <alignment vertical="center"/>
    </xf>
    <xf numFmtId="0" fontId="18" fillId="0" borderId="50" xfId="49" applyBorder="1" applyAlignment="1">
      <alignment horizontal="left" vertical="center"/>
    </xf>
    <xf numFmtId="0" fontId="17" fillId="0" borderId="50" xfId="49" applyFont="1" applyBorder="1" applyAlignment="1">
      <alignment horizontal="left" vertical="center"/>
    </xf>
    <xf numFmtId="0" fontId="18" fillId="0" borderId="50" xfId="49" applyBorder="1">
      <alignment vertical="center"/>
    </xf>
    <xf numFmtId="0" fontId="13" fillId="0" borderId="50" xfId="49" applyFont="1" applyBorder="1">
      <alignment vertical="center"/>
    </xf>
    <xf numFmtId="0" fontId="13" fillId="0" borderId="49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13" fillId="0" borderId="50" xfId="49" applyFont="1" applyBorder="1" applyAlignment="1">
      <alignment horizontal="center" vertical="center"/>
    </xf>
    <xf numFmtId="0" fontId="18" fillId="0" borderId="50" xfId="49" applyBorder="1" applyAlignment="1">
      <alignment horizontal="center" vertical="center"/>
    </xf>
    <xf numFmtId="0" fontId="18" fillId="0" borderId="17" xfId="49" applyBorder="1" applyAlignment="1">
      <alignment horizontal="center" vertical="center"/>
    </xf>
    <xf numFmtId="0" fontId="13" fillId="0" borderId="30" xfId="49" applyFont="1" applyBorder="1" applyAlignment="1">
      <alignment horizontal="left" vertical="center" wrapText="1"/>
    </xf>
    <xf numFmtId="0" fontId="13" fillId="0" borderId="31" xfId="49" applyFont="1" applyBorder="1" applyAlignment="1">
      <alignment horizontal="left" vertical="center" wrapText="1"/>
    </xf>
    <xf numFmtId="0" fontId="13" fillId="0" borderId="49" xfId="49" applyFont="1" applyBorder="1" applyAlignment="1">
      <alignment horizontal="left" vertical="center"/>
    </xf>
    <xf numFmtId="0" fontId="13" fillId="0" borderId="50" xfId="49" applyFont="1" applyBorder="1" applyAlignment="1">
      <alignment horizontal="left" vertical="center"/>
    </xf>
    <xf numFmtId="0" fontId="26" fillId="0" borderId="57" xfId="49" applyFont="1" applyBorder="1" applyAlignment="1">
      <alignment horizontal="left" vertical="center" wrapText="1"/>
    </xf>
    <xf numFmtId="9" fontId="17" fillId="0" borderId="17" xfId="49" applyNumberFormat="1" applyFont="1" applyBorder="1" applyAlignment="1">
      <alignment horizontal="center" vertical="center"/>
    </xf>
    <xf numFmtId="0" fontId="22" fillId="0" borderId="48" xfId="0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9" fontId="17" fillId="0" borderId="29" xfId="49" applyNumberFormat="1" applyFont="1" applyBorder="1" applyAlignment="1">
      <alignment horizontal="left" vertical="center"/>
    </xf>
    <xf numFmtId="9" fontId="17" fillId="0" borderId="25" xfId="49" applyNumberFormat="1" applyFont="1" applyBorder="1" applyAlignment="1">
      <alignment horizontal="left" vertical="center"/>
    </xf>
    <xf numFmtId="9" fontId="17" fillId="0" borderId="30" xfId="49" applyNumberFormat="1" applyFont="1" applyBorder="1" applyAlignment="1">
      <alignment horizontal="left" vertical="center"/>
    </xf>
    <xf numFmtId="9" fontId="17" fillId="0" borderId="31" xfId="49" applyNumberFormat="1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58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20" fontId="17" fillId="0" borderId="59" xfId="49" applyNumberFormat="1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20" fontId="17" fillId="0" borderId="27" xfId="49" applyNumberFormat="1" applyFont="1" applyBorder="1" applyAlignment="1">
      <alignment horizontal="left" vertical="center"/>
    </xf>
    <xf numFmtId="0" fontId="17" fillId="0" borderId="59" xfId="49" applyFont="1" applyBorder="1" applyAlignment="1">
      <alignment horizontal="left" vertical="center"/>
    </xf>
    <xf numFmtId="0" fontId="22" fillId="0" borderId="45" xfId="49" applyFont="1" applyBorder="1">
      <alignment vertical="center"/>
    </xf>
    <xf numFmtId="0" fontId="27" fillId="0" borderId="47" xfId="49" applyFont="1" applyBorder="1" applyAlignment="1">
      <alignment horizontal="center" vertical="center"/>
    </xf>
    <xf numFmtId="0" fontId="22" fillId="0" borderId="15" xfId="49" applyFont="1" applyBorder="1">
      <alignment vertical="center"/>
    </xf>
    <xf numFmtId="0" fontId="17" fillId="0" borderId="61" xfId="49" applyFont="1" applyBorder="1">
      <alignment vertical="center"/>
    </xf>
    <xf numFmtId="0" fontId="22" fillId="0" borderId="61" xfId="49" applyFont="1" applyBorder="1">
      <alignment vertical="center"/>
    </xf>
    <xf numFmtId="58" fontId="18" fillId="0" borderId="15" xfId="49" applyNumberFormat="1" applyBorder="1">
      <alignment vertical="center"/>
    </xf>
    <xf numFmtId="0" fontId="22" fillId="0" borderId="28" xfId="49" applyFont="1" applyBorder="1" applyAlignment="1">
      <alignment horizontal="center" vertical="center"/>
    </xf>
    <xf numFmtId="0" fontId="17" fillId="0" borderId="56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8" fillId="0" borderId="61" xfId="49" applyBorder="1">
      <alignment vertical="center"/>
    </xf>
    <xf numFmtId="0" fontId="13" fillId="0" borderId="62" xfId="49" applyFont="1" applyBorder="1" applyAlignment="1">
      <alignment horizontal="left" vertical="center"/>
    </xf>
    <xf numFmtId="0" fontId="17" fillId="0" borderId="54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36" xfId="49" applyFont="1" applyBorder="1" applyAlignment="1">
      <alignment horizontal="left" vertical="center" wrapText="1"/>
    </xf>
    <xf numFmtId="0" fontId="13" fillId="0" borderId="54" xfId="49" applyFont="1" applyBorder="1" applyAlignment="1">
      <alignment horizontal="left" vertical="center"/>
    </xf>
    <xf numFmtId="0" fontId="24" fillId="0" borderId="18" xfId="49" applyFont="1" applyBorder="1" applyAlignment="1">
      <alignment horizontal="center" vertical="center" wrapText="1"/>
    </xf>
    <xf numFmtId="0" fontId="24" fillId="0" borderId="18" xfId="49" applyFont="1" applyBorder="1" applyAlignment="1">
      <alignment horizontal="center" vertical="center"/>
    </xf>
    <xf numFmtId="0" fontId="24" fillId="0" borderId="18" xfId="49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9" fontId="17" fillId="0" borderId="35" xfId="49" applyNumberFormat="1" applyFont="1" applyBorder="1" applyAlignment="1">
      <alignment horizontal="left" vertical="center"/>
    </xf>
    <xf numFmtId="9" fontId="17" fillId="0" borderId="36" xfId="49" applyNumberFormat="1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7" fillId="0" borderId="63" xfId="49" applyFont="1" applyBorder="1" applyAlignment="1">
      <alignment horizontal="left" vertical="center"/>
    </xf>
    <xf numFmtId="0" fontId="22" fillId="0" borderId="64" xfId="49" applyFont="1" applyBorder="1" applyAlignment="1">
      <alignment horizontal="center" vertical="center"/>
    </xf>
    <xf numFmtId="0" fontId="17" fillId="0" borderId="61" xfId="49" applyFont="1" applyBorder="1" applyAlignment="1">
      <alignment horizontal="center" vertical="center"/>
    </xf>
    <xf numFmtId="0" fontId="17" fillId="0" borderId="62" xfId="49" applyFont="1" applyBorder="1" applyAlignment="1">
      <alignment horizontal="center" vertical="center"/>
    </xf>
    <xf numFmtId="0" fontId="17" fillId="0" borderId="62" xfId="49" applyFont="1" applyBorder="1" applyAlignment="1">
      <alignment horizontal="left" vertical="center"/>
    </xf>
    <xf numFmtId="0" fontId="28" fillId="0" borderId="65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9" fillId="0" borderId="10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10" xfId="0" applyBorder="1"/>
    <xf numFmtId="0" fontId="0" fillId="5" borderId="2" xfId="0" applyFill="1" applyBorder="1"/>
    <xf numFmtId="0" fontId="0" fillId="0" borderId="55" xfId="0" applyBorder="1"/>
    <xf numFmtId="0" fontId="0" fillId="0" borderId="67" xfId="0" applyBorder="1"/>
    <xf numFmtId="0" fontId="0" fillId="5" borderId="67" xfId="0" applyFill="1" applyBorder="1"/>
    <xf numFmtId="0" fontId="0" fillId="6" borderId="0" xfId="0" applyFill="1"/>
    <xf numFmtId="0" fontId="28" fillId="0" borderId="68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/>
    </xf>
    <xf numFmtId="0" fontId="29" fillId="0" borderId="70" xfId="0" applyFont="1" applyBorder="1"/>
    <xf numFmtId="0" fontId="0" fillId="0" borderId="70" xfId="0" applyBorder="1"/>
    <xf numFmtId="0" fontId="0" fillId="0" borderId="71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  <cellStyle name="常规 71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5845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584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92722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57375"/>
              <a:ext cx="3937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57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384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57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8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6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001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03275"/>
              <a:ext cx="393700" cy="34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38175"/>
              <a:ext cx="387350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127000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03250"/>
              <a:ext cx="3937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31750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90575"/>
              <a:ext cx="400050" cy="60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001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8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62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37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70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5250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70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52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70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52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606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95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3155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3155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184150</xdr:rowOff>
        </xdr:from>
        <xdr:to>
          <xdr:col>2</xdr:col>
          <xdr:colOff>584200</xdr:colOff>
          <xdr:row>24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87997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184150</xdr:rowOff>
        </xdr:from>
        <xdr:to>
          <xdr:col>3</xdr:col>
          <xdr:colOff>584200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87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27</xdr:row>
          <xdr:rowOff>12700</xdr:rowOff>
        </xdr:from>
        <xdr:to>
          <xdr:col>1</xdr:col>
          <xdr:colOff>603250</xdr:colOff>
          <xdr:row>28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584200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12700</xdr:rowOff>
        </xdr:from>
        <xdr:to>
          <xdr:col>2</xdr:col>
          <xdr:colOff>571500</xdr:colOff>
          <xdr:row>28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7562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27</xdr:row>
          <xdr:rowOff>190500</xdr:rowOff>
        </xdr:from>
        <xdr:to>
          <xdr:col>5</xdr:col>
          <xdr:colOff>603250</xdr:colOff>
          <xdr:row>28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9340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27</xdr:row>
          <xdr:rowOff>0</xdr:rowOff>
        </xdr:from>
        <xdr:to>
          <xdr:col>5</xdr:col>
          <xdr:colOff>603250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28</xdr:row>
          <xdr:rowOff>0</xdr:rowOff>
        </xdr:from>
        <xdr:to>
          <xdr:col>6</xdr:col>
          <xdr:colOff>603250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584200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28</xdr:row>
          <xdr:rowOff>12700</xdr:rowOff>
        </xdr:from>
        <xdr:to>
          <xdr:col>10</xdr:col>
          <xdr:colOff>603250</xdr:colOff>
          <xdr:row>29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965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27</xdr:row>
          <xdr:rowOff>0</xdr:rowOff>
        </xdr:from>
        <xdr:to>
          <xdr:col>9</xdr:col>
          <xdr:colOff>603250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0</xdr:rowOff>
        </xdr:from>
        <xdr:to>
          <xdr:col>10</xdr:col>
          <xdr:colOff>603250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526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215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905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21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21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34200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4152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2250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146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2252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22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2250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146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653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699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097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2242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0340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2875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2875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2752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52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336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699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2250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21</xdr:row>
          <xdr:rowOff>171450</xdr:rowOff>
        </xdr:from>
        <xdr:to>
          <xdr:col>3</xdr:col>
          <xdr:colOff>641350</xdr:colOff>
          <xdr:row>25</xdr:row>
          <xdr:rowOff>47625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92300" y="415290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0505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177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2875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508250" y="432752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26" t="s">
        <v>0</v>
      </c>
      <c r="C2" s="327"/>
      <c r="D2" s="327"/>
      <c r="E2" s="327"/>
      <c r="F2" s="327"/>
      <c r="G2" s="327"/>
      <c r="H2" s="327"/>
      <c r="I2" s="341"/>
    </row>
    <row r="3" ht="28" customHeight="1" spans="2:9">
      <c r="B3" s="328"/>
      <c r="C3" s="329"/>
      <c r="D3" s="330" t="s">
        <v>1</v>
      </c>
      <c r="E3" s="331"/>
      <c r="F3" s="332" t="s">
        <v>2</v>
      </c>
      <c r="G3" s="333"/>
      <c r="H3" s="330" t="s">
        <v>3</v>
      </c>
      <c r="I3" s="342"/>
    </row>
    <row r="4" ht="28" customHeight="1" spans="2:9">
      <c r="B4" s="328" t="s">
        <v>4</v>
      </c>
      <c r="C4" s="329" t="s">
        <v>5</v>
      </c>
      <c r="D4" s="329" t="s">
        <v>6</v>
      </c>
      <c r="E4" s="329" t="s">
        <v>7</v>
      </c>
      <c r="F4" s="334" t="s">
        <v>6</v>
      </c>
      <c r="G4" s="334" t="s">
        <v>7</v>
      </c>
      <c r="H4" s="329" t="s">
        <v>6</v>
      </c>
      <c r="I4" s="343" t="s">
        <v>7</v>
      </c>
    </row>
    <row r="5" ht="28" customHeight="1" spans="2:9">
      <c r="B5" s="335" t="s">
        <v>8</v>
      </c>
      <c r="C5" s="10">
        <v>13</v>
      </c>
      <c r="D5" s="10">
        <v>0</v>
      </c>
      <c r="E5" s="10">
        <v>1</v>
      </c>
      <c r="F5" s="336">
        <v>0</v>
      </c>
      <c r="G5" s="336">
        <v>1</v>
      </c>
      <c r="H5" s="10">
        <v>1</v>
      </c>
      <c r="I5" s="344">
        <v>2</v>
      </c>
    </row>
    <row r="6" ht="28" customHeight="1" spans="2:9">
      <c r="B6" s="335" t="s">
        <v>9</v>
      </c>
      <c r="C6" s="10">
        <v>20</v>
      </c>
      <c r="D6" s="10">
        <v>0</v>
      </c>
      <c r="E6" s="10">
        <v>1</v>
      </c>
      <c r="F6" s="336">
        <v>1</v>
      </c>
      <c r="G6" s="336">
        <v>2</v>
      </c>
      <c r="H6" s="10">
        <v>2</v>
      </c>
      <c r="I6" s="344">
        <v>3</v>
      </c>
    </row>
    <row r="7" ht="28" customHeight="1" spans="2:9">
      <c r="B7" s="335" t="s">
        <v>10</v>
      </c>
      <c r="C7" s="10">
        <v>32</v>
      </c>
      <c r="D7" s="10">
        <v>0</v>
      </c>
      <c r="E7" s="10">
        <v>1</v>
      </c>
      <c r="F7" s="336">
        <v>2</v>
      </c>
      <c r="G7" s="336">
        <v>3</v>
      </c>
      <c r="H7" s="10">
        <v>3</v>
      </c>
      <c r="I7" s="344">
        <v>4</v>
      </c>
    </row>
    <row r="8" ht="28" customHeight="1" spans="2:9">
      <c r="B8" s="335" t="s">
        <v>11</v>
      </c>
      <c r="C8" s="10">
        <v>50</v>
      </c>
      <c r="D8" s="10">
        <v>1</v>
      </c>
      <c r="E8" s="10">
        <v>2</v>
      </c>
      <c r="F8" s="336">
        <v>3</v>
      </c>
      <c r="G8" s="336">
        <v>4</v>
      </c>
      <c r="H8" s="10">
        <v>5</v>
      </c>
      <c r="I8" s="344">
        <v>6</v>
      </c>
    </row>
    <row r="9" ht="28" customHeight="1" spans="2:9">
      <c r="B9" s="335" t="s">
        <v>12</v>
      </c>
      <c r="C9" s="10">
        <v>80</v>
      </c>
      <c r="D9" s="10">
        <v>2</v>
      </c>
      <c r="E9" s="10">
        <v>3</v>
      </c>
      <c r="F9" s="336">
        <v>5</v>
      </c>
      <c r="G9" s="336">
        <v>6</v>
      </c>
      <c r="H9" s="10">
        <v>7</v>
      </c>
      <c r="I9" s="344">
        <v>8</v>
      </c>
    </row>
    <row r="10" ht="28" customHeight="1" spans="2:9">
      <c r="B10" s="335" t="s">
        <v>13</v>
      </c>
      <c r="C10" s="10">
        <v>125</v>
      </c>
      <c r="D10" s="10">
        <v>3</v>
      </c>
      <c r="E10" s="10">
        <v>4</v>
      </c>
      <c r="F10" s="336">
        <v>7</v>
      </c>
      <c r="G10" s="336">
        <v>8</v>
      </c>
      <c r="H10" s="10">
        <v>10</v>
      </c>
      <c r="I10" s="344">
        <v>11</v>
      </c>
    </row>
    <row r="11" ht="28" customHeight="1" spans="2:9">
      <c r="B11" s="335" t="s">
        <v>14</v>
      </c>
      <c r="C11" s="10">
        <v>200</v>
      </c>
      <c r="D11" s="10">
        <v>5</v>
      </c>
      <c r="E11" s="10">
        <v>6</v>
      </c>
      <c r="F11" s="336">
        <v>10</v>
      </c>
      <c r="G11" s="336">
        <v>11</v>
      </c>
      <c r="H11" s="10">
        <v>14</v>
      </c>
      <c r="I11" s="344">
        <v>15</v>
      </c>
    </row>
    <row r="12" ht="28" customHeight="1" spans="2:9">
      <c r="B12" s="337" t="s">
        <v>15</v>
      </c>
      <c r="C12" s="338">
        <v>315</v>
      </c>
      <c r="D12" s="338">
        <v>7</v>
      </c>
      <c r="E12" s="338">
        <v>8</v>
      </c>
      <c r="F12" s="339">
        <v>14</v>
      </c>
      <c r="G12" s="339">
        <v>15</v>
      </c>
      <c r="H12" s="338">
        <v>21</v>
      </c>
      <c r="I12" s="345">
        <v>22</v>
      </c>
    </row>
    <row r="14" spans="2:4">
      <c r="B14" s="340" t="s">
        <v>16</v>
      </c>
      <c r="C14" s="340"/>
      <c r="D14" s="34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D9" sqref="D9"/>
    </sheetView>
  </sheetViews>
  <sheetFormatPr defaultColWidth="9" defaultRowHeight="14.25"/>
  <cols>
    <col min="1" max="2" width="7" customWidth="1"/>
    <col min="3" max="3" width="22.9166666666667" customWidth="1"/>
    <col min="4" max="4" width="28.0833333333333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303</v>
      </c>
      <c r="B2" s="5" t="s">
        <v>308</v>
      </c>
      <c r="C2" s="5" t="s">
        <v>304</v>
      </c>
      <c r="D2" s="5" t="s">
        <v>305</v>
      </c>
      <c r="E2" s="5" t="s">
        <v>306</v>
      </c>
      <c r="F2" s="5" t="s">
        <v>307</v>
      </c>
      <c r="G2" s="4" t="s">
        <v>331</v>
      </c>
      <c r="H2" s="4"/>
      <c r="I2" s="4" t="s">
        <v>332</v>
      </c>
      <c r="J2" s="4"/>
      <c r="K2" s="6" t="s">
        <v>333</v>
      </c>
      <c r="L2" s="46" t="s">
        <v>334</v>
      </c>
      <c r="M2" s="19" t="s">
        <v>335</v>
      </c>
    </row>
    <row r="3" s="1" customFormat="1" ht="16.5" spans="1:13">
      <c r="A3" s="4"/>
      <c r="B3" s="7"/>
      <c r="C3" s="7"/>
      <c r="D3" s="7"/>
      <c r="E3" s="7"/>
      <c r="F3" s="7"/>
      <c r="G3" s="4" t="s">
        <v>336</v>
      </c>
      <c r="H3" s="4" t="s">
        <v>337</v>
      </c>
      <c r="I3" s="4" t="s">
        <v>336</v>
      </c>
      <c r="J3" s="4" t="s">
        <v>337</v>
      </c>
      <c r="K3" s="8"/>
      <c r="L3" s="47"/>
      <c r="M3" s="20"/>
    </row>
    <row r="4" ht="21" customHeight="1" spans="1:13">
      <c r="A4" s="44">
        <v>1</v>
      </c>
      <c r="B4" s="44" t="s">
        <v>321</v>
      </c>
      <c r="C4" s="24" t="s">
        <v>319</v>
      </c>
      <c r="D4" s="24" t="s">
        <v>320</v>
      </c>
      <c r="E4" s="24" t="s">
        <v>84</v>
      </c>
      <c r="F4" s="25" t="s">
        <v>28</v>
      </c>
      <c r="G4" s="44">
        <v>2</v>
      </c>
      <c r="H4" s="44">
        <v>0.4</v>
      </c>
      <c r="I4" s="44">
        <v>3</v>
      </c>
      <c r="J4" s="44">
        <v>0.4</v>
      </c>
      <c r="K4" s="44"/>
      <c r="L4" s="44"/>
      <c r="M4" s="44" t="s">
        <v>322</v>
      </c>
    </row>
    <row r="5" spans="1:13">
      <c r="A5" s="25">
        <v>2</v>
      </c>
      <c r="B5" s="44" t="s">
        <v>321</v>
      </c>
      <c r="C5" s="24" t="s">
        <v>323</v>
      </c>
      <c r="D5" s="24" t="s">
        <v>320</v>
      </c>
      <c r="E5" s="24" t="s">
        <v>83</v>
      </c>
      <c r="F5" s="25" t="s">
        <v>28</v>
      </c>
      <c r="G5" s="25">
        <v>2</v>
      </c>
      <c r="H5" s="25">
        <v>0</v>
      </c>
      <c r="I5" s="25">
        <v>4.4</v>
      </c>
      <c r="J5" s="25">
        <v>0</v>
      </c>
      <c r="K5" s="25"/>
      <c r="L5" s="25"/>
      <c r="M5" s="44" t="s">
        <v>322</v>
      </c>
    </row>
    <row r="6" spans="1:13">
      <c r="A6" s="25">
        <v>3</v>
      </c>
      <c r="B6" s="44" t="s">
        <v>321</v>
      </c>
      <c r="C6" s="25" t="s">
        <v>324</v>
      </c>
      <c r="D6" s="24" t="s">
        <v>320</v>
      </c>
      <c r="E6" s="25" t="s">
        <v>85</v>
      </c>
      <c r="F6" s="25" t="s">
        <v>28</v>
      </c>
      <c r="G6" s="25">
        <v>2</v>
      </c>
      <c r="H6" s="25">
        <v>0.6</v>
      </c>
      <c r="I6" s="25">
        <v>4</v>
      </c>
      <c r="J6" s="25">
        <v>1</v>
      </c>
      <c r="K6" s="25"/>
      <c r="L6" s="25"/>
      <c r="M6" s="44" t="s">
        <v>322</v>
      </c>
    </row>
    <row r="7" spans="1:13">
      <c r="A7" s="25">
        <v>4</v>
      </c>
      <c r="B7" s="44" t="s">
        <v>321</v>
      </c>
      <c r="C7" s="25" t="s">
        <v>325</v>
      </c>
      <c r="D7" s="24" t="s">
        <v>320</v>
      </c>
      <c r="E7" s="25" t="s">
        <v>86</v>
      </c>
      <c r="F7" s="25" t="s">
        <v>28</v>
      </c>
      <c r="G7" s="25">
        <v>2</v>
      </c>
      <c r="H7" s="25">
        <v>3.6</v>
      </c>
      <c r="I7" s="25">
        <v>0</v>
      </c>
      <c r="J7" s="25">
        <v>0</v>
      </c>
      <c r="K7" s="25"/>
      <c r="L7" s="25"/>
      <c r="M7" s="44" t="s">
        <v>322</v>
      </c>
    </row>
    <row r="8" spans="1:1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3" t="s">
        <v>338</v>
      </c>
      <c r="B11" s="14"/>
      <c r="C11" s="14"/>
      <c r="D11" s="14"/>
      <c r="E11" s="15"/>
      <c r="F11" s="16"/>
      <c r="G11" s="26"/>
      <c r="H11" s="13" t="s">
        <v>339</v>
      </c>
      <c r="I11" s="14"/>
      <c r="J11" s="14"/>
      <c r="K11" s="15"/>
      <c r="L11" s="48"/>
      <c r="M11" s="21"/>
    </row>
    <row r="12" ht="112.5" customHeight="1" spans="1:13">
      <c r="A12" s="45" t="s">
        <v>340</v>
      </c>
      <c r="B12" s="45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">
      <c r="A13" t="s">
        <v>341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B4" sqref="B4:B7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343</v>
      </c>
      <c r="B2" s="5" t="s">
        <v>308</v>
      </c>
      <c r="C2" s="5" t="s">
        <v>304</v>
      </c>
      <c r="D2" s="5" t="s">
        <v>305</v>
      </c>
      <c r="E2" s="5" t="s">
        <v>306</v>
      </c>
      <c r="F2" s="5" t="s">
        <v>307</v>
      </c>
      <c r="G2" s="33" t="s">
        <v>344</v>
      </c>
      <c r="H2" s="34"/>
      <c r="I2" s="42"/>
      <c r="J2" s="33" t="s">
        <v>345</v>
      </c>
      <c r="K2" s="34"/>
      <c r="L2" s="42"/>
      <c r="M2" s="33" t="s">
        <v>346</v>
      </c>
      <c r="N2" s="34"/>
      <c r="O2" s="42"/>
      <c r="P2" s="33" t="s">
        <v>347</v>
      </c>
      <c r="Q2" s="34"/>
      <c r="R2" s="42"/>
      <c r="S2" s="34" t="s">
        <v>348</v>
      </c>
      <c r="T2" s="34"/>
      <c r="U2" s="42"/>
      <c r="V2" s="29" t="s">
        <v>349</v>
      </c>
      <c r="W2" s="29" t="s">
        <v>317</v>
      </c>
    </row>
    <row r="3" s="1" customFormat="1" ht="16.5" spans="1:23">
      <c r="A3" s="7"/>
      <c r="B3" s="35"/>
      <c r="C3" s="35"/>
      <c r="D3" s="35"/>
      <c r="E3" s="35"/>
      <c r="F3" s="35"/>
      <c r="G3" s="4" t="s">
        <v>350</v>
      </c>
      <c r="H3" s="4" t="s">
        <v>33</v>
      </c>
      <c r="I3" s="4" t="s">
        <v>308</v>
      </c>
      <c r="J3" s="4" t="s">
        <v>350</v>
      </c>
      <c r="K3" s="4" t="s">
        <v>33</v>
      </c>
      <c r="L3" s="4" t="s">
        <v>308</v>
      </c>
      <c r="M3" s="4" t="s">
        <v>350</v>
      </c>
      <c r="N3" s="4" t="s">
        <v>33</v>
      </c>
      <c r="O3" s="4" t="s">
        <v>308</v>
      </c>
      <c r="P3" s="4" t="s">
        <v>350</v>
      </c>
      <c r="Q3" s="4" t="s">
        <v>33</v>
      </c>
      <c r="R3" s="4" t="s">
        <v>308</v>
      </c>
      <c r="S3" s="4" t="s">
        <v>350</v>
      </c>
      <c r="T3" s="4" t="s">
        <v>33</v>
      </c>
      <c r="U3" s="4" t="s">
        <v>308</v>
      </c>
      <c r="V3" s="43"/>
      <c r="W3" s="43"/>
    </row>
    <row r="4" spans="1:23">
      <c r="A4" s="36" t="s">
        <v>351</v>
      </c>
      <c r="B4" s="37"/>
      <c r="C4" s="37"/>
      <c r="D4" s="37"/>
      <c r="E4" s="37"/>
      <c r="F4" s="37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8"/>
      <c r="B5" s="39"/>
      <c r="C5" s="39"/>
      <c r="D5" s="39"/>
      <c r="E5" s="39"/>
      <c r="F5" s="39"/>
      <c r="G5" s="33" t="s">
        <v>352</v>
      </c>
      <c r="H5" s="34"/>
      <c r="I5" s="42"/>
      <c r="J5" s="33" t="s">
        <v>353</v>
      </c>
      <c r="K5" s="34"/>
      <c r="L5" s="42"/>
      <c r="M5" s="33" t="s">
        <v>354</v>
      </c>
      <c r="N5" s="34"/>
      <c r="O5" s="42"/>
      <c r="P5" s="33" t="s">
        <v>355</v>
      </c>
      <c r="Q5" s="34"/>
      <c r="R5" s="42"/>
      <c r="S5" s="34" t="s">
        <v>356</v>
      </c>
      <c r="T5" s="34"/>
      <c r="U5" s="42"/>
      <c r="V5" s="9"/>
      <c r="W5" s="9"/>
    </row>
    <row r="6" ht="16.5" spans="1:23">
      <c r="A6" s="38"/>
      <c r="B6" s="39"/>
      <c r="C6" s="39"/>
      <c r="D6" s="39"/>
      <c r="E6" s="39"/>
      <c r="F6" s="39"/>
      <c r="G6" s="4" t="s">
        <v>350</v>
      </c>
      <c r="H6" s="4" t="s">
        <v>33</v>
      </c>
      <c r="I6" s="4" t="s">
        <v>308</v>
      </c>
      <c r="J6" s="4" t="s">
        <v>350</v>
      </c>
      <c r="K6" s="4" t="s">
        <v>33</v>
      </c>
      <c r="L6" s="4" t="s">
        <v>308</v>
      </c>
      <c r="M6" s="4" t="s">
        <v>350</v>
      </c>
      <c r="N6" s="4" t="s">
        <v>33</v>
      </c>
      <c r="O6" s="4" t="s">
        <v>308</v>
      </c>
      <c r="P6" s="4" t="s">
        <v>350</v>
      </c>
      <c r="Q6" s="4" t="s">
        <v>33</v>
      </c>
      <c r="R6" s="4" t="s">
        <v>308</v>
      </c>
      <c r="S6" s="4" t="s">
        <v>350</v>
      </c>
      <c r="T6" s="4" t="s">
        <v>33</v>
      </c>
      <c r="U6" s="4" t="s">
        <v>308</v>
      </c>
      <c r="V6" s="9"/>
      <c r="W6" s="9"/>
    </row>
    <row r="7" spans="1:23">
      <c r="A7" s="40"/>
      <c r="B7" s="41"/>
      <c r="C7" s="41"/>
      <c r="D7" s="41"/>
      <c r="E7" s="41"/>
      <c r="F7" s="4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7" t="s">
        <v>357</v>
      </c>
      <c r="B8" s="37"/>
      <c r="C8" s="37"/>
      <c r="D8" s="37"/>
      <c r="E8" s="37"/>
      <c r="F8" s="37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1"/>
      <c r="B9" s="41"/>
      <c r="C9" s="41"/>
      <c r="D9" s="41"/>
      <c r="E9" s="41"/>
      <c r="F9" s="4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7" t="s">
        <v>358</v>
      </c>
      <c r="B10" s="37"/>
      <c r="C10" s="37"/>
      <c r="D10" s="37"/>
      <c r="E10" s="37"/>
      <c r="F10" s="37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1"/>
      <c r="B11" s="41"/>
      <c r="C11" s="41"/>
      <c r="D11" s="41"/>
      <c r="E11" s="41"/>
      <c r="F11" s="4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7" t="s">
        <v>359</v>
      </c>
      <c r="B12" s="37"/>
      <c r="C12" s="37"/>
      <c r="D12" s="37"/>
      <c r="E12" s="37"/>
      <c r="F12" s="37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1"/>
      <c r="B13" s="41"/>
      <c r="C13" s="41"/>
      <c r="D13" s="41"/>
      <c r="E13" s="41"/>
      <c r="F13" s="4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7" t="s">
        <v>360</v>
      </c>
      <c r="B14" s="37"/>
      <c r="C14" s="37"/>
      <c r="D14" s="37"/>
      <c r="E14" s="37"/>
      <c r="F14" s="37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1"/>
      <c r="B15" s="41"/>
      <c r="C15" s="41"/>
      <c r="D15" s="41"/>
      <c r="E15" s="41"/>
      <c r="F15" s="41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3" t="s">
        <v>361</v>
      </c>
      <c r="B17" s="14"/>
      <c r="C17" s="14"/>
      <c r="D17" s="14"/>
      <c r="E17" s="15"/>
      <c r="F17" s="16"/>
      <c r="G17" s="26"/>
      <c r="H17" s="32"/>
      <c r="I17" s="32"/>
      <c r="J17" s="13" t="s">
        <v>362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60.75" customHeight="1" spans="1:23">
      <c r="A18" s="17" t="s">
        <v>363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1">
      <c r="A19" t="s">
        <v>341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N4" sqref="N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365</v>
      </c>
      <c r="B2" s="29" t="s">
        <v>304</v>
      </c>
      <c r="C2" s="29" t="s">
        <v>305</v>
      </c>
      <c r="D2" s="29" t="s">
        <v>306</v>
      </c>
      <c r="E2" s="29" t="s">
        <v>307</v>
      </c>
      <c r="F2" s="29" t="s">
        <v>308</v>
      </c>
      <c r="G2" s="28" t="s">
        <v>366</v>
      </c>
      <c r="H2" s="28" t="s">
        <v>367</v>
      </c>
      <c r="I2" s="28" t="s">
        <v>368</v>
      </c>
      <c r="J2" s="28" t="s">
        <v>367</v>
      </c>
      <c r="K2" s="28" t="s">
        <v>369</v>
      </c>
      <c r="L2" s="28" t="s">
        <v>367</v>
      </c>
      <c r="M2" s="29" t="s">
        <v>349</v>
      </c>
      <c r="N2" s="29" t="s">
        <v>317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0" t="s">
        <v>365</v>
      </c>
      <c r="B4" s="31" t="s">
        <v>370</v>
      </c>
      <c r="C4" s="31" t="s">
        <v>350</v>
      </c>
      <c r="D4" s="31" t="s">
        <v>306</v>
      </c>
      <c r="E4" s="29" t="s">
        <v>307</v>
      </c>
      <c r="F4" s="29" t="s">
        <v>308</v>
      </c>
      <c r="G4" s="28" t="s">
        <v>366</v>
      </c>
      <c r="H4" s="28" t="s">
        <v>367</v>
      </c>
      <c r="I4" s="28" t="s">
        <v>368</v>
      </c>
      <c r="J4" s="28" t="s">
        <v>367</v>
      </c>
      <c r="K4" s="28" t="s">
        <v>369</v>
      </c>
      <c r="L4" s="28" t="s">
        <v>367</v>
      </c>
      <c r="M4" s="29" t="s">
        <v>349</v>
      </c>
      <c r="N4" s="29" t="s">
        <v>317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361</v>
      </c>
      <c r="B11" s="14"/>
      <c r="C11" s="14"/>
      <c r="D11" s="15"/>
      <c r="E11" s="16"/>
      <c r="F11" s="32"/>
      <c r="G11" s="26"/>
      <c r="H11" s="32"/>
      <c r="I11" s="13" t="s">
        <v>362</v>
      </c>
      <c r="J11" s="14"/>
      <c r="K11" s="14"/>
      <c r="L11" s="14"/>
      <c r="M11" s="14"/>
      <c r="N11" s="21"/>
    </row>
    <row r="12" ht="68.25" customHeight="1" spans="1:14">
      <c r="A12" s="17" t="s">
        <v>371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">
      <c r="A13" t="s">
        <v>341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PageLayoutView="125" workbookViewId="0">
      <selection activeCell="K10" sqref="K10:K14"/>
    </sheetView>
  </sheetViews>
  <sheetFormatPr defaultColWidth="9" defaultRowHeight="14.25"/>
  <cols>
    <col min="1" max="1" width="16" customWidth="1"/>
    <col min="2" max="2" width="7" customWidth="1"/>
    <col min="3" max="3" width="23.8333333333333" customWidth="1"/>
    <col min="4" max="4" width="29.8333333333333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372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343</v>
      </c>
      <c r="B2" s="5" t="s">
        <v>308</v>
      </c>
      <c r="C2" s="5" t="s">
        <v>304</v>
      </c>
      <c r="D2" s="5" t="s">
        <v>305</v>
      </c>
      <c r="E2" s="5" t="s">
        <v>306</v>
      </c>
      <c r="F2" s="5" t="s">
        <v>307</v>
      </c>
      <c r="G2" s="4" t="s">
        <v>373</v>
      </c>
      <c r="H2" s="4" t="s">
        <v>374</v>
      </c>
      <c r="I2" s="4" t="s">
        <v>375</v>
      </c>
      <c r="J2" s="4" t="s">
        <v>376</v>
      </c>
      <c r="K2" s="5" t="s">
        <v>349</v>
      </c>
      <c r="L2" s="5" t="s">
        <v>317</v>
      </c>
    </row>
    <row r="3" ht="22" customHeight="1" spans="1:12">
      <c r="A3" s="22" t="s">
        <v>377</v>
      </c>
      <c r="B3" s="23" t="s">
        <v>321</v>
      </c>
      <c r="C3" s="24" t="s">
        <v>319</v>
      </c>
      <c r="D3" s="24" t="s">
        <v>320</v>
      </c>
      <c r="E3" s="24" t="s">
        <v>84</v>
      </c>
      <c r="F3" s="25" t="s">
        <v>28</v>
      </c>
      <c r="G3" s="23" t="s">
        <v>378</v>
      </c>
      <c r="H3" s="23" t="s">
        <v>379</v>
      </c>
      <c r="I3" s="22"/>
      <c r="J3" s="22"/>
      <c r="K3" s="27" t="s">
        <v>380</v>
      </c>
      <c r="L3" s="22"/>
    </row>
    <row r="4" ht="22" customHeight="1" spans="1:12">
      <c r="A4" s="22" t="s">
        <v>377</v>
      </c>
      <c r="B4" s="23" t="s">
        <v>321</v>
      </c>
      <c r="C4" s="24" t="s">
        <v>319</v>
      </c>
      <c r="D4" s="24" t="s">
        <v>320</v>
      </c>
      <c r="E4" s="24" t="s">
        <v>84</v>
      </c>
      <c r="F4" s="25" t="s">
        <v>28</v>
      </c>
      <c r="G4" s="23" t="s">
        <v>381</v>
      </c>
      <c r="H4" s="10"/>
      <c r="I4" s="23" t="s">
        <v>382</v>
      </c>
      <c r="J4" s="22"/>
      <c r="K4" s="27" t="s">
        <v>380</v>
      </c>
      <c r="L4" s="22"/>
    </row>
    <row r="5" ht="22" customHeight="1" spans="1:12">
      <c r="A5" s="22" t="s">
        <v>377</v>
      </c>
      <c r="B5" s="23" t="s">
        <v>321</v>
      </c>
      <c r="C5" s="24" t="s">
        <v>319</v>
      </c>
      <c r="D5" s="24" t="s">
        <v>320</v>
      </c>
      <c r="E5" s="24" t="s">
        <v>84</v>
      </c>
      <c r="F5" s="25" t="s">
        <v>28</v>
      </c>
      <c r="G5" s="23" t="s">
        <v>383</v>
      </c>
      <c r="H5" s="23"/>
      <c r="I5" s="22"/>
      <c r="J5" s="22" t="s">
        <v>384</v>
      </c>
      <c r="K5" s="27" t="s">
        <v>380</v>
      </c>
      <c r="L5" s="22"/>
    </row>
    <row r="6" ht="22" customHeight="1" spans="1:12">
      <c r="A6" s="22" t="s">
        <v>377</v>
      </c>
      <c r="B6" s="23" t="s">
        <v>321</v>
      </c>
      <c r="C6" s="24" t="s">
        <v>323</v>
      </c>
      <c r="D6" s="24" t="s">
        <v>320</v>
      </c>
      <c r="E6" s="24" t="s">
        <v>83</v>
      </c>
      <c r="F6" s="25" t="s">
        <v>28</v>
      </c>
      <c r="G6" s="23" t="s">
        <v>378</v>
      </c>
      <c r="H6" s="23" t="s">
        <v>379</v>
      </c>
      <c r="I6" s="22"/>
      <c r="J6" s="22"/>
      <c r="K6" s="27" t="s">
        <v>380</v>
      </c>
      <c r="L6" s="22"/>
    </row>
    <row r="7" ht="22" customHeight="1" spans="1:12">
      <c r="A7" s="22" t="s">
        <v>377</v>
      </c>
      <c r="B7" s="23" t="s">
        <v>321</v>
      </c>
      <c r="C7" s="24" t="s">
        <v>323</v>
      </c>
      <c r="D7" s="24" t="s">
        <v>320</v>
      </c>
      <c r="E7" s="24" t="s">
        <v>83</v>
      </c>
      <c r="F7" s="25" t="s">
        <v>28</v>
      </c>
      <c r="G7" s="23" t="s">
        <v>381</v>
      </c>
      <c r="H7" s="10"/>
      <c r="I7" s="23" t="s">
        <v>382</v>
      </c>
      <c r="J7" s="22"/>
      <c r="K7" s="27" t="s">
        <v>380</v>
      </c>
      <c r="L7" s="22"/>
    </row>
    <row r="8" ht="22" customHeight="1" spans="1:12">
      <c r="A8" s="22" t="s">
        <v>377</v>
      </c>
      <c r="B8" s="23" t="s">
        <v>321</v>
      </c>
      <c r="C8" s="24" t="s">
        <v>323</v>
      </c>
      <c r="D8" s="24" t="s">
        <v>320</v>
      </c>
      <c r="E8" s="24" t="s">
        <v>83</v>
      </c>
      <c r="F8" s="25" t="s">
        <v>28</v>
      </c>
      <c r="G8" s="23" t="s">
        <v>383</v>
      </c>
      <c r="H8" s="23"/>
      <c r="I8" s="22"/>
      <c r="J8" s="22" t="s">
        <v>384</v>
      </c>
      <c r="K8" s="27" t="s">
        <v>380</v>
      </c>
      <c r="L8" s="9"/>
    </row>
    <row r="9" ht="24" customHeight="1" spans="1:12">
      <c r="A9" s="22" t="s">
        <v>377</v>
      </c>
      <c r="B9" s="23" t="s">
        <v>321</v>
      </c>
      <c r="C9" s="25" t="s">
        <v>324</v>
      </c>
      <c r="D9" s="24" t="s">
        <v>320</v>
      </c>
      <c r="E9" s="25" t="s">
        <v>85</v>
      </c>
      <c r="F9" s="25" t="s">
        <v>28</v>
      </c>
      <c r="G9" s="23" t="s">
        <v>378</v>
      </c>
      <c r="H9" s="23" t="s">
        <v>379</v>
      </c>
      <c r="I9" s="22"/>
      <c r="J9" s="22"/>
      <c r="K9" s="27" t="s">
        <v>380</v>
      </c>
      <c r="L9" s="9"/>
    </row>
    <row r="10" ht="22" customHeight="1" spans="1:12">
      <c r="A10" s="22" t="s">
        <v>377</v>
      </c>
      <c r="B10" s="23" t="s">
        <v>321</v>
      </c>
      <c r="C10" s="25" t="s">
        <v>324</v>
      </c>
      <c r="D10" s="24" t="s">
        <v>320</v>
      </c>
      <c r="E10" s="25" t="s">
        <v>85</v>
      </c>
      <c r="F10" s="25" t="s">
        <v>28</v>
      </c>
      <c r="G10" s="23" t="s">
        <v>381</v>
      </c>
      <c r="H10" s="10"/>
      <c r="I10" s="23" t="s">
        <v>382</v>
      </c>
      <c r="J10" s="22"/>
      <c r="K10" s="27" t="s">
        <v>380</v>
      </c>
      <c r="L10" s="9"/>
    </row>
    <row r="11" ht="22" customHeight="1" spans="1:12">
      <c r="A11" s="22" t="s">
        <v>377</v>
      </c>
      <c r="B11" s="23" t="s">
        <v>321</v>
      </c>
      <c r="C11" s="25" t="s">
        <v>324</v>
      </c>
      <c r="D11" s="24" t="s">
        <v>320</v>
      </c>
      <c r="E11" s="25" t="s">
        <v>85</v>
      </c>
      <c r="F11" s="25" t="s">
        <v>28</v>
      </c>
      <c r="G11" s="23" t="s">
        <v>383</v>
      </c>
      <c r="H11" s="23"/>
      <c r="I11" s="22"/>
      <c r="J11" s="22" t="s">
        <v>384</v>
      </c>
      <c r="K11" s="27" t="s">
        <v>380</v>
      </c>
      <c r="L11" s="9"/>
    </row>
    <row r="12" ht="22" customHeight="1" spans="1:12">
      <c r="A12" s="22" t="s">
        <v>377</v>
      </c>
      <c r="B12" s="23" t="s">
        <v>321</v>
      </c>
      <c r="C12" s="25" t="s">
        <v>325</v>
      </c>
      <c r="D12" s="24" t="s">
        <v>320</v>
      </c>
      <c r="E12" s="25" t="s">
        <v>86</v>
      </c>
      <c r="F12" s="25" t="s">
        <v>28</v>
      </c>
      <c r="G12" s="23" t="s">
        <v>378</v>
      </c>
      <c r="H12" s="23" t="s">
        <v>379</v>
      </c>
      <c r="I12" s="22"/>
      <c r="J12" s="22"/>
      <c r="K12" s="27" t="s">
        <v>380</v>
      </c>
      <c r="L12" s="9"/>
    </row>
    <row r="13" spans="1:12">
      <c r="A13" s="22" t="s">
        <v>377</v>
      </c>
      <c r="B13" s="23" t="s">
        <v>321</v>
      </c>
      <c r="C13" s="25" t="s">
        <v>325</v>
      </c>
      <c r="D13" s="24" t="s">
        <v>320</v>
      </c>
      <c r="E13" s="25" t="s">
        <v>86</v>
      </c>
      <c r="F13" s="25" t="s">
        <v>28</v>
      </c>
      <c r="G13" s="23" t="s">
        <v>381</v>
      </c>
      <c r="H13" s="10"/>
      <c r="I13" s="23" t="s">
        <v>382</v>
      </c>
      <c r="J13" s="22"/>
      <c r="K13" s="27" t="s">
        <v>380</v>
      </c>
      <c r="L13" s="10"/>
    </row>
    <row r="14" spans="1:12">
      <c r="A14" s="22" t="s">
        <v>377</v>
      </c>
      <c r="B14" s="23" t="s">
        <v>321</v>
      </c>
      <c r="C14" s="25" t="s">
        <v>325</v>
      </c>
      <c r="D14" s="24" t="s">
        <v>320</v>
      </c>
      <c r="E14" s="25" t="s">
        <v>86</v>
      </c>
      <c r="F14" s="25" t="s">
        <v>28</v>
      </c>
      <c r="G14" s="23" t="s">
        <v>383</v>
      </c>
      <c r="H14" s="23"/>
      <c r="I14" s="22"/>
      <c r="J14" s="22" t="s">
        <v>384</v>
      </c>
      <c r="K14" s="27" t="s">
        <v>380</v>
      </c>
      <c r="L14" s="10"/>
    </row>
    <row r="15" spans="1:12">
      <c r="A15" s="10"/>
      <c r="B15" s="10"/>
      <c r="G15" s="10"/>
      <c r="H15" s="10"/>
      <c r="I15" s="10"/>
      <c r="J15" s="10"/>
      <c r="K15" s="10"/>
      <c r="L15" s="10"/>
    </row>
    <row r="16" s="2" customFormat="1" ht="18.75" spans="1:12">
      <c r="A16" s="13" t="s">
        <v>385</v>
      </c>
      <c r="B16" s="14"/>
      <c r="C16" s="14"/>
      <c r="D16" s="14"/>
      <c r="E16" s="15"/>
      <c r="F16" s="16"/>
      <c r="G16" s="26"/>
      <c r="H16" s="13" t="s">
        <v>386</v>
      </c>
      <c r="I16" s="14"/>
      <c r="J16" s="14"/>
      <c r="K16" s="14"/>
      <c r="L16" s="21"/>
    </row>
    <row r="17" ht="79.5" customHeight="1" spans="1:12">
      <c r="A17" s="17" t="s">
        <v>387</v>
      </c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">
      <c r="A18" t="s">
        <v>341</v>
      </c>
    </row>
  </sheetData>
  <mergeCells count="5">
    <mergeCell ref="A1:J1"/>
    <mergeCell ref="A16:E16"/>
    <mergeCell ref="F16:G16"/>
    <mergeCell ref="H16:J16"/>
    <mergeCell ref="A17:L17"/>
  </mergeCells>
  <dataValidations count="1">
    <dataValidation type="list" allowBlank="1" showInputMessage="1" showErrorMessage="1" sqref="L3:L17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23.0833333333333" customWidth="1"/>
    <col min="4" max="4" width="17.1666666666667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388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303</v>
      </c>
      <c r="B2" s="5" t="s">
        <v>308</v>
      </c>
      <c r="C2" s="5" t="s">
        <v>350</v>
      </c>
      <c r="D2" s="5" t="s">
        <v>306</v>
      </c>
      <c r="E2" s="5" t="s">
        <v>307</v>
      </c>
      <c r="F2" s="4" t="s">
        <v>389</v>
      </c>
      <c r="G2" s="4" t="s">
        <v>332</v>
      </c>
      <c r="H2" s="6" t="s">
        <v>333</v>
      </c>
      <c r="I2" s="19" t="s">
        <v>335</v>
      </c>
    </row>
    <row r="3" s="1" customFormat="1" ht="16.5" spans="1:9">
      <c r="A3" s="4"/>
      <c r="B3" s="7"/>
      <c r="C3" s="7"/>
      <c r="D3" s="7"/>
      <c r="E3" s="7"/>
      <c r="F3" s="4" t="s">
        <v>390</v>
      </c>
      <c r="G3" s="4" t="s">
        <v>336</v>
      </c>
      <c r="H3" s="8"/>
      <c r="I3" s="20"/>
    </row>
    <row r="4" spans="1:9">
      <c r="A4" s="9">
        <v>1</v>
      </c>
      <c r="B4" s="10" t="s">
        <v>321</v>
      </c>
      <c r="C4" s="9" t="s">
        <v>391</v>
      </c>
      <c r="D4" s="11" t="s">
        <v>83</v>
      </c>
      <c r="E4" s="12" t="s">
        <v>28</v>
      </c>
      <c r="F4" s="9">
        <v>5</v>
      </c>
      <c r="G4" s="9">
        <v>0.1</v>
      </c>
      <c r="H4" s="9"/>
      <c r="I4" s="12" t="s">
        <v>322</v>
      </c>
    </row>
    <row r="5" spans="1:9">
      <c r="A5" s="9">
        <v>2</v>
      </c>
      <c r="B5" s="10" t="s">
        <v>321</v>
      </c>
      <c r="C5" s="9" t="s">
        <v>391</v>
      </c>
      <c r="D5" s="11" t="s">
        <v>84</v>
      </c>
      <c r="E5" s="12" t="s">
        <v>28</v>
      </c>
      <c r="F5" s="9">
        <v>5</v>
      </c>
      <c r="G5" s="9">
        <v>0.1</v>
      </c>
      <c r="H5" s="9"/>
      <c r="I5" s="12" t="s">
        <v>322</v>
      </c>
    </row>
    <row r="6" spans="1:9">
      <c r="A6" s="9">
        <v>3</v>
      </c>
      <c r="B6" s="10" t="s">
        <v>321</v>
      </c>
      <c r="C6" s="9" t="s">
        <v>391</v>
      </c>
      <c r="D6" s="11" t="s">
        <v>85</v>
      </c>
      <c r="E6" s="12" t="s">
        <v>28</v>
      </c>
      <c r="F6" s="9">
        <v>5</v>
      </c>
      <c r="G6" s="9">
        <v>0.1</v>
      </c>
      <c r="H6" s="9"/>
      <c r="I6" s="12" t="s">
        <v>322</v>
      </c>
    </row>
    <row r="7" spans="1:9">
      <c r="A7" s="9">
        <v>4</v>
      </c>
      <c r="B7" s="10" t="s">
        <v>321</v>
      </c>
      <c r="C7" s="9" t="s">
        <v>391</v>
      </c>
      <c r="D7" s="11" t="s">
        <v>86</v>
      </c>
      <c r="E7" s="12" t="s">
        <v>28</v>
      </c>
      <c r="F7" s="9">
        <v>5</v>
      </c>
      <c r="G7" s="9">
        <v>0.1</v>
      </c>
      <c r="H7" s="9"/>
      <c r="I7" s="12" t="s">
        <v>322</v>
      </c>
    </row>
    <row r="8" spans="1:9">
      <c r="A8" s="9"/>
      <c r="B8" s="10"/>
      <c r="C8" s="9"/>
      <c r="D8" s="9"/>
      <c r="E8" s="9"/>
      <c r="F8" s="9"/>
      <c r="G8" s="9"/>
      <c r="H8" s="9"/>
      <c r="I8" s="12"/>
    </row>
    <row r="9" spans="1:9">
      <c r="A9" s="9"/>
      <c r="B9" s="10"/>
      <c r="C9" s="9"/>
      <c r="D9" s="9"/>
      <c r="E9" s="9"/>
      <c r="F9" s="9"/>
      <c r="G9" s="9"/>
      <c r="H9" s="10"/>
      <c r="I9" s="12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3" t="s">
        <v>392</v>
      </c>
      <c r="B13" s="14"/>
      <c r="C13" s="14"/>
      <c r="D13" s="15"/>
      <c r="E13" s="16"/>
      <c r="F13" s="13" t="s">
        <v>386</v>
      </c>
      <c r="G13" s="14"/>
      <c r="H13" s="15"/>
      <c r="I13" s="21"/>
    </row>
    <row r="14" ht="39" customHeight="1" spans="1:9">
      <c r="A14" s="17" t="s">
        <v>393</v>
      </c>
      <c r="B14" s="17"/>
      <c r="C14" s="18"/>
      <c r="D14" s="18"/>
      <c r="E14" s="18"/>
      <c r="F14" s="18"/>
      <c r="G14" s="18"/>
      <c r="H14" s="18"/>
      <c r="I14" s="18"/>
    </row>
    <row r="15" spans="1:1">
      <c r="A15" t="s">
        <v>341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rintOptions horizontalCentered="1"/>
  <pageMargins left="0.357638888888889" right="0.16111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topLeftCell="A24" workbookViewId="0">
      <selection activeCell="F5" sqref="F5:G8"/>
    </sheetView>
  </sheetViews>
  <sheetFormatPr defaultColWidth="10.3333333333333" defaultRowHeight="16.5" customHeight="1"/>
  <cols>
    <col min="1" max="2" width="10.3333333333333" style="79"/>
    <col min="3" max="3" width="9.33333333333333" style="79" customWidth="1"/>
    <col min="4" max="4" width="9.58333333333333" style="79" customWidth="1"/>
    <col min="5" max="5" width="9.5" style="79" customWidth="1"/>
    <col min="6" max="6" width="10" style="79" customWidth="1"/>
    <col min="7" max="7" width="11.0833333333333" style="79" customWidth="1"/>
    <col min="8" max="8" width="10.0833333333333" style="79" customWidth="1"/>
    <col min="9" max="9" width="10.3333333333333" style="79"/>
    <col min="10" max="10" width="8" style="79" customWidth="1"/>
    <col min="11" max="11" width="10.5833333333333" style="79" customWidth="1"/>
    <col min="12" max="16384" width="10.3333333333333" style="79"/>
  </cols>
  <sheetData>
    <row r="1" ht="21" spans="1:11">
      <c r="A1" s="263" t="s">
        <v>17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ht="15" spans="1:11">
      <c r="A2" s="175" t="s">
        <v>18</v>
      </c>
      <c r="B2" s="82" t="s">
        <v>19</v>
      </c>
      <c r="C2" s="82"/>
      <c r="D2" s="176" t="s">
        <v>20</v>
      </c>
      <c r="E2" s="176"/>
      <c r="F2" s="177" t="s">
        <v>21</v>
      </c>
      <c r="G2" s="177"/>
      <c r="H2" s="178" t="s">
        <v>22</v>
      </c>
      <c r="I2" s="236" t="s">
        <v>23</v>
      </c>
      <c r="J2" s="236"/>
      <c r="K2" s="237"/>
    </row>
    <row r="3" ht="14.25" spans="1:11">
      <c r="A3" s="179" t="s">
        <v>24</v>
      </c>
      <c r="B3" s="180"/>
      <c r="C3" s="181"/>
      <c r="D3" s="182" t="s">
        <v>25</v>
      </c>
      <c r="E3" s="183"/>
      <c r="F3" s="183"/>
      <c r="G3" s="184"/>
      <c r="H3" s="182" t="s">
        <v>26</v>
      </c>
      <c r="I3" s="183"/>
      <c r="J3" s="183"/>
      <c r="K3" s="184"/>
    </row>
    <row r="4" ht="14.25" spans="1:11">
      <c r="A4" s="185" t="s">
        <v>27</v>
      </c>
      <c r="B4" s="86" t="s">
        <v>28</v>
      </c>
      <c r="C4" s="87"/>
      <c r="D4" s="185" t="s">
        <v>29</v>
      </c>
      <c r="E4" s="186"/>
      <c r="F4" s="187">
        <v>45693</v>
      </c>
      <c r="G4" s="188"/>
      <c r="H4" s="185" t="s">
        <v>30</v>
      </c>
      <c r="I4" s="186"/>
      <c r="J4" s="86" t="s">
        <v>31</v>
      </c>
      <c r="K4" s="87" t="s">
        <v>32</v>
      </c>
    </row>
    <row r="5" ht="14.25" spans="1:11">
      <c r="A5" s="189" t="s">
        <v>33</v>
      </c>
      <c r="B5" s="86" t="s">
        <v>34</v>
      </c>
      <c r="C5" s="87"/>
      <c r="D5" s="185" t="s">
        <v>35</v>
      </c>
      <c r="E5" s="186"/>
      <c r="F5" s="187">
        <v>45634</v>
      </c>
      <c r="G5" s="188"/>
      <c r="H5" s="185" t="s">
        <v>36</v>
      </c>
      <c r="I5" s="186"/>
      <c r="J5" s="86" t="s">
        <v>31</v>
      </c>
      <c r="K5" s="87" t="s">
        <v>32</v>
      </c>
    </row>
    <row r="6" ht="14.25" spans="1:11">
      <c r="A6" s="185" t="s">
        <v>37</v>
      </c>
      <c r="B6" s="96">
        <v>4</v>
      </c>
      <c r="C6" s="190">
        <v>6</v>
      </c>
      <c r="D6" s="189" t="s">
        <v>38</v>
      </c>
      <c r="E6" s="207"/>
      <c r="F6" s="187">
        <v>45297</v>
      </c>
      <c r="G6" s="188"/>
      <c r="H6" s="185" t="s">
        <v>39</v>
      </c>
      <c r="I6" s="186"/>
      <c r="J6" s="86" t="s">
        <v>31</v>
      </c>
      <c r="K6" s="87" t="s">
        <v>32</v>
      </c>
    </row>
    <row r="7" ht="14.25" spans="1:11">
      <c r="A7" s="185" t="s">
        <v>40</v>
      </c>
      <c r="B7" s="89">
        <v>7100</v>
      </c>
      <c r="C7" s="90"/>
      <c r="D7" s="189" t="s">
        <v>41</v>
      </c>
      <c r="E7" s="206"/>
      <c r="F7" s="187">
        <v>45301</v>
      </c>
      <c r="G7" s="188"/>
      <c r="H7" s="185" t="s">
        <v>42</v>
      </c>
      <c r="I7" s="186"/>
      <c r="J7" s="86" t="s">
        <v>31</v>
      </c>
      <c r="K7" s="87" t="s">
        <v>32</v>
      </c>
    </row>
    <row r="8" ht="15" spans="1:11">
      <c r="A8" s="264"/>
      <c r="B8" s="99"/>
      <c r="C8" s="194"/>
      <c r="D8" s="193" t="s">
        <v>43</v>
      </c>
      <c r="E8" s="195"/>
      <c r="F8" s="196">
        <v>45303</v>
      </c>
      <c r="G8" s="197"/>
      <c r="H8" s="193" t="s">
        <v>44</v>
      </c>
      <c r="I8" s="195"/>
      <c r="J8" s="211" t="s">
        <v>31</v>
      </c>
      <c r="K8" s="239" t="s">
        <v>32</v>
      </c>
    </row>
    <row r="9" ht="15" spans="1:11">
      <c r="A9" s="265" t="s">
        <v>45</v>
      </c>
      <c r="B9" s="266"/>
      <c r="C9" s="266"/>
      <c r="D9" s="266"/>
      <c r="E9" s="266"/>
      <c r="F9" s="266"/>
      <c r="G9" s="266"/>
      <c r="H9" s="266"/>
      <c r="I9" s="266"/>
      <c r="J9" s="266"/>
      <c r="K9" s="308"/>
    </row>
    <row r="10" ht="15" spans="1:11">
      <c r="A10" s="230" t="s">
        <v>46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49"/>
    </row>
    <row r="11" ht="14.25" spans="1:11">
      <c r="A11" s="267" t="s">
        <v>47</v>
      </c>
      <c r="B11" s="268" t="s">
        <v>48</v>
      </c>
      <c r="C11" s="269" t="s">
        <v>49</v>
      </c>
      <c r="D11" s="270"/>
      <c r="E11" s="271" t="s">
        <v>50</v>
      </c>
      <c r="F11" s="268" t="s">
        <v>48</v>
      </c>
      <c r="G11" s="269" t="s">
        <v>49</v>
      </c>
      <c r="H11" s="269" t="s">
        <v>51</v>
      </c>
      <c r="I11" s="271" t="s">
        <v>52</v>
      </c>
      <c r="J11" s="268" t="s">
        <v>48</v>
      </c>
      <c r="K11" s="309" t="s">
        <v>49</v>
      </c>
    </row>
    <row r="12" ht="14.25" spans="1:11">
      <c r="A12" s="189" t="s">
        <v>53</v>
      </c>
      <c r="B12" s="205" t="s">
        <v>48</v>
      </c>
      <c r="C12" s="86" t="s">
        <v>49</v>
      </c>
      <c r="D12" s="206"/>
      <c r="E12" s="207" t="s">
        <v>54</v>
      </c>
      <c r="F12" s="205" t="s">
        <v>48</v>
      </c>
      <c r="G12" s="86" t="s">
        <v>49</v>
      </c>
      <c r="H12" s="86" t="s">
        <v>51</v>
      </c>
      <c r="I12" s="207" t="s">
        <v>55</v>
      </c>
      <c r="J12" s="205" t="s">
        <v>48</v>
      </c>
      <c r="K12" s="87" t="s">
        <v>49</v>
      </c>
    </row>
    <row r="13" ht="14.25" spans="1:11">
      <c r="A13" s="189" t="s">
        <v>56</v>
      </c>
      <c r="B13" s="205" t="s">
        <v>48</v>
      </c>
      <c r="C13" s="86" t="s">
        <v>49</v>
      </c>
      <c r="D13" s="206"/>
      <c r="E13" s="207" t="s">
        <v>57</v>
      </c>
      <c r="F13" s="86" t="s">
        <v>58</v>
      </c>
      <c r="G13" s="86" t="s">
        <v>59</v>
      </c>
      <c r="H13" s="86" t="s">
        <v>51</v>
      </c>
      <c r="I13" s="207" t="s">
        <v>60</v>
      </c>
      <c r="J13" s="205" t="s">
        <v>48</v>
      </c>
      <c r="K13" s="87" t="s">
        <v>49</v>
      </c>
    </row>
    <row r="14" ht="15" spans="1:11">
      <c r="A14" s="193" t="s">
        <v>61</v>
      </c>
      <c r="B14" s="195"/>
      <c r="C14" s="195"/>
      <c r="D14" s="195"/>
      <c r="E14" s="195"/>
      <c r="F14" s="195"/>
      <c r="G14" s="195"/>
      <c r="H14" s="195"/>
      <c r="I14" s="195"/>
      <c r="J14" s="195"/>
      <c r="K14" s="241"/>
    </row>
    <row r="15" ht="15" spans="1:11">
      <c r="A15" s="230" t="s">
        <v>62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49"/>
    </row>
    <row r="16" ht="14.25" spans="1:11">
      <c r="A16" s="272" t="s">
        <v>63</v>
      </c>
      <c r="B16" s="269" t="s">
        <v>58</v>
      </c>
      <c r="C16" s="269" t="s">
        <v>59</v>
      </c>
      <c r="D16" s="273"/>
      <c r="E16" s="274" t="s">
        <v>64</v>
      </c>
      <c r="F16" s="269" t="s">
        <v>58</v>
      </c>
      <c r="G16" s="269" t="s">
        <v>59</v>
      </c>
      <c r="H16" s="275"/>
      <c r="I16" s="274" t="s">
        <v>65</v>
      </c>
      <c r="J16" s="269" t="s">
        <v>58</v>
      </c>
      <c r="K16" s="309" t="s">
        <v>59</v>
      </c>
    </row>
    <row r="17" customHeight="1" spans="1:22">
      <c r="A17" s="191" t="s">
        <v>66</v>
      </c>
      <c r="B17" s="86" t="s">
        <v>58</v>
      </c>
      <c r="C17" s="86" t="s">
        <v>59</v>
      </c>
      <c r="D17" s="96"/>
      <c r="E17" s="217" t="s">
        <v>67</v>
      </c>
      <c r="F17" s="86" t="s">
        <v>58</v>
      </c>
      <c r="G17" s="86" t="s">
        <v>59</v>
      </c>
      <c r="H17" s="276"/>
      <c r="I17" s="217" t="s">
        <v>68</v>
      </c>
      <c r="J17" s="86" t="s">
        <v>58</v>
      </c>
      <c r="K17" s="87" t="s">
        <v>59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ht="18" customHeight="1" spans="1:11">
      <c r="A18" s="277" t="s">
        <v>69</v>
      </c>
      <c r="B18" s="278"/>
      <c r="C18" s="278"/>
      <c r="D18" s="278"/>
      <c r="E18" s="278"/>
      <c r="F18" s="278"/>
      <c r="G18" s="278"/>
      <c r="H18" s="278"/>
      <c r="I18" s="278"/>
      <c r="J18" s="278"/>
      <c r="K18" s="311"/>
    </row>
    <row r="19" ht="18" customHeight="1" spans="1:11">
      <c r="A19" s="230" t="s">
        <v>70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49"/>
    </row>
    <row r="20" customHeight="1" spans="1:11">
      <c r="A20" s="279" t="s">
        <v>71</v>
      </c>
      <c r="B20" s="280"/>
      <c r="C20" s="280"/>
      <c r="D20" s="280"/>
      <c r="E20" s="280"/>
      <c r="F20" s="280"/>
      <c r="G20" s="280"/>
      <c r="H20" s="280"/>
      <c r="I20" s="280"/>
      <c r="J20" s="280"/>
      <c r="K20" s="312"/>
    </row>
    <row r="21" ht="21.75" customHeight="1" spans="1:11">
      <c r="A21" s="281" t="s">
        <v>72</v>
      </c>
      <c r="B21" s="217" t="s">
        <v>73</v>
      </c>
      <c r="C21" s="217" t="s">
        <v>74</v>
      </c>
      <c r="D21" s="217" t="s">
        <v>75</v>
      </c>
      <c r="E21" s="217" t="s">
        <v>76</v>
      </c>
      <c r="F21" s="217" t="s">
        <v>77</v>
      </c>
      <c r="G21" s="217" t="s">
        <v>78</v>
      </c>
      <c r="H21" s="217" t="s">
        <v>79</v>
      </c>
      <c r="I21" s="217" t="s">
        <v>80</v>
      </c>
      <c r="J21" s="217" t="s">
        <v>81</v>
      </c>
      <c r="K21" s="148" t="s">
        <v>82</v>
      </c>
    </row>
    <row r="22" customHeight="1" spans="1:11">
      <c r="A22" s="27" t="s">
        <v>83</v>
      </c>
      <c r="B22" s="282"/>
      <c r="C22" s="282"/>
      <c r="D22" s="282">
        <v>1</v>
      </c>
      <c r="E22" s="282">
        <v>1</v>
      </c>
      <c r="F22" s="282">
        <v>1</v>
      </c>
      <c r="G22" s="282">
        <v>1</v>
      </c>
      <c r="H22" s="282">
        <v>1</v>
      </c>
      <c r="I22" s="282">
        <v>1</v>
      </c>
      <c r="J22" s="282"/>
      <c r="K22" s="313"/>
    </row>
    <row r="23" customHeight="1" spans="1:11">
      <c r="A23" s="27" t="s">
        <v>84</v>
      </c>
      <c r="B23" s="282"/>
      <c r="C23" s="282"/>
      <c r="D23" s="282">
        <v>1</v>
      </c>
      <c r="E23" s="282">
        <v>1</v>
      </c>
      <c r="F23" s="282">
        <v>1</v>
      </c>
      <c r="G23" s="282">
        <v>1</v>
      </c>
      <c r="H23" s="282">
        <v>1</v>
      </c>
      <c r="I23" s="282">
        <v>1</v>
      </c>
      <c r="J23" s="282"/>
      <c r="K23" s="314"/>
    </row>
    <row r="24" customHeight="1" spans="1:11">
      <c r="A24" s="27" t="s">
        <v>85</v>
      </c>
      <c r="B24" s="282"/>
      <c r="C24" s="282"/>
      <c r="D24" s="282">
        <v>1</v>
      </c>
      <c r="E24" s="282">
        <v>1</v>
      </c>
      <c r="F24" s="282">
        <v>1</v>
      </c>
      <c r="G24" s="282">
        <v>1</v>
      </c>
      <c r="H24" s="282">
        <v>1</v>
      </c>
      <c r="I24" s="282">
        <v>1</v>
      </c>
      <c r="J24" s="282"/>
      <c r="K24" s="315"/>
    </row>
    <row r="25" customHeight="1" spans="1:11">
      <c r="A25" s="27" t="s">
        <v>86</v>
      </c>
      <c r="B25" s="282"/>
      <c r="C25" s="282"/>
      <c r="D25" s="282">
        <v>1</v>
      </c>
      <c r="E25" s="282">
        <v>1</v>
      </c>
      <c r="F25" s="282">
        <v>1</v>
      </c>
      <c r="G25" s="282">
        <v>1</v>
      </c>
      <c r="H25" s="282">
        <v>1</v>
      </c>
      <c r="I25" s="282">
        <v>1</v>
      </c>
      <c r="J25" s="282"/>
      <c r="K25" s="142"/>
    </row>
    <row r="26" customHeight="1" spans="1:11">
      <c r="A26" s="192"/>
      <c r="B26" s="282"/>
      <c r="C26" s="282"/>
      <c r="D26" s="282"/>
      <c r="E26" s="282"/>
      <c r="F26" s="282"/>
      <c r="G26" s="282"/>
      <c r="H26" s="282"/>
      <c r="I26" s="282"/>
      <c r="J26" s="282"/>
      <c r="K26" s="142"/>
    </row>
    <row r="27" customHeight="1" spans="1:11">
      <c r="A27" s="192"/>
      <c r="B27" s="282"/>
      <c r="C27" s="282"/>
      <c r="D27" s="282"/>
      <c r="E27" s="282"/>
      <c r="F27" s="282"/>
      <c r="G27" s="282"/>
      <c r="H27" s="282"/>
      <c r="I27" s="282"/>
      <c r="J27" s="282"/>
      <c r="K27" s="142"/>
    </row>
    <row r="28" customHeight="1" spans="1:11">
      <c r="A28" s="192"/>
      <c r="B28" s="282"/>
      <c r="C28" s="282"/>
      <c r="D28" s="282"/>
      <c r="E28" s="282"/>
      <c r="F28" s="282"/>
      <c r="G28" s="282"/>
      <c r="H28" s="282"/>
      <c r="I28" s="282"/>
      <c r="J28" s="282"/>
      <c r="K28" s="142"/>
    </row>
    <row r="29" ht="18" customHeight="1" spans="1:11">
      <c r="A29" s="283" t="s">
        <v>87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6"/>
    </row>
    <row r="30" ht="18.75" customHeight="1" spans="1:11">
      <c r="A30" s="285" t="s">
        <v>88</v>
      </c>
      <c r="B30" s="286"/>
      <c r="C30" s="286"/>
      <c r="D30" s="286"/>
      <c r="E30" s="286"/>
      <c r="F30" s="286"/>
      <c r="G30" s="286"/>
      <c r="H30" s="286"/>
      <c r="I30" s="286"/>
      <c r="J30" s="286"/>
      <c r="K30" s="317"/>
    </row>
    <row r="31" ht="18.75" customHeight="1" spans="1:1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318"/>
    </row>
    <row r="32" ht="18" customHeight="1" spans="1:11">
      <c r="A32" s="283" t="s">
        <v>89</v>
      </c>
      <c r="B32" s="284"/>
      <c r="C32" s="284"/>
      <c r="D32" s="284"/>
      <c r="E32" s="284"/>
      <c r="F32" s="284"/>
      <c r="G32" s="284"/>
      <c r="H32" s="284"/>
      <c r="I32" s="284"/>
      <c r="J32" s="284"/>
      <c r="K32" s="316"/>
    </row>
    <row r="33" ht="14.25" spans="1:11">
      <c r="A33" s="289" t="s">
        <v>90</v>
      </c>
      <c r="B33" s="290"/>
      <c r="C33" s="290"/>
      <c r="D33" s="290"/>
      <c r="E33" s="290"/>
      <c r="F33" s="290"/>
      <c r="G33" s="290"/>
      <c r="H33" s="290"/>
      <c r="I33" s="290"/>
      <c r="J33" s="290"/>
      <c r="K33" s="319"/>
    </row>
    <row r="34" ht="15" spans="1:11">
      <c r="A34" s="95" t="s">
        <v>91</v>
      </c>
      <c r="B34" s="97"/>
      <c r="C34" s="86" t="s">
        <v>31</v>
      </c>
      <c r="D34" s="86" t="s">
        <v>32</v>
      </c>
      <c r="E34" s="291" t="s">
        <v>92</v>
      </c>
      <c r="F34" s="292"/>
      <c r="G34" s="292"/>
      <c r="H34" s="292"/>
      <c r="I34" s="292"/>
      <c r="J34" s="292"/>
      <c r="K34" s="320"/>
    </row>
    <row r="35" ht="15" spans="1:11">
      <c r="A35" s="293" t="s">
        <v>93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</row>
    <row r="36" ht="14.25" spans="1:11">
      <c r="A36" s="294" t="s">
        <v>94</v>
      </c>
      <c r="B36" s="295"/>
      <c r="C36" s="295"/>
      <c r="D36" s="295"/>
      <c r="E36" s="295"/>
      <c r="F36" s="295"/>
      <c r="G36" s="295"/>
      <c r="H36" s="295"/>
      <c r="I36" s="295"/>
      <c r="J36" s="295"/>
      <c r="K36" s="321"/>
    </row>
    <row r="37" ht="14.25" spans="1:11">
      <c r="A37" s="222" t="s">
        <v>95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47"/>
    </row>
    <row r="38" ht="14.25" spans="1:11">
      <c r="A38" s="222" t="s">
        <v>96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47"/>
    </row>
    <row r="39" ht="14.25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47"/>
    </row>
    <row r="40" ht="14.25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47"/>
    </row>
    <row r="41" ht="14.25" spans="1:11">
      <c r="A41" s="296"/>
      <c r="B41" s="223"/>
      <c r="C41" s="223"/>
      <c r="D41" s="223"/>
      <c r="E41" s="223"/>
      <c r="F41" s="223"/>
      <c r="G41" s="223"/>
      <c r="H41" s="223"/>
      <c r="I41" s="223"/>
      <c r="J41" s="223"/>
      <c r="K41" s="247"/>
    </row>
    <row r="42" ht="14.25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47"/>
    </row>
    <row r="43" ht="14.25" spans="1:11">
      <c r="A43" s="222"/>
      <c r="B43" s="223"/>
      <c r="C43" s="223"/>
      <c r="D43" s="223"/>
      <c r="E43" s="223"/>
      <c r="F43" s="223"/>
      <c r="G43" s="223"/>
      <c r="H43" s="223"/>
      <c r="I43" s="223"/>
      <c r="J43" s="223"/>
      <c r="K43" s="247"/>
    </row>
    <row r="44" ht="14.25" spans="1:11">
      <c r="A44" s="222"/>
      <c r="B44" s="223"/>
      <c r="C44" s="223"/>
      <c r="D44" s="223"/>
      <c r="E44" s="223"/>
      <c r="F44" s="223"/>
      <c r="G44" s="223"/>
      <c r="H44" s="223"/>
      <c r="I44" s="223"/>
      <c r="J44" s="223"/>
      <c r="K44" s="247"/>
    </row>
    <row r="45" ht="14.25" spans="1:11">
      <c r="A45" s="222"/>
      <c r="B45" s="223"/>
      <c r="C45" s="223"/>
      <c r="D45" s="223"/>
      <c r="E45" s="223"/>
      <c r="F45" s="223"/>
      <c r="G45" s="223"/>
      <c r="H45" s="223"/>
      <c r="I45" s="223"/>
      <c r="J45" s="223"/>
      <c r="K45" s="247"/>
    </row>
    <row r="46" ht="14.25" spans="1:11">
      <c r="A46" s="222"/>
      <c r="B46" s="223"/>
      <c r="C46" s="223"/>
      <c r="D46" s="223"/>
      <c r="E46" s="223"/>
      <c r="F46" s="223"/>
      <c r="G46" s="223"/>
      <c r="H46" s="223"/>
      <c r="I46" s="223"/>
      <c r="J46" s="223"/>
      <c r="K46" s="247"/>
    </row>
    <row r="47" ht="15" spans="1:11">
      <c r="A47" s="218" t="s">
        <v>97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45"/>
    </row>
    <row r="48" ht="15" spans="1:11">
      <c r="A48" s="230" t="s">
        <v>98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49"/>
    </row>
    <row r="49" ht="14.25" spans="1:11">
      <c r="A49" s="272" t="s">
        <v>99</v>
      </c>
      <c r="B49" s="269" t="s">
        <v>58</v>
      </c>
      <c r="C49" s="269" t="s">
        <v>59</v>
      </c>
      <c r="D49" s="269" t="s">
        <v>51</v>
      </c>
      <c r="E49" s="274" t="s">
        <v>100</v>
      </c>
      <c r="F49" s="269" t="s">
        <v>58</v>
      </c>
      <c r="G49" s="269" t="s">
        <v>59</v>
      </c>
      <c r="H49" s="269" t="s">
        <v>51</v>
      </c>
      <c r="I49" s="274" t="s">
        <v>101</v>
      </c>
      <c r="J49" s="269" t="s">
        <v>58</v>
      </c>
      <c r="K49" s="309" t="s">
        <v>59</v>
      </c>
    </row>
    <row r="50" ht="14.25" spans="1:11">
      <c r="A50" s="191" t="s">
        <v>50</v>
      </c>
      <c r="B50" s="86" t="s">
        <v>58</v>
      </c>
      <c r="C50" s="86" t="s">
        <v>59</v>
      </c>
      <c r="D50" s="86" t="s">
        <v>51</v>
      </c>
      <c r="E50" s="217" t="s">
        <v>57</v>
      </c>
      <c r="F50" s="86" t="s">
        <v>58</v>
      </c>
      <c r="G50" s="86" t="s">
        <v>59</v>
      </c>
      <c r="H50" s="86" t="s">
        <v>51</v>
      </c>
      <c r="I50" s="217" t="s">
        <v>68</v>
      </c>
      <c r="J50" s="86" t="s">
        <v>58</v>
      </c>
      <c r="K50" s="87" t="s">
        <v>59</v>
      </c>
    </row>
    <row r="51" ht="15" spans="1:11">
      <c r="A51" s="193" t="s">
        <v>61</v>
      </c>
      <c r="B51" s="195"/>
      <c r="C51" s="195"/>
      <c r="D51" s="195"/>
      <c r="E51" s="195"/>
      <c r="F51" s="195"/>
      <c r="G51" s="195"/>
      <c r="H51" s="195"/>
      <c r="I51" s="195"/>
      <c r="J51" s="195"/>
      <c r="K51" s="241"/>
    </row>
    <row r="52" ht="15" spans="1:11">
      <c r="A52" s="293" t="s">
        <v>102</v>
      </c>
      <c r="B52" s="293"/>
      <c r="C52" s="293"/>
      <c r="D52" s="293"/>
      <c r="E52" s="293"/>
      <c r="F52" s="293"/>
      <c r="G52" s="293"/>
      <c r="H52" s="293"/>
      <c r="I52" s="293"/>
      <c r="J52" s="293"/>
      <c r="K52" s="293"/>
    </row>
    <row r="53" ht="15" spans="1:11">
      <c r="A53" s="297"/>
      <c r="B53" s="295"/>
      <c r="C53" s="295"/>
      <c r="D53" s="295"/>
      <c r="E53" s="295"/>
      <c r="F53" s="295"/>
      <c r="G53" s="295"/>
      <c r="H53" s="295"/>
      <c r="I53" s="295"/>
      <c r="J53" s="295"/>
      <c r="K53" s="321"/>
    </row>
    <row r="54" ht="15" spans="1:11">
      <c r="A54" s="298" t="s">
        <v>103</v>
      </c>
      <c r="B54" s="299" t="s">
        <v>104</v>
      </c>
      <c r="C54" s="299"/>
      <c r="D54" s="300" t="s">
        <v>105</v>
      </c>
      <c r="E54" s="301" t="s">
        <v>106</v>
      </c>
      <c r="F54" s="302" t="s">
        <v>107</v>
      </c>
      <c r="G54" s="303">
        <v>45641</v>
      </c>
      <c r="H54" s="304" t="s">
        <v>108</v>
      </c>
      <c r="I54" s="322"/>
      <c r="J54" s="323" t="s">
        <v>109</v>
      </c>
      <c r="K54" s="324"/>
    </row>
    <row r="55" ht="15" spans="1:11">
      <c r="A55" s="293" t="s">
        <v>110</v>
      </c>
      <c r="B55" s="293"/>
      <c r="C55" s="293"/>
      <c r="D55" s="293"/>
      <c r="E55" s="293"/>
      <c r="F55" s="293"/>
      <c r="G55" s="293"/>
      <c r="H55" s="293"/>
      <c r="I55" s="293"/>
      <c r="J55" s="293"/>
      <c r="K55" s="293"/>
    </row>
    <row r="56" ht="15" spans="1:11">
      <c r="A56" s="305"/>
      <c r="B56" s="306"/>
      <c r="C56" s="306"/>
      <c r="D56" s="306"/>
      <c r="E56" s="306"/>
      <c r="F56" s="306"/>
      <c r="G56" s="306"/>
      <c r="H56" s="306"/>
      <c r="I56" s="306"/>
      <c r="J56" s="306"/>
      <c r="K56" s="325"/>
    </row>
    <row r="57" ht="15" spans="1:11">
      <c r="A57" s="298" t="s">
        <v>103</v>
      </c>
      <c r="B57" s="299" t="s">
        <v>104</v>
      </c>
      <c r="C57" s="299"/>
      <c r="D57" s="300" t="s">
        <v>105</v>
      </c>
      <c r="E57" s="307"/>
      <c r="F57" s="302" t="s">
        <v>111</v>
      </c>
      <c r="G57" s="303"/>
      <c r="H57" s="304" t="s">
        <v>108</v>
      </c>
      <c r="I57" s="322"/>
      <c r="J57" s="323"/>
      <c r="K57" s="324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J12" sqref="J12"/>
    </sheetView>
  </sheetViews>
  <sheetFormatPr defaultColWidth="9" defaultRowHeight="26.15" customHeight="1"/>
  <cols>
    <col min="1" max="1" width="20.5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157" t="s">
        <v>27</v>
      </c>
      <c r="B2" s="56" t="s">
        <v>28</v>
      </c>
      <c r="C2" s="56"/>
      <c r="D2" s="57" t="s">
        <v>33</v>
      </c>
      <c r="E2" s="55" t="s">
        <v>34</v>
      </c>
      <c r="F2" s="55"/>
      <c r="G2" s="55"/>
      <c r="H2" s="60">
        <v>2</v>
      </c>
      <c r="I2" s="157" t="s">
        <v>22</v>
      </c>
      <c r="J2" s="256" t="s">
        <v>23</v>
      </c>
      <c r="K2" s="256"/>
      <c r="L2" s="256"/>
      <c r="M2" s="256"/>
      <c r="N2" s="256"/>
    </row>
    <row r="3" ht="29.15" customHeight="1" spans="1:14">
      <c r="A3" s="59" t="s">
        <v>113</v>
      </c>
      <c r="B3" s="59" t="s">
        <v>114</v>
      </c>
      <c r="C3" s="59"/>
      <c r="D3" s="59"/>
      <c r="E3" s="59"/>
      <c r="F3" s="59"/>
      <c r="G3" s="59"/>
      <c r="H3" s="60"/>
      <c r="I3" s="59" t="s">
        <v>115</v>
      </c>
      <c r="J3" s="59"/>
      <c r="K3" s="59"/>
      <c r="L3" s="59"/>
      <c r="M3" s="59"/>
      <c r="N3" s="59"/>
    </row>
    <row r="4" ht="29.15" customHeight="1" spans="1:14">
      <c r="A4" s="59"/>
      <c r="B4" s="61" t="s">
        <v>75</v>
      </c>
      <c r="C4" s="61" t="s">
        <v>76</v>
      </c>
      <c r="D4" s="62" t="s">
        <v>77</v>
      </c>
      <c r="E4" s="61" t="s">
        <v>78</v>
      </c>
      <c r="F4" s="61" t="s">
        <v>79</v>
      </c>
      <c r="G4" s="61" t="s">
        <v>80</v>
      </c>
      <c r="H4" s="60"/>
      <c r="I4" s="159"/>
      <c r="J4" s="159"/>
      <c r="K4" s="257" t="s">
        <v>116</v>
      </c>
      <c r="L4" s="258"/>
      <c r="M4" s="159"/>
      <c r="N4" s="159"/>
    </row>
    <row r="5" ht="29.15" customHeight="1" spans="1:14">
      <c r="A5" s="59"/>
      <c r="B5" s="62" t="s">
        <v>117</v>
      </c>
      <c r="C5" s="62" t="s">
        <v>118</v>
      </c>
      <c r="D5" s="62" t="s">
        <v>119</v>
      </c>
      <c r="E5" s="62" t="s">
        <v>120</v>
      </c>
      <c r="F5" s="62" t="s">
        <v>121</v>
      </c>
      <c r="G5" s="62" t="s">
        <v>122</v>
      </c>
      <c r="H5" s="60"/>
      <c r="I5" s="73"/>
      <c r="J5" s="73"/>
      <c r="K5" s="73" t="s">
        <v>123</v>
      </c>
      <c r="L5" s="73" t="s">
        <v>124</v>
      </c>
      <c r="M5" s="259"/>
      <c r="N5" s="73"/>
    </row>
    <row r="6" ht="29.15" customHeight="1" spans="1:14">
      <c r="A6" s="63" t="s">
        <v>125</v>
      </c>
      <c r="B6" s="64">
        <f>C6-1</f>
        <v>67.5</v>
      </c>
      <c r="C6" s="64">
        <f>D6-2</f>
        <v>68.5</v>
      </c>
      <c r="D6" s="64">
        <v>70.5</v>
      </c>
      <c r="E6" s="64">
        <f>D6+2</f>
        <v>72.5</v>
      </c>
      <c r="F6" s="65">
        <f>E6+2</f>
        <v>74.5</v>
      </c>
      <c r="G6" s="64">
        <f>F6+1</f>
        <v>75.5</v>
      </c>
      <c r="H6" s="60"/>
      <c r="I6" s="74" t="s">
        <v>126</v>
      </c>
      <c r="J6" s="74"/>
      <c r="K6" s="74" t="s">
        <v>127</v>
      </c>
      <c r="L6" s="74" t="s">
        <v>128</v>
      </c>
      <c r="M6" s="260"/>
      <c r="N6" s="74"/>
    </row>
    <row r="7" ht="29.15" customHeight="1" spans="1:14">
      <c r="A7" s="63" t="s">
        <v>129</v>
      </c>
      <c r="B7" s="64">
        <f t="shared" ref="B7:B9" si="0">C7-4</f>
        <v>100</v>
      </c>
      <c r="C7" s="64">
        <f t="shared" ref="C7:C9" si="1">D7-4</f>
        <v>104</v>
      </c>
      <c r="D7" s="64">
        <v>108</v>
      </c>
      <c r="E7" s="64">
        <f t="shared" ref="E7:E9" si="2">D7+4</f>
        <v>112</v>
      </c>
      <c r="F7" s="65">
        <f>E7+4</f>
        <v>116</v>
      </c>
      <c r="G7" s="64">
        <f t="shared" ref="G7:G9" si="3">F7+6</f>
        <v>122</v>
      </c>
      <c r="H7" s="60"/>
      <c r="I7" s="75"/>
      <c r="J7" s="75"/>
      <c r="K7" s="75" t="s">
        <v>130</v>
      </c>
      <c r="L7" s="75" t="s">
        <v>131</v>
      </c>
      <c r="M7" s="261"/>
      <c r="N7" s="75"/>
    </row>
    <row r="8" ht="29.15" customHeight="1" spans="1:14">
      <c r="A8" s="63" t="s">
        <v>132</v>
      </c>
      <c r="B8" s="64">
        <f t="shared" si="0"/>
        <v>98</v>
      </c>
      <c r="C8" s="64">
        <f t="shared" si="1"/>
        <v>102</v>
      </c>
      <c r="D8" s="64">
        <v>106</v>
      </c>
      <c r="E8" s="64">
        <f t="shared" si="2"/>
        <v>110</v>
      </c>
      <c r="F8" s="65">
        <f>E8+5</f>
        <v>115</v>
      </c>
      <c r="G8" s="64">
        <f t="shared" si="3"/>
        <v>121</v>
      </c>
      <c r="H8" s="60"/>
      <c r="I8" s="75"/>
      <c r="J8" s="75"/>
      <c r="K8" s="75" t="s">
        <v>133</v>
      </c>
      <c r="L8" s="75" t="s">
        <v>133</v>
      </c>
      <c r="M8" s="261"/>
      <c r="N8" s="75"/>
    </row>
    <row r="9" ht="29.15" customHeight="1" spans="1:14">
      <c r="A9" s="63" t="s">
        <v>134</v>
      </c>
      <c r="B9" s="64">
        <f t="shared" si="0"/>
        <v>98</v>
      </c>
      <c r="C9" s="64">
        <f t="shared" si="1"/>
        <v>102</v>
      </c>
      <c r="D9" s="64">
        <v>106</v>
      </c>
      <c r="E9" s="64">
        <f t="shared" si="2"/>
        <v>110</v>
      </c>
      <c r="F9" s="65">
        <f>E9+5</f>
        <v>115</v>
      </c>
      <c r="G9" s="64">
        <f t="shared" si="3"/>
        <v>121</v>
      </c>
      <c r="H9" s="60"/>
      <c r="I9" s="74"/>
      <c r="J9" s="74"/>
      <c r="K9" s="74" t="s">
        <v>130</v>
      </c>
      <c r="L9" s="74" t="s">
        <v>135</v>
      </c>
      <c r="M9" s="260"/>
      <c r="N9" s="74"/>
    </row>
    <row r="10" ht="29.15" customHeight="1" spans="1:14">
      <c r="A10" s="63" t="s">
        <v>136</v>
      </c>
      <c r="B10" s="64">
        <f>C10-1.2</f>
        <v>43.1</v>
      </c>
      <c r="C10" s="64">
        <f>D10-1.2</f>
        <v>44.3</v>
      </c>
      <c r="D10" s="64">
        <v>45.5</v>
      </c>
      <c r="E10" s="64">
        <f>D10+1.2</f>
        <v>46.7</v>
      </c>
      <c r="F10" s="65">
        <f>E10+1.2</f>
        <v>47.9</v>
      </c>
      <c r="G10" s="64">
        <f>F10+1.4</f>
        <v>49.3</v>
      </c>
      <c r="H10" s="60"/>
      <c r="I10" s="75"/>
      <c r="J10" s="75"/>
      <c r="K10" s="75" t="s">
        <v>137</v>
      </c>
      <c r="L10" s="75" t="s">
        <v>138</v>
      </c>
      <c r="M10" s="261"/>
      <c r="N10" s="75"/>
    </row>
    <row r="11" ht="29.15" customHeight="1" spans="1:14">
      <c r="A11" s="63" t="s">
        <v>139</v>
      </c>
      <c r="B11" s="64">
        <f>C11-0.5</f>
        <v>21</v>
      </c>
      <c r="C11" s="64">
        <f>D11-0.5</f>
        <v>21.5</v>
      </c>
      <c r="D11" s="64">
        <v>22</v>
      </c>
      <c r="E11" s="64">
        <f t="shared" ref="E11:G11" si="4">D11+0.5</f>
        <v>22.5</v>
      </c>
      <c r="F11" s="65">
        <f t="shared" si="4"/>
        <v>23</v>
      </c>
      <c r="G11" s="64">
        <f t="shared" si="4"/>
        <v>23.5</v>
      </c>
      <c r="H11" s="60"/>
      <c r="I11" s="75"/>
      <c r="J11" s="75"/>
      <c r="K11" s="75" t="s">
        <v>140</v>
      </c>
      <c r="L11" s="75" t="s">
        <v>138</v>
      </c>
      <c r="M11" s="261"/>
      <c r="N11" s="75"/>
    </row>
    <row r="12" ht="29.15" customHeight="1" spans="1:14">
      <c r="A12" s="63" t="s">
        <v>141</v>
      </c>
      <c r="B12" s="64">
        <f>C12-0.8</f>
        <v>17.9</v>
      </c>
      <c r="C12" s="64">
        <f>D12-0.8</f>
        <v>18.7</v>
      </c>
      <c r="D12" s="64">
        <v>19.5</v>
      </c>
      <c r="E12" s="64">
        <f>D12+0.8</f>
        <v>20.3</v>
      </c>
      <c r="F12" s="65">
        <f>E12+0.8</f>
        <v>21.1</v>
      </c>
      <c r="G12" s="64">
        <f>F12+1.3</f>
        <v>22.4</v>
      </c>
      <c r="H12" s="60"/>
      <c r="I12" s="75"/>
      <c r="J12" s="75"/>
      <c r="K12" s="75" t="s">
        <v>133</v>
      </c>
      <c r="L12" s="75" t="s">
        <v>142</v>
      </c>
      <c r="M12" s="261"/>
      <c r="N12" s="75"/>
    </row>
    <row r="13" ht="29.15" customHeight="1" spans="1:14">
      <c r="A13" s="63" t="s">
        <v>143</v>
      </c>
      <c r="B13" s="64">
        <f>C13-0.7</f>
        <v>16.1</v>
      </c>
      <c r="C13" s="64">
        <f>D13-0.7</f>
        <v>16.8</v>
      </c>
      <c r="D13" s="64">
        <v>17.5</v>
      </c>
      <c r="E13" s="64">
        <f>D13+0.7</f>
        <v>18.2</v>
      </c>
      <c r="F13" s="65">
        <f>E13+0.7</f>
        <v>18.9</v>
      </c>
      <c r="G13" s="64">
        <f>F13+0.95</f>
        <v>19.85</v>
      </c>
      <c r="H13" s="60"/>
      <c r="I13" s="75"/>
      <c r="J13" s="75"/>
      <c r="K13" s="75" t="s">
        <v>138</v>
      </c>
      <c r="L13" s="75" t="s">
        <v>133</v>
      </c>
      <c r="M13" s="261"/>
      <c r="N13" s="75"/>
    </row>
    <row r="14" ht="29.15" customHeight="1" spans="1:14">
      <c r="A14" s="63" t="s">
        <v>144</v>
      </c>
      <c r="B14" s="64">
        <f t="shared" ref="B14:B16" si="5">C14</f>
        <v>2</v>
      </c>
      <c r="C14" s="64">
        <f t="shared" ref="C14:C16" si="6">D14</f>
        <v>2</v>
      </c>
      <c r="D14" s="64">
        <v>2</v>
      </c>
      <c r="E14" s="64">
        <f t="shared" ref="E14:G14" si="7">D14</f>
        <v>2</v>
      </c>
      <c r="F14" s="65">
        <f t="shared" si="7"/>
        <v>2</v>
      </c>
      <c r="G14" s="64">
        <f t="shared" si="7"/>
        <v>2</v>
      </c>
      <c r="H14" s="60"/>
      <c r="I14" s="75"/>
      <c r="J14" s="75"/>
      <c r="K14" s="75" t="s">
        <v>133</v>
      </c>
      <c r="L14" s="75" t="s">
        <v>133</v>
      </c>
      <c r="M14" s="261"/>
      <c r="N14" s="75"/>
    </row>
    <row r="15" ht="29.15" customHeight="1" spans="1:14">
      <c r="A15" s="63" t="s">
        <v>145</v>
      </c>
      <c r="B15" s="64">
        <f t="shared" si="5"/>
        <v>2.5</v>
      </c>
      <c r="C15" s="64">
        <f t="shared" si="6"/>
        <v>2.5</v>
      </c>
      <c r="D15" s="64">
        <v>2.5</v>
      </c>
      <c r="E15" s="64">
        <f t="shared" ref="E15:G15" si="8">D15</f>
        <v>2.5</v>
      </c>
      <c r="F15" s="65">
        <f t="shared" si="8"/>
        <v>2.5</v>
      </c>
      <c r="G15" s="64">
        <f t="shared" si="8"/>
        <v>2.5</v>
      </c>
      <c r="H15" s="60"/>
      <c r="I15" s="75"/>
      <c r="J15" s="75"/>
      <c r="K15" s="75" t="s">
        <v>133</v>
      </c>
      <c r="L15" s="75" t="s">
        <v>133</v>
      </c>
      <c r="M15" s="261"/>
      <c r="N15" s="75"/>
    </row>
    <row r="16" ht="29.15" customHeight="1" spans="1:14">
      <c r="A16" s="63" t="s">
        <v>146</v>
      </c>
      <c r="B16" s="64">
        <f t="shared" si="5"/>
        <v>5.5</v>
      </c>
      <c r="C16" s="64">
        <f t="shared" si="6"/>
        <v>5.5</v>
      </c>
      <c r="D16" s="64">
        <v>5.5</v>
      </c>
      <c r="E16" s="64">
        <f t="shared" ref="E16:G16" si="9">D16</f>
        <v>5.5</v>
      </c>
      <c r="F16" s="65">
        <f t="shared" si="9"/>
        <v>5.5</v>
      </c>
      <c r="G16" s="64">
        <f t="shared" si="9"/>
        <v>5.5</v>
      </c>
      <c r="H16" s="60"/>
      <c r="I16" s="75"/>
      <c r="J16" s="75"/>
      <c r="K16" s="75" t="s">
        <v>133</v>
      </c>
      <c r="L16" s="75" t="s">
        <v>133</v>
      </c>
      <c r="M16" s="261"/>
      <c r="N16" s="75"/>
    </row>
    <row r="17" ht="29.15" customHeight="1" spans="1:14">
      <c r="A17" s="63" t="s">
        <v>147</v>
      </c>
      <c r="B17" s="64">
        <f>C17-1</f>
        <v>41</v>
      </c>
      <c r="C17" s="64">
        <f>D17-1</f>
        <v>42</v>
      </c>
      <c r="D17" s="64">
        <v>43</v>
      </c>
      <c r="E17" s="64">
        <f>D17+1</f>
        <v>44</v>
      </c>
      <c r="F17" s="65">
        <f>E17+1</f>
        <v>45</v>
      </c>
      <c r="G17" s="64">
        <f>F17+1.5</f>
        <v>46.5</v>
      </c>
      <c r="H17" s="60"/>
      <c r="I17" s="75"/>
      <c r="J17" s="75"/>
      <c r="K17" s="75" t="s">
        <v>148</v>
      </c>
      <c r="L17" s="75" t="s">
        <v>148</v>
      </c>
      <c r="M17" s="261"/>
      <c r="N17" s="75"/>
    </row>
    <row r="18" ht="29.15" customHeight="1" spans="1:14">
      <c r="A18" s="63" t="s">
        <v>149</v>
      </c>
      <c r="B18" s="64">
        <f>C18-0.5</f>
        <v>13.5</v>
      </c>
      <c r="C18" s="64">
        <f>D18-0.5</f>
        <v>14</v>
      </c>
      <c r="D18" s="64">
        <v>14.5</v>
      </c>
      <c r="E18" s="64">
        <f t="shared" ref="E18:G18" si="10">D18+0.5</f>
        <v>15</v>
      </c>
      <c r="F18" s="65">
        <f t="shared" si="10"/>
        <v>15.5</v>
      </c>
      <c r="G18" s="64">
        <f t="shared" si="10"/>
        <v>16</v>
      </c>
      <c r="H18" s="60"/>
      <c r="I18" s="75"/>
      <c r="J18" s="75"/>
      <c r="K18" s="75" t="s">
        <v>133</v>
      </c>
      <c r="L18" s="75" t="s">
        <v>133</v>
      </c>
      <c r="M18" s="261"/>
      <c r="N18" s="75"/>
    </row>
    <row r="19" ht="29.15" customHeight="1" spans="1:14">
      <c r="A19" s="63" t="s">
        <v>150</v>
      </c>
      <c r="B19" s="64">
        <f>C19</f>
        <v>2.5</v>
      </c>
      <c r="C19" s="64">
        <f>D19</f>
        <v>2.5</v>
      </c>
      <c r="D19" s="64">
        <v>2.5</v>
      </c>
      <c r="E19" s="64">
        <f t="shared" ref="E19:G19" si="11">D19</f>
        <v>2.5</v>
      </c>
      <c r="F19" s="65">
        <f t="shared" si="11"/>
        <v>2.5</v>
      </c>
      <c r="G19" s="64">
        <f t="shared" si="11"/>
        <v>2.5</v>
      </c>
      <c r="H19" s="60"/>
      <c r="I19" s="75"/>
      <c r="J19" s="75"/>
      <c r="K19" s="75" t="s">
        <v>133</v>
      </c>
      <c r="L19" s="75" t="s">
        <v>133</v>
      </c>
      <c r="M19" s="261"/>
      <c r="N19" s="75"/>
    </row>
    <row r="20" ht="29.15" customHeight="1" spans="1:14">
      <c r="A20" s="63" t="s">
        <v>151</v>
      </c>
      <c r="B20" s="64">
        <f>C20</f>
        <v>5</v>
      </c>
      <c r="C20" s="64">
        <f>D20</f>
        <v>5</v>
      </c>
      <c r="D20" s="64">
        <v>5</v>
      </c>
      <c r="E20" s="64">
        <f t="shared" ref="E20:G20" si="12">D20</f>
        <v>5</v>
      </c>
      <c r="F20" s="65">
        <f t="shared" si="12"/>
        <v>5</v>
      </c>
      <c r="G20" s="64">
        <f t="shared" si="12"/>
        <v>5</v>
      </c>
      <c r="H20" s="60"/>
      <c r="I20" s="75"/>
      <c r="J20" s="75"/>
      <c r="K20" s="75" t="s">
        <v>152</v>
      </c>
      <c r="L20" s="75" t="s">
        <v>152</v>
      </c>
      <c r="M20" s="261"/>
      <c r="N20" s="75"/>
    </row>
    <row r="21" ht="29.15" customHeight="1" spans="1:14">
      <c r="A21" s="63" t="s">
        <v>153</v>
      </c>
      <c r="B21" s="64">
        <f>C21-0.3</f>
        <v>7.4</v>
      </c>
      <c r="C21" s="64">
        <f>D21-0.3</f>
        <v>7.7</v>
      </c>
      <c r="D21" s="64">
        <v>8</v>
      </c>
      <c r="E21" s="64">
        <f t="shared" ref="E21:G21" si="13">D21+0.3</f>
        <v>8.3</v>
      </c>
      <c r="F21" s="65">
        <f t="shared" si="13"/>
        <v>8.6</v>
      </c>
      <c r="G21" s="64">
        <f t="shared" si="13"/>
        <v>8.9</v>
      </c>
      <c r="H21" s="60"/>
      <c r="I21" s="75"/>
      <c r="J21" s="75"/>
      <c r="K21" s="75" t="s">
        <v>133</v>
      </c>
      <c r="L21" s="75" t="s">
        <v>133</v>
      </c>
      <c r="M21" s="261"/>
      <c r="N21" s="75"/>
    </row>
    <row r="22" ht="29.15" customHeight="1" spans="1:14">
      <c r="A22" s="63" t="s">
        <v>154</v>
      </c>
      <c r="B22" s="64">
        <f>C22-0.7</f>
        <v>17.1</v>
      </c>
      <c r="C22" s="64">
        <f>D22-0.7</f>
        <v>17.8</v>
      </c>
      <c r="D22" s="64">
        <v>18.5</v>
      </c>
      <c r="E22" s="64">
        <f t="shared" ref="E22:G22" si="14">D22+0.7</f>
        <v>19.2</v>
      </c>
      <c r="F22" s="65">
        <f t="shared" si="14"/>
        <v>19.9</v>
      </c>
      <c r="G22" s="64">
        <f t="shared" si="14"/>
        <v>20.6</v>
      </c>
      <c r="H22" s="60"/>
      <c r="I22" s="75"/>
      <c r="J22" s="75"/>
      <c r="K22" s="75" t="s">
        <v>127</v>
      </c>
      <c r="L22" s="75" t="s">
        <v>127</v>
      </c>
      <c r="M22" s="261"/>
      <c r="N22" s="75"/>
    </row>
    <row r="23" ht="29.15" customHeight="1" spans="1:14">
      <c r="A23" s="254"/>
      <c r="B23" s="170"/>
      <c r="C23" s="170"/>
      <c r="D23" s="170"/>
      <c r="E23" s="170"/>
      <c r="F23" s="170"/>
      <c r="G23" s="170"/>
      <c r="H23" s="60"/>
      <c r="I23" s="77"/>
      <c r="J23" s="77"/>
      <c r="K23" s="75"/>
      <c r="L23" s="77"/>
      <c r="M23" s="77"/>
      <c r="N23" s="77"/>
    </row>
    <row r="24" ht="14.25" spans="1:14">
      <c r="A24" s="255"/>
      <c r="B24" s="69"/>
      <c r="C24" s="69"/>
      <c r="D24" s="69"/>
      <c r="E24" s="69"/>
      <c r="F24" s="69"/>
      <c r="G24" s="69"/>
      <c r="H24" s="69"/>
      <c r="I24" s="68" t="s">
        <v>155</v>
      </c>
      <c r="J24" s="262">
        <v>45641</v>
      </c>
      <c r="K24" s="68" t="s">
        <v>156</v>
      </c>
      <c r="L24" s="68"/>
      <c r="M24" s="68" t="s">
        <v>157</v>
      </c>
      <c r="N24" s="52" t="s">
        <v>109</v>
      </c>
    </row>
    <row r="25" ht="19" customHeight="1" spans="1:1">
      <c r="A25" s="52" t="s">
        <v>158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zoomScalePageLayoutView="125" workbookViewId="0">
      <selection activeCell="E24" sqref="E24:K24"/>
    </sheetView>
  </sheetViews>
  <sheetFormatPr defaultColWidth="10" defaultRowHeight="16.5" customHeight="1"/>
  <cols>
    <col min="1" max="6" width="10" style="79"/>
    <col min="7" max="7" width="12.25" style="79" customWidth="1"/>
    <col min="8" max="16384" width="10" style="79"/>
  </cols>
  <sheetData>
    <row r="1" ht="22.5" customHeight="1" spans="1:11">
      <c r="A1" s="174" t="s">
        <v>159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ht="17.25" customHeight="1" spans="1:11">
      <c r="A2" s="175" t="s">
        <v>18</v>
      </c>
      <c r="B2" s="82" t="s">
        <v>19</v>
      </c>
      <c r="C2" s="82"/>
      <c r="D2" s="176" t="s">
        <v>20</v>
      </c>
      <c r="E2" s="176"/>
      <c r="F2" s="177" t="s">
        <v>21</v>
      </c>
      <c r="G2" s="177"/>
      <c r="H2" s="178" t="s">
        <v>22</v>
      </c>
      <c r="I2" s="236" t="s">
        <v>23</v>
      </c>
      <c r="J2" s="236"/>
      <c r="K2" s="237"/>
    </row>
    <row r="3" customHeight="1" spans="1:11">
      <c r="A3" s="179" t="s">
        <v>24</v>
      </c>
      <c r="B3" s="180"/>
      <c r="C3" s="181"/>
      <c r="D3" s="182" t="s">
        <v>25</v>
      </c>
      <c r="E3" s="183"/>
      <c r="F3" s="183"/>
      <c r="G3" s="184"/>
      <c r="H3" s="182" t="s">
        <v>26</v>
      </c>
      <c r="I3" s="183"/>
      <c r="J3" s="183"/>
      <c r="K3" s="184"/>
    </row>
    <row r="4" customHeight="1" spans="1:11">
      <c r="A4" s="185" t="s">
        <v>27</v>
      </c>
      <c r="B4" s="86" t="s">
        <v>28</v>
      </c>
      <c r="C4" s="87"/>
      <c r="D4" s="185" t="s">
        <v>29</v>
      </c>
      <c r="E4" s="186"/>
      <c r="F4" s="187">
        <v>45652</v>
      </c>
      <c r="G4" s="188"/>
      <c r="H4" s="185" t="s">
        <v>160</v>
      </c>
      <c r="I4" s="186"/>
      <c r="J4" s="86" t="s">
        <v>31</v>
      </c>
      <c r="K4" s="87" t="s">
        <v>32</v>
      </c>
    </row>
    <row r="5" customHeight="1" spans="1:11">
      <c r="A5" s="189" t="s">
        <v>33</v>
      </c>
      <c r="B5" s="86" t="s">
        <v>34</v>
      </c>
      <c r="C5" s="87"/>
      <c r="D5" s="185" t="s">
        <v>161</v>
      </c>
      <c r="E5" s="186"/>
      <c r="F5" s="187">
        <v>45624</v>
      </c>
      <c r="G5" s="188"/>
      <c r="H5" s="185" t="s">
        <v>162</v>
      </c>
      <c r="I5" s="186"/>
      <c r="J5" s="86" t="s">
        <v>31</v>
      </c>
      <c r="K5" s="87" t="s">
        <v>32</v>
      </c>
    </row>
    <row r="6" customHeight="1" spans="1:11">
      <c r="A6" s="185" t="s">
        <v>37</v>
      </c>
      <c r="B6" s="96">
        <v>4</v>
      </c>
      <c r="C6" s="190">
        <v>6</v>
      </c>
      <c r="D6" s="185" t="s">
        <v>163</v>
      </c>
      <c r="E6" s="186"/>
      <c r="F6" s="187">
        <v>45307</v>
      </c>
      <c r="G6" s="188"/>
      <c r="H6" s="191" t="s">
        <v>164</v>
      </c>
      <c r="I6" s="217"/>
      <c r="J6" s="217"/>
      <c r="K6" s="238"/>
    </row>
    <row r="7" customHeight="1" spans="1:11">
      <c r="A7" s="185" t="s">
        <v>40</v>
      </c>
      <c r="B7" s="89">
        <v>7100</v>
      </c>
      <c r="C7" s="90"/>
      <c r="D7" s="185" t="s">
        <v>165</v>
      </c>
      <c r="E7" s="186"/>
      <c r="F7" s="187">
        <v>45310</v>
      </c>
      <c r="G7" s="188"/>
      <c r="H7" s="192"/>
      <c r="I7" s="86"/>
      <c r="J7" s="86"/>
      <c r="K7" s="87"/>
    </row>
    <row r="8" customHeight="1" spans="1:11">
      <c r="A8" s="193"/>
      <c r="B8" s="99"/>
      <c r="C8" s="194"/>
      <c r="D8" s="193" t="s">
        <v>43</v>
      </c>
      <c r="E8" s="195"/>
      <c r="F8" s="196">
        <v>45312</v>
      </c>
      <c r="G8" s="197"/>
      <c r="H8" s="198"/>
      <c r="I8" s="211"/>
      <c r="J8" s="211"/>
      <c r="K8" s="239"/>
    </row>
    <row r="9" customHeight="1" spans="1:11">
      <c r="A9" s="199" t="s">
        <v>166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</row>
    <row r="10" customHeight="1" spans="1:11">
      <c r="A10" s="200" t="s">
        <v>47</v>
      </c>
      <c r="B10" s="201" t="s">
        <v>48</v>
      </c>
      <c r="C10" s="202" t="s">
        <v>49</v>
      </c>
      <c r="D10" s="203"/>
      <c r="E10" s="204" t="s">
        <v>52</v>
      </c>
      <c r="F10" s="201" t="s">
        <v>48</v>
      </c>
      <c r="G10" s="202" t="s">
        <v>49</v>
      </c>
      <c r="H10" s="201"/>
      <c r="I10" s="204" t="s">
        <v>50</v>
      </c>
      <c r="J10" s="201" t="s">
        <v>48</v>
      </c>
      <c r="K10" s="240" t="s">
        <v>49</v>
      </c>
    </row>
    <row r="11" customHeight="1" spans="1:11">
      <c r="A11" s="189" t="s">
        <v>53</v>
      </c>
      <c r="B11" s="205" t="s">
        <v>48</v>
      </c>
      <c r="C11" s="86" t="s">
        <v>49</v>
      </c>
      <c r="D11" s="206"/>
      <c r="E11" s="207" t="s">
        <v>55</v>
      </c>
      <c r="F11" s="205" t="s">
        <v>48</v>
      </c>
      <c r="G11" s="86" t="s">
        <v>49</v>
      </c>
      <c r="H11" s="205"/>
      <c r="I11" s="207" t="s">
        <v>60</v>
      </c>
      <c r="J11" s="205" t="s">
        <v>48</v>
      </c>
      <c r="K11" s="87" t="s">
        <v>49</v>
      </c>
    </row>
    <row r="12" customHeight="1" spans="1:11">
      <c r="A12" s="193" t="s">
        <v>92</v>
      </c>
      <c r="B12" s="195"/>
      <c r="C12" s="195"/>
      <c r="D12" s="195"/>
      <c r="E12" s="195"/>
      <c r="F12" s="195"/>
      <c r="G12" s="195"/>
      <c r="H12" s="195"/>
      <c r="I12" s="195"/>
      <c r="J12" s="195"/>
      <c r="K12" s="241"/>
    </row>
    <row r="13" customHeight="1" spans="1:11">
      <c r="A13" s="208" t="s">
        <v>167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customHeight="1" spans="1:11">
      <c r="A14" s="209" t="s">
        <v>168</v>
      </c>
      <c r="B14" s="210"/>
      <c r="C14" s="210"/>
      <c r="D14" s="210"/>
      <c r="E14" s="210"/>
      <c r="F14" s="210"/>
      <c r="G14" s="210"/>
      <c r="H14" s="210"/>
      <c r="I14" s="116"/>
      <c r="J14" s="116"/>
      <c r="K14" s="147"/>
    </row>
    <row r="15" customHeight="1" spans="1:11">
      <c r="A15" s="209" t="s">
        <v>169</v>
      </c>
      <c r="B15" s="210"/>
      <c r="C15" s="210"/>
      <c r="D15" s="210"/>
      <c r="E15" s="210"/>
      <c r="F15" s="210"/>
      <c r="G15" s="210"/>
      <c r="H15" s="210"/>
      <c r="I15" s="116"/>
      <c r="J15" s="116"/>
      <c r="K15" s="147"/>
    </row>
    <row r="16" customHeight="1" spans="1:11">
      <c r="A16" s="209" t="s">
        <v>170</v>
      </c>
      <c r="B16" s="210"/>
      <c r="C16" s="210"/>
      <c r="D16" s="210"/>
      <c r="E16" s="210"/>
      <c r="F16" s="210"/>
      <c r="G16" s="210"/>
      <c r="H16" s="210"/>
      <c r="I16" s="116"/>
      <c r="J16" s="116"/>
      <c r="K16" s="147"/>
    </row>
    <row r="17" customHeight="1" spans="1:11">
      <c r="A17" s="198" t="s">
        <v>171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39"/>
    </row>
    <row r="18" customHeight="1" spans="1:11">
      <c r="A18" s="208" t="s">
        <v>172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08"/>
    </row>
    <row r="19" customHeight="1" spans="1:11">
      <c r="A19" s="209"/>
      <c r="B19" s="210"/>
      <c r="C19" s="210"/>
      <c r="D19" s="210"/>
      <c r="E19" s="210"/>
      <c r="F19" s="210"/>
      <c r="G19" s="210"/>
      <c r="H19" s="210"/>
      <c r="I19" s="116"/>
      <c r="J19" s="116"/>
      <c r="K19" s="147"/>
    </row>
    <row r="20" customHeight="1" spans="1:11">
      <c r="A20" s="125"/>
      <c r="B20" s="126"/>
      <c r="C20" s="126"/>
      <c r="D20" s="212"/>
      <c r="E20" s="213"/>
      <c r="F20" s="126"/>
      <c r="G20" s="126"/>
      <c r="H20" s="212"/>
      <c r="I20" s="134"/>
      <c r="J20" s="242"/>
      <c r="K20" s="243"/>
    </row>
    <row r="21" customHeight="1" spans="1:11">
      <c r="A21" s="198"/>
      <c r="B21" s="211"/>
      <c r="C21" s="211"/>
      <c r="D21" s="211"/>
      <c r="E21" s="211"/>
      <c r="F21" s="211"/>
      <c r="G21" s="211"/>
      <c r="H21" s="211"/>
      <c r="I21" s="211"/>
      <c r="J21" s="211"/>
      <c r="K21" s="239"/>
    </row>
    <row r="22" customHeight="1" spans="1:11">
      <c r="A22" s="214" t="s">
        <v>89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</row>
    <row r="23" customHeight="1" spans="1:11">
      <c r="A23" s="81" t="s">
        <v>90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47"/>
    </row>
    <row r="24" customHeight="1" spans="1:11">
      <c r="A24" s="95" t="s">
        <v>91</v>
      </c>
      <c r="B24" s="97"/>
      <c r="C24" s="86" t="s">
        <v>31</v>
      </c>
      <c r="D24" s="86" t="s">
        <v>32</v>
      </c>
      <c r="E24" s="94"/>
      <c r="F24" s="94"/>
      <c r="G24" s="94"/>
      <c r="H24" s="94"/>
      <c r="I24" s="94"/>
      <c r="J24" s="94"/>
      <c r="K24" s="141"/>
    </row>
    <row r="25" customHeight="1" spans="1:11">
      <c r="A25" s="185" t="s">
        <v>173</v>
      </c>
      <c r="B25" s="86"/>
      <c r="C25" s="86"/>
      <c r="D25" s="86"/>
      <c r="E25" s="86"/>
      <c r="F25" s="86"/>
      <c r="G25" s="86"/>
      <c r="H25" s="86"/>
      <c r="I25" s="86"/>
      <c r="J25" s="86"/>
      <c r="K25" s="87"/>
    </row>
    <row r="26" customHeight="1" spans="1:11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44"/>
    </row>
    <row r="27" customHeight="1" spans="1:11">
      <c r="A27" s="199" t="s">
        <v>98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</row>
    <row r="28" customHeight="1" spans="1:11">
      <c r="A28" s="179" t="s">
        <v>99</v>
      </c>
      <c r="B28" s="202" t="s">
        <v>58</v>
      </c>
      <c r="C28" s="202" t="s">
        <v>59</v>
      </c>
      <c r="D28" s="202" t="s">
        <v>51</v>
      </c>
      <c r="E28" s="180" t="s">
        <v>100</v>
      </c>
      <c r="F28" s="202" t="s">
        <v>58</v>
      </c>
      <c r="G28" s="202" t="s">
        <v>59</v>
      </c>
      <c r="H28" s="202" t="s">
        <v>51</v>
      </c>
      <c r="I28" s="180" t="s">
        <v>101</v>
      </c>
      <c r="J28" s="202" t="s">
        <v>58</v>
      </c>
      <c r="K28" s="240" t="s">
        <v>59</v>
      </c>
    </row>
    <row r="29" customHeight="1" spans="1:11">
      <c r="A29" s="191" t="s">
        <v>50</v>
      </c>
      <c r="B29" s="86" t="s">
        <v>58</v>
      </c>
      <c r="C29" s="86" t="s">
        <v>59</v>
      </c>
      <c r="D29" s="86" t="s">
        <v>51</v>
      </c>
      <c r="E29" s="217" t="s">
        <v>57</v>
      </c>
      <c r="F29" s="86" t="s">
        <v>58</v>
      </c>
      <c r="G29" s="86" t="s">
        <v>59</v>
      </c>
      <c r="H29" s="86" t="s">
        <v>51</v>
      </c>
      <c r="I29" s="217" t="s">
        <v>68</v>
      </c>
      <c r="J29" s="86" t="s">
        <v>58</v>
      </c>
      <c r="K29" s="87" t="s">
        <v>59</v>
      </c>
    </row>
    <row r="30" customHeight="1" spans="1:11">
      <c r="A30" s="185" t="s">
        <v>61</v>
      </c>
      <c r="B30" s="97"/>
      <c r="C30" s="97"/>
      <c r="D30" s="97"/>
      <c r="E30" s="97"/>
      <c r="F30" s="97"/>
      <c r="G30" s="97"/>
      <c r="H30" s="97"/>
      <c r="I30" s="97"/>
      <c r="J30" s="97"/>
      <c r="K30" s="148"/>
    </row>
    <row r="31" customHeight="1" spans="1:11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45"/>
    </row>
    <row r="32" customHeight="1" spans="1:11">
      <c r="A32" s="199" t="s">
        <v>174</v>
      </c>
      <c r="B32" s="199"/>
      <c r="C32" s="199"/>
      <c r="D32" s="199"/>
      <c r="E32" s="199"/>
      <c r="F32" s="199"/>
      <c r="G32" s="199"/>
      <c r="H32" s="199"/>
      <c r="I32" s="199"/>
      <c r="J32" s="199"/>
      <c r="K32" s="199"/>
    </row>
    <row r="33" ht="17.25" customHeight="1" spans="1:11">
      <c r="A33" s="220" t="s">
        <v>175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46"/>
    </row>
    <row r="34" ht="17.25" customHeight="1" spans="1:11">
      <c r="A34" s="222" t="s">
        <v>176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47"/>
    </row>
    <row r="35" ht="17.25" customHeight="1" spans="1:11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47"/>
    </row>
    <row r="36" ht="17.25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47"/>
    </row>
    <row r="37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47"/>
    </row>
    <row r="38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7"/>
    </row>
    <row r="39" ht="17.25" customHeight="1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47"/>
    </row>
    <row r="40" ht="17.25" customHeight="1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47"/>
    </row>
    <row r="4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47"/>
    </row>
    <row r="42" ht="17.25" customHeight="1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47"/>
    </row>
    <row r="43" ht="17.25" customHeight="1" spans="1:11">
      <c r="A43" s="222"/>
      <c r="B43" s="223"/>
      <c r="C43" s="223"/>
      <c r="D43" s="223"/>
      <c r="E43" s="223"/>
      <c r="F43" s="223"/>
      <c r="G43" s="223"/>
      <c r="H43" s="223"/>
      <c r="I43" s="223"/>
      <c r="J43" s="223"/>
      <c r="K43" s="247"/>
    </row>
    <row r="44" ht="17.25" customHeight="1" spans="1:11">
      <c r="A44" s="218" t="s">
        <v>97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45"/>
    </row>
    <row r="45" customHeight="1" spans="1:11">
      <c r="A45" s="199" t="s">
        <v>177</v>
      </c>
      <c r="B45" s="199"/>
      <c r="C45" s="199"/>
      <c r="D45" s="199"/>
      <c r="E45" s="199"/>
      <c r="F45" s="199"/>
      <c r="G45" s="199"/>
      <c r="H45" s="199"/>
      <c r="I45" s="199"/>
      <c r="J45" s="199"/>
      <c r="K45" s="199"/>
    </row>
    <row r="46" ht="18" customHeight="1" spans="1:11">
      <c r="A46" s="114" t="s">
        <v>92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46"/>
    </row>
    <row r="47" ht="18" customHeight="1" spans="1:11">
      <c r="A47" s="114"/>
      <c r="B47" s="115"/>
      <c r="C47" s="115"/>
      <c r="D47" s="115"/>
      <c r="E47" s="115"/>
      <c r="F47" s="115"/>
      <c r="G47" s="115"/>
      <c r="H47" s="115"/>
      <c r="I47" s="115"/>
      <c r="J47" s="115"/>
      <c r="K47" s="146"/>
    </row>
    <row r="48" ht="18" customHeight="1" spans="1:11">
      <c r="A48" s="215"/>
      <c r="B48" s="216"/>
      <c r="C48" s="216"/>
      <c r="D48" s="216"/>
      <c r="E48" s="216"/>
      <c r="F48" s="216"/>
      <c r="G48" s="216"/>
      <c r="H48" s="216"/>
      <c r="I48" s="216"/>
      <c r="J48" s="216"/>
      <c r="K48" s="244"/>
    </row>
    <row r="49" ht="21" customHeight="1" spans="1:11">
      <c r="A49" s="224" t="s">
        <v>103</v>
      </c>
      <c r="B49" s="225" t="s">
        <v>104</v>
      </c>
      <c r="C49" s="225"/>
      <c r="D49" s="226" t="s">
        <v>105</v>
      </c>
      <c r="E49" s="227" t="s">
        <v>106</v>
      </c>
      <c r="F49" s="226" t="s">
        <v>107</v>
      </c>
      <c r="G49" s="228">
        <v>45662</v>
      </c>
      <c r="H49" s="229" t="s">
        <v>108</v>
      </c>
      <c r="I49" s="229"/>
      <c r="J49" s="225" t="s">
        <v>109</v>
      </c>
      <c r="K49" s="248"/>
    </row>
    <row r="50" customHeight="1" spans="1:11">
      <c r="A50" s="230" t="s">
        <v>110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49"/>
    </row>
    <row r="51" customHeight="1" spans="1:11">
      <c r="A51" s="232"/>
      <c r="B51" s="233"/>
      <c r="C51" s="233"/>
      <c r="D51" s="233"/>
      <c r="E51" s="233"/>
      <c r="F51" s="233"/>
      <c r="G51" s="233"/>
      <c r="H51" s="233"/>
      <c r="I51" s="233"/>
      <c r="J51" s="233"/>
      <c r="K51" s="250"/>
    </row>
    <row r="52" customHeight="1" spans="1:11">
      <c r="A52" s="234"/>
      <c r="B52" s="235"/>
      <c r="C52" s="235"/>
      <c r="D52" s="235"/>
      <c r="E52" s="235"/>
      <c r="F52" s="235"/>
      <c r="G52" s="235"/>
      <c r="H52" s="235"/>
      <c r="I52" s="235"/>
      <c r="J52" s="235"/>
      <c r="K52" s="251"/>
    </row>
    <row r="53" ht="21" customHeight="1" spans="1:11">
      <c r="A53" s="224" t="s">
        <v>103</v>
      </c>
      <c r="B53" s="225" t="s">
        <v>104</v>
      </c>
      <c r="C53" s="225"/>
      <c r="D53" s="226" t="s">
        <v>105</v>
      </c>
      <c r="E53" s="226"/>
      <c r="F53" s="226" t="s">
        <v>107</v>
      </c>
      <c r="G53" s="226"/>
      <c r="H53" s="229" t="s">
        <v>108</v>
      </c>
      <c r="I53" s="229"/>
      <c r="J53" s="252"/>
      <c r="K53" s="253"/>
    </row>
  </sheetData>
  <mergeCells count="8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184150</xdr:rowOff>
                  </from>
                  <to>
                    <xdr:col>2</xdr:col>
                    <xdr:colOff>584200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184150</xdr:rowOff>
                  </from>
                  <to>
                    <xdr:col>3</xdr:col>
                    <xdr:colOff>584200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27</xdr:row>
                    <xdr:rowOff>12700</xdr:rowOff>
                  </from>
                  <to>
                    <xdr:col>1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584200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12700</xdr:rowOff>
                  </from>
                  <to>
                    <xdr:col>2</xdr:col>
                    <xdr:colOff>571500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27</xdr:row>
                    <xdr:rowOff>190500</xdr:rowOff>
                  </from>
                  <to>
                    <xdr:col>5</xdr:col>
                    <xdr:colOff>603250</xdr:colOff>
                    <xdr:row>28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27</xdr:row>
                    <xdr:rowOff>0</xdr:rowOff>
                  </from>
                  <to>
                    <xdr:col>5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28</xdr:row>
                    <xdr:rowOff>0</xdr:rowOff>
                  </from>
                  <to>
                    <xdr:col>6</xdr:col>
                    <xdr:colOff>603250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28</xdr:row>
                    <xdr:rowOff>12700</xdr:rowOff>
                  </from>
                  <to>
                    <xdr:col>10</xdr:col>
                    <xdr:colOff>603250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27</xdr:row>
                    <xdr:rowOff>0</xdr:rowOff>
                  </from>
                  <to>
                    <xdr:col>9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0</xdr:rowOff>
                  </from>
                  <to>
                    <xdr:col>10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C6" sqref="C6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157" t="s">
        <v>27</v>
      </c>
      <c r="B2" s="56" t="s">
        <v>28</v>
      </c>
      <c r="C2" s="56"/>
      <c r="D2" s="57" t="s">
        <v>33</v>
      </c>
      <c r="E2" s="55" t="s">
        <v>34</v>
      </c>
      <c r="F2" s="55"/>
      <c r="G2" s="55"/>
      <c r="H2" s="58"/>
      <c r="I2" s="70" t="s">
        <v>22</v>
      </c>
      <c r="J2" s="71" t="s">
        <v>23</v>
      </c>
      <c r="K2" s="71"/>
      <c r="L2" s="71"/>
      <c r="M2" s="71"/>
      <c r="N2" s="72"/>
    </row>
    <row r="3" ht="29.15" customHeight="1" spans="1:14">
      <c r="A3" s="59" t="s">
        <v>113</v>
      </c>
      <c r="B3" s="59" t="s">
        <v>114</v>
      </c>
      <c r="C3" s="59"/>
      <c r="D3" s="59"/>
      <c r="E3" s="59"/>
      <c r="F3" s="59"/>
      <c r="G3" s="59"/>
      <c r="H3" s="60"/>
      <c r="I3" s="59" t="s">
        <v>115</v>
      </c>
      <c r="J3" s="59"/>
      <c r="K3" s="59"/>
      <c r="L3" s="59"/>
      <c r="M3" s="59"/>
      <c r="N3" s="158"/>
    </row>
    <row r="4" ht="29.15" customHeight="1" spans="1:14">
      <c r="A4" s="59"/>
      <c r="B4" s="61" t="s">
        <v>75</v>
      </c>
      <c r="C4" s="61" t="s">
        <v>76</v>
      </c>
      <c r="D4" s="62" t="s">
        <v>77</v>
      </c>
      <c r="E4" s="61" t="s">
        <v>78</v>
      </c>
      <c r="F4" s="61" t="s">
        <v>79</v>
      </c>
      <c r="G4" s="61" t="s">
        <v>80</v>
      </c>
      <c r="H4" s="60"/>
      <c r="I4" s="61" t="s">
        <v>75</v>
      </c>
      <c r="J4" s="61" t="s">
        <v>76</v>
      </c>
      <c r="K4" s="62" t="s">
        <v>77</v>
      </c>
      <c r="L4" s="61" t="s">
        <v>78</v>
      </c>
      <c r="M4" s="61" t="s">
        <v>79</v>
      </c>
      <c r="N4" s="61" t="s">
        <v>80</v>
      </c>
    </row>
    <row r="5" ht="29.15" customHeight="1" spans="1:14">
      <c r="A5" s="59"/>
      <c r="B5" s="62" t="s">
        <v>117</v>
      </c>
      <c r="C5" s="62" t="s">
        <v>118</v>
      </c>
      <c r="D5" s="62" t="s">
        <v>119</v>
      </c>
      <c r="E5" s="62" t="s">
        <v>120</v>
      </c>
      <c r="F5" s="62" t="s">
        <v>121</v>
      </c>
      <c r="G5" s="62" t="s">
        <v>122</v>
      </c>
      <c r="H5" s="60"/>
      <c r="I5" s="73" t="s">
        <v>178</v>
      </c>
      <c r="J5" s="73" t="s">
        <v>179</v>
      </c>
      <c r="K5" s="73" t="s">
        <v>180</v>
      </c>
      <c r="L5" s="73" t="s">
        <v>181</v>
      </c>
      <c r="M5" s="171" t="s">
        <v>182</v>
      </c>
      <c r="N5" s="73" t="s">
        <v>183</v>
      </c>
    </row>
    <row r="6" ht="29.15" customHeight="1" spans="1:14">
      <c r="A6" s="63" t="s">
        <v>125</v>
      </c>
      <c r="B6" s="64">
        <f>C6-1</f>
        <v>67.5</v>
      </c>
      <c r="C6" s="64">
        <f>D6-2</f>
        <v>68.5</v>
      </c>
      <c r="D6" s="64">
        <v>70.5</v>
      </c>
      <c r="E6" s="64">
        <f>D6+2</f>
        <v>72.5</v>
      </c>
      <c r="F6" s="65">
        <f>E6+2</f>
        <v>74.5</v>
      </c>
      <c r="G6" s="64">
        <f>F6+1</f>
        <v>75.5</v>
      </c>
      <c r="H6" s="60"/>
      <c r="I6" s="74" t="s">
        <v>184</v>
      </c>
      <c r="J6" s="74" t="s">
        <v>185</v>
      </c>
      <c r="K6" s="74" t="s">
        <v>186</v>
      </c>
      <c r="L6" s="74" t="s">
        <v>187</v>
      </c>
      <c r="M6" s="172" t="s">
        <v>188</v>
      </c>
      <c r="N6" s="74" t="s">
        <v>189</v>
      </c>
    </row>
    <row r="7" ht="29.15" customHeight="1" spans="1:14">
      <c r="A7" s="63" t="s">
        <v>129</v>
      </c>
      <c r="B7" s="64">
        <f t="shared" ref="B7:B9" si="0">C7-4</f>
        <v>100</v>
      </c>
      <c r="C7" s="64">
        <f t="shared" ref="C7:C9" si="1">D7-4</f>
        <v>104</v>
      </c>
      <c r="D7" s="64">
        <v>108</v>
      </c>
      <c r="E7" s="64">
        <f t="shared" ref="E7:E9" si="2">D7+4</f>
        <v>112</v>
      </c>
      <c r="F7" s="65">
        <f>E7+4</f>
        <v>116</v>
      </c>
      <c r="G7" s="64">
        <f t="shared" ref="G7:G9" si="3">F7+6</f>
        <v>122</v>
      </c>
      <c r="H7" s="60"/>
      <c r="I7" s="75" t="s">
        <v>190</v>
      </c>
      <c r="J7" s="75" t="s">
        <v>191</v>
      </c>
      <c r="K7" s="75" t="s">
        <v>191</v>
      </c>
      <c r="L7" s="75" t="s">
        <v>191</v>
      </c>
      <c r="M7" s="173" t="s">
        <v>191</v>
      </c>
      <c r="N7" s="75" t="s">
        <v>190</v>
      </c>
    </row>
    <row r="8" ht="29.15" customHeight="1" spans="1:14">
      <c r="A8" s="63" t="s">
        <v>132</v>
      </c>
      <c r="B8" s="64">
        <f t="shared" si="0"/>
        <v>98</v>
      </c>
      <c r="C8" s="64">
        <f t="shared" si="1"/>
        <v>102</v>
      </c>
      <c r="D8" s="64">
        <v>106</v>
      </c>
      <c r="E8" s="64">
        <f t="shared" si="2"/>
        <v>110</v>
      </c>
      <c r="F8" s="65">
        <f>E8+5</f>
        <v>115</v>
      </c>
      <c r="G8" s="64">
        <f t="shared" si="3"/>
        <v>121</v>
      </c>
      <c r="H8" s="60"/>
      <c r="I8" s="75" t="s">
        <v>191</v>
      </c>
      <c r="J8" s="75" t="s">
        <v>190</v>
      </c>
      <c r="K8" s="75" t="s">
        <v>191</v>
      </c>
      <c r="L8" s="75" t="s">
        <v>191</v>
      </c>
      <c r="M8" s="173" t="s">
        <v>192</v>
      </c>
      <c r="N8" s="75" t="s">
        <v>193</v>
      </c>
    </row>
    <row r="9" ht="29.15" customHeight="1" spans="1:14">
      <c r="A9" s="63" t="s">
        <v>134</v>
      </c>
      <c r="B9" s="64">
        <f t="shared" si="0"/>
        <v>98</v>
      </c>
      <c r="C9" s="64">
        <f t="shared" si="1"/>
        <v>102</v>
      </c>
      <c r="D9" s="64">
        <v>106</v>
      </c>
      <c r="E9" s="64">
        <f t="shared" si="2"/>
        <v>110</v>
      </c>
      <c r="F9" s="65">
        <f>E9+5</f>
        <v>115</v>
      </c>
      <c r="G9" s="64">
        <f t="shared" si="3"/>
        <v>121</v>
      </c>
      <c r="H9" s="60"/>
      <c r="I9" s="75" t="s">
        <v>194</v>
      </c>
      <c r="J9" s="75" t="s">
        <v>190</v>
      </c>
      <c r="K9" s="75" t="s">
        <v>195</v>
      </c>
      <c r="L9" s="75" t="s">
        <v>195</v>
      </c>
      <c r="M9" s="173" t="s">
        <v>195</v>
      </c>
      <c r="N9" s="75" t="s">
        <v>196</v>
      </c>
    </row>
    <row r="10" ht="29.15" customHeight="1" spans="1:14">
      <c r="A10" s="63" t="s">
        <v>136</v>
      </c>
      <c r="B10" s="64">
        <f>C10-1.2</f>
        <v>43.1</v>
      </c>
      <c r="C10" s="64">
        <f>D10-1.2</f>
        <v>44.3</v>
      </c>
      <c r="D10" s="64">
        <v>45.5</v>
      </c>
      <c r="E10" s="64">
        <f>D10+1.2</f>
        <v>46.7</v>
      </c>
      <c r="F10" s="65">
        <f>E10+1.2</f>
        <v>47.9</v>
      </c>
      <c r="G10" s="64">
        <f>F10+1.4</f>
        <v>49.3</v>
      </c>
      <c r="H10" s="60"/>
      <c r="I10" s="75" t="s">
        <v>197</v>
      </c>
      <c r="J10" s="75" t="s">
        <v>198</v>
      </c>
      <c r="K10" s="75" t="s">
        <v>199</v>
      </c>
      <c r="L10" s="75" t="s">
        <v>200</v>
      </c>
      <c r="M10" s="173" t="s">
        <v>201</v>
      </c>
      <c r="N10" s="75" t="s">
        <v>202</v>
      </c>
    </row>
    <row r="11" ht="29.15" customHeight="1" spans="1:14">
      <c r="A11" s="63" t="s">
        <v>139</v>
      </c>
      <c r="B11" s="64">
        <f>C11-0.5</f>
        <v>21</v>
      </c>
      <c r="C11" s="64">
        <f>D11-0.5</f>
        <v>21.5</v>
      </c>
      <c r="D11" s="64">
        <v>22</v>
      </c>
      <c r="E11" s="64">
        <f t="shared" ref="E11:G11" si="4">D11+0.5</f>
        <v>22.5</v>
      </c>
      <c r="F11" s="65">
        <f t="shared" si="4"/>
        <v>23</v>
      </c>
      <c r="G11" s="64">
        <f t="shared" si="4"/>
        <v>23.5</v>
      </c>
      <c r="H11" s="60"/>
      <c r="I11" s="75" t="s">
        <v>203</v>
      </c>
      <c r="J11" s="75" t="s">
        <v>204</v>
      </c>
      <c r="K11" s="75" t="s">
        <v>205</v>
      </c>
      <c r="L11" s="75" t="s">
        <v>206</v>
      </c>
      <c r="M11" s="173" t="s">
        <v>207</v>
      </c>
      <c r="N11" s="75" t="s">
        <v>203</v>
      </c>
    </row>
    <row r="12" ht="29.15" customHeight="1" spans="1:14">
      <c r="A12" s="63" t="s">
        <v>141</v>
      </c>
      <c r="B12" s="64">
        <f>C12-0.8</f>
        <v>17.9</v>
      </c>
      <c r="C12" s="64">
        <f>D12-0.8</f>
        <v>18.7</v>
      </c>
      <c r="D12" s="64">
        <v>19.5</v>
      </c>
      <c r="E12" s="64">
        <f>D12+0.8</f>
        <v>20.3</v>
      </c>
      <c r="F12" s="65">
        <f>E12+0.8</f>
        <v>21.1</v>
      </c>
      <c r="G12" s="64">
        <f>F12+1.3</f>
        <v>22.4</v>
      </c>
      <c r="H12" s="60"/>
      <c r="I12" s="75" t="s">
        <v>208</v>
      </c>
      <c r="J12" s="75" t="s">
        <v>209</v>
      </c>
      <c r="K12" s="75" t="s">
        <v>210</v>
      </c>
      <c r="L12" s="75" t="s">
        <v>211</v>
      </c>
      <c r="M12" s="173" t="s">
        <v>203</v>
      </c>
      <c r="N12" s="75" t="s">
        <v>212</v>
      </c>
    </row>
    <row r="13" ht="29.15" customHeight="1" spans="1:14">
      <c r="A13" s="63" t="s">
        <v>143</v>
      </c>
      <c r="B13" s="64">
        <f>C13-0.7</f>
        <v>16.1</v>
      </c>
      <c r="C13" s="64">
        <f>D13-0.7</f>
        <v>16.8</v>
      </c>
      <c r="D13" s="64">
        <v>17.5</v>
      </c>
      <c r="E13" s="64">
        <f>D13+0.7</f>
        <v>18.2</v>
      </c>
      <c r="F13" s="65">
        <f>E13+0.7</f>
        <v>18.9</v>
      </c>
      <c r="G13" s="64">
        <f>F13+0.95</f>
        <v>19.85</v>
      </c>
      <c r="H13" s="60"/>
      <c r="I13" s="75" t="s">
        <v>197</v>
      </c>
      <c r="J13" s="75" t="s">
        <v>213</v>
      </c>
      <c r="K13" s="75" t="s">
        <v>214</v>
      </c>
      <c r="L13" s="75" t="s">
        <v>214</v>
      </c>
      <c r="M13" s="173" t="s">
        <v>215</v>
      </c>
      <c r="N13" s="75" t="s">
        <v>213</v>
      </c>
    </row>
    <row r="14" ht="29.15" customHeight="1" spans="1:14">
      <c r="A14" s="63" t="s">
        <v>144</v>
      </c>
      <c r="B14" s="64">
        <f t="shared" ref="B14:B16" si="5">C14</f>
        <v>2</v>
      </c>
      <c r="C14" s="64">
        <f t="shared" ref="C14:C16" si="6">D14</f>
        <v>2</v>
      </c>
      <c r="D14" s="64">
        <v>2</v>
      </c>
      <c r="E14" s="64">
        <f t="shared" ref="E14:G14" si="7">D14</f>
        <v>2</v>
      </c>
      <c r="F14" s="65">
        <f t="shared" si="7"/>
        <v>2</v>
      </c>
      <c r="G14" s="64">
        <f t="shared" si="7"/>
        <v>2</v>
      </c>
      <c r="H14" s="60"/>
      <c r="I14" s="75" t="s">
        <v>206</v>
      </c>
      <c r="J14" s="75" t="s">
        <v>206</v>
      </c>
      <c r="K14" s="75" t="s">
        <v>206</v>
      </c>
      <c r="L14" s="75" t="s">
        <v>206</v>
      </c>
      <c r="M14" s="75" t="s">
        <v>206</v>
      </c>
      <c r="N14" s="75" t="s">
        <v>206</v>
      </c>
    </row>
    <row r="15" ht="29.15" customHeight="1" spans="1:14">
      <c r="A15" s="63" t="s">
        <v>145</v>
      </c>
      <c r="B15" s="64">
        <f t="shared" si="5"/>
        <v>2.5</v>
      </c>
      <c r="C15" s="64">
        <f t="shared" si="6"/>
        <v>2.5</v>
      </c>
      <c r="D15" s="64">
        <v>2.5</v>
      </c>
      <c r="E15" s="64">
        <f t="shared" ref="E15:G15" si="8">D15</f>
        <v>2.5</v>
      </c>
      <c r="F15" s="65">
        <f t="shared" si="8"/>
        <v>2.5</v>
      </c>
      <c r="G15" s="64">
        <f t="shared" si="8"/>
        <v>2.5</v>
      </c>
      <c r="H15" s="60"/>
      <c r="I15" s="75" t="s">
        <v>206</v>
      </c>
      <c r="J15" s="75" t="s">
        <v>206</v>
      </c>
      <c r="K15" s="75" t="s">
        <v>206</v>
      </c>
      <c r="L15" s="75" t="s">
        <v>206</v>
      </c>
      <c r="M15" s="75" t="s">
        <v>206</v>
      </c>
      <c r="N15" s="75" t="s">
        <v>206</v>
      </c>
    </row>
    <row r="16" ht="29.15" customHeight="1" spans="1:14">
      <c r="A16" s="63" t="s">
        <v>146</v>
      </c>
      <c r="B16" s="64">
        <f t="shared" si="5"/>
        <v>5.5</v>
      </c>
      <c r="C16" s="64">
        <f t="shared" si="6"/>
        <v>5.5</v>
      </c>
      <c r="D16" s="64">
        <v>5.5</v>
      </c>
      <c r="E16" s="64">
        <f t="shared" ref="E16:G16" si="9">D16</f>
        <v>5.5</v>
      </c>
      <c r="F16" s="65">
        <f t="shared" si="9"/>
        <v>5.5</v>
      </c>
      <c r="G16" s="64">
        <f t="shared" si="9"/>
        <v>5.5</v>
      </c>
      <c r="H16" s="60"/>
      <c r="I16" s="75" t="s">
        <v>206</v>
      </c>
      <c r="J16" s="75" t="s">
        <v>206</v>
      </c>
      <c r="K16" s="75" t="s">
        <v>206</v>
      </c>
      <c r="L16" s="75" t="s">
        <v>206</v>
      </c>
      <c r="M16" s="75" t="s">
        <v>206</v>
      </c>
      <c r="N16" s="75" t="s">
        <v>206</v>
      </c>
    </row>
    <row r="17" ht="29.15" customHeight="1" spans="1:14">
      <c r="A17" s="63" t="s">
        <v>147</v>
      </c>
      <c r="B17" s="64">
        <f>C17-1</f>
        <v>41</v>
      </c>
      <c r="C17" s="64">
        <f>D17-1</f>
        <v>42</v>
      </c>
      <c r="D17" s="64">
        <v>43</v>
      </c>
      <c r="E17" s="64">
        <f>D17+1</f>
        <v>44</v>
      </c>
      <c r="F17" s="65">
        <f>E17+1</f>
        <v>45</v>
      </c>
      <c r="G17" s="64">
        <f>F17+1.5</f>
        <v>46.5</v>
      </c>
      <c r="H17" s="60"/>
      <c r="I17" s="75" t="s">
        <v>206</v>
      </c>
      <c r="J17" s="75" t="s">
        <v>206</v>
      </c>
      <c r="K17" s="75" t="s">
        <v>206</v>
      </c>
      <c r="L17" s="75" t="s">
        <v>206</v>
      </c>
      <c r="M17" s="75" t="s">
        <v>206</v>
      </c>
      <c r="N17" s="75" t="s">
        <v>206</v>
      </c>
    </row>
    <row r="18" ht="29.15" customHeight="1" spans="1:14">
      <c r="A18" s="63" t="s">
        <v>149</v>
      </c>
      <c r="B18" s="64">
        <f>C18-0.5</f>
        <v>13.5</v>
      </c>
      <c r="C18" s="64">
        <f>D18-0.5</f>
        <v>14</v>
      </c>
      <c r="D18" s="64">
        <v>14.5</v>
      </c>
      <c r="E18" s="64">
        <f t="shared" ref="E18:G18" si="10">D18+0.5</f>
        <v>15</v>
      </c>
      <c r="F18" s="65">
        <f t="shared" si="10"/>
        <v>15.5</v>
      </c>
      <c r="G18" s="64">
        <f t="shared" si="10"/>
        <v>16</v>
      </c>
      <c r="H18" s="60"/>
      <c r="I18" s="75" t="s">
        <v>206</v>
      </c>
      <c r="J18" s="75" t="s">
        <v>206</v>
      </c>
      <c r="K18" s="75" t="s">
        <v>206</v>
      </c>
      <c r="L18" s="75" t="s">
        <v>206</v>
      </c>
      <c r="M18" s="75" t="s">
        <v>206</v>
      </c>
      <c r="N18" s="75" t="s">
        <v>206</v>
      </c>
    </row>
    <row r="19" ht="29.15" customHeight="1" spans="1:14">
      <c r="A19" s="63" t="s">
        <v>150</v>
      </c>
      <c r="B19" s="64">
        <f>C19</f>
        <v>2.5</v>
      </c>
      <c r="C19" s="64">
        <f>D19</f>
        <v>2.5</v>
      </c>
      <c r="D19" s="64">
        <v>2.5</v>
      </c>
      <c r="E19" s="64">
        <f t="shared" ref="E19:G19" si="11">D19</f>
        <v>2.5</v>
      </c>
      <c r="F19" s="65">
        <f t="shared" si="11"/>
        <v>2.5</v>
      </c>
      <c r="G19" s="64">
        <f t="shared" si="11"/>
        <v>2.5</v>
      </c>
      <c r="H19" s="60"/>
      <c r="I19" s="75" t="s">
        <v>206</v>
      </c>
      <c r="J19" s="75" t="s">
        <v>206</v>
      </c>
      <c r="K19" s="75" t="s">
        <v>206</v>
      </c>
      <c r="L19" s="75" t="s">
        <v>206</v>
      </c>
      <c r="M19" s="75" t="s">
        <v>206</v>
      </c>
      <c r="N19" s="75" t="s">
        <v>206</v>
      </c>
    </row>
    <row r="20" ht="29.15" customHeight="1" spans="1:14">
      <c r="A20" s="63" t="s">
        <v>151</v>
      </c>
      <c r="B20" s="64">
        <f>C20</f>
        <v>5</v>
      </c>
      <c r="C20" s="64">
        <f>D20</f>
        <v>5</v>
      </c>
      <c r="D20" s="64">
        <v>5</v>
      </c>
      <c r="E20" s="64">
        <f t="shared" ref="E20:G20" si="12">D20</f>
        <v>5</v>
      </c>
      <c r="F20" s="65">
        <f t="shared" si="12"/>
        <v>5</v>
      </c>
      <c r="G20" s="64">
        <f t="shared" si="12"/>
        <v>5</v>
      </c>
      <c r="H20" s="60"/>
      <c r="I20" s="75" t="s">
        <v>206</v>
      </c>
      <c r="J20" s="75" t="s">
        <v>206</v>
      </c>
      <c r="K20" s="75" t="s">
        <v>206</v>
      </c>
      <c r="L20" s="75" t="s">
        <v>206</v>
      </c>
      <c r="M20" s="75" t="s">
        <v>206</v>
      </c>
      <c r="N20" s="75" t="s">
        <v>206</v>
      </c>
    </row>
    <row r="21" ht="29.15" customHeight="1" spans="1:14">
      <c r="A21" s="63" t="s">
        <v>153</v>
      </c>
      <c r="B21" s="64">
        <f>C21-0.3</f>
        <v>7.4</v>
      </c>
      <c r="C21" s="64">
        <f>D21-0.3</f>
        <v>7.7</v>
      </c>
      <c r="D21" s="64">
        <v>8</v>
      </c>
      <c r="E21" s="64">
        <f t="shared" ref="E21:G21" si="13">D21+0.3</f>
        <v>8.3</v>
      </c>
      <c r="F21" s="65">
        <f t="shared" si="13"/>
        <v>8.6</v>
      </c>
      <c r="G21" s="64">
        <f t="shared" si="13"/>
        <v>8.9</v>
      </c>
      <c r="H21" s="60"/>
      <c r="I21" s="75" t="s">
        <v>206</v>
      </c>
      <c r="J21" s="75" t="s">
        <v>206</v>
      </c>
      <c r="K21" s="75" t="s">
        <v>206</v>
      </c>
      <c r="L21" s="75" t="s">
        <v>206</v>
      </c>
      <c r="M21" s="75" t="s">
        <v>206</v>
      </c>
      <c r="N21" s="75" t="s">
        <v>206</v>
      </c>
    </row>
    <row r="22" ht="29.15" customHeight="1" spans="1:14">
      <c r="A22" s="63" t="s">
        <v>154</v>
      </c>
      <c r="B22" s="64">
        <f>C22-0.7</f>
        <v>17.1</v>
      </c>
      <c r="C22" s="64">
        <f>D22-0.7</f>
        <v>17.8</v>
      </c>
      <c r="D22" s="64">
        <v>18.5</v>
      </c>
      <c r="E22" s="64">
        <f t="shared" ref="E22:G22" si="14">D22+0.7</f>
        <v>19.2</v>
      </c>
      <c r="F22" s="65">
        <f t="shared" si="14"/>
        <v>19.9</v>
      </c>
      <c r="G22" s="64">
        <f t="shared" si="14"/>
        <v>20.6</v>
      </c>
      <c r="H22" s="60"/>
      <c r="I22" s="75" t="s">
        <v>206</v>
      </c>
      <c r="J22" s="75" t="s">
        <v>206</v>
      </c>
      <c r="K22" s="75" t="s">
        <v>206</v>
      </c>
      <c r="L22" s="75" t="s">
        <v>206</v>
      </c>
      <c r="M22" s="75" t="s">
        <v>206</v>
      </c>
      <c r="N22" s="75" t="s">
        <v>206</v>
      </c>
    </row>
    <row r="23" ht="29.15" customHeight="1" spans="1:14">
      <c r="A23" s="66"/>
      <c r="B23" s="170"/>
      <c r="C23" s="170"/>
      <c r="D23" s="170"/>
      <c r="E23" s="170"/>
      <c r="F23" s="170"/>
      <c r="G23" s="170"/>
      <c r="H23" s="67"/>
      <c r="I23" s="77"/>
      <c r="J23" s="77"/>
      <c r="K23" s="75"/>
      <c r="L23" s="77"/>
      <c r="M23" s="77"/>
      <c r="N23" s="77"/>
    </row>
    <row r="24" ht="15" spans="1:14">
      <c r="A24" s="68" t="s">
        <v>92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</row>
    <row r="25" ht="14.25" spans="1:14">
      <c r="A25" s="52" t="s">
        <v>216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</row>
    <row r="26" ht="14.25" spans="1:13">
      <c r="A26" s="69" t="s">
        <v>217</v>
      </c>
      <c r="B26" s="69"/>
      <c r="C26" s="69"/>
      <c r="D26" s="69"/>
      <c r="E26" s="69"/>
      <c r="F26" s="69"/>
      <c r="G26" s="69"/>
      <c r="H26" s="69"/>
      <c r="I26" s="68" t="s">
        <v>218</v>
      </c>
      <c r="J26" s="78"/>
      <c r="K26" s="68" t="s">
        <v>156</v>
      </c>
      <c r="L26" s="68"/>
      <c r="M26" s="68" t="s">
        <v>219</v>
      </c>
    </row>
    <row r="27" ht="19" customHeight="1" spans="1:1">
      <c r="A27" s="52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L22" sqref="L22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6.5666666666667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157" t="s">
        <v>27</v>
      </c>
      <c r="B2" s="56" t="s">
        <v>28</v>
      </c>
      <c r="C2" s="56"/>
      <c r="D2" s="57" t="s">
        <v>33</v>
      </c>
      <c r="E2" s="55" t="s">
        <v>34</v>
      </c>
      <c r="F2" s="55"/>
      <c r="G2" s="55"/>
      <c r="H2" s="58"/>
      <c r="I2" s="70" t="s">
        <v>22</v>
      </c>
      <c r="J2" s="71" t="s">
        <v>23</v>
      </c>
      <c r="K2" s="71"/>
      <c r="L2" s="71"/>
      <c r="M2" s="71"/>
      <c r="N2" s="72"/>
    </row>
    <row r="3" ht="29.15" customHeight="1" spans="1:14">
      <c r="A3" s="59" t="s">
        <v>113</v>
      </c>
      <c r="B3" s="59" t="s">
        <v>114</v>
      </c>
      <c r="C3" s="59"/>
      <c r="D3" s="59"/>
      <c r="E3" s="59"/>
      <c r="F3" s="59"/>
      <c r="G3" s="59"/>
      <c r="H3" s="60"/>
      <c r="I3" s="59" t="s">
        <v>115</v>
      </c>
      <c r="J3" s="59"/>
      <c r="K3" s="59"/>
      <c r="L3" s="59"/>
      <c r="M3" s="59"/>
      <c r="N3" s="158"/>
    </row>
    <row r="4" ht="29.15" customHeight="1" spans="1:14">
      <c r="A4" s="59"/>
      <c r="B4" s="61" t="s">
        <v>75</v>
      </c>
      <c r="C4" s="61" t="s">
        <v>76</v>
      </c>
      <c r="D4" s="62" t="s">
        <v>77</v>
      </c>
      <c r="E4" s="61" t="s">
        <v>78</v>
      </c>
      <c r="F4" s="61" t="s">
        <v>79</v>
      </c>
      <c r="G4" s="61" t="s">
        <v>80</v>
      </c>
      <c r="H4" s="60"/>
      <c r="I4" s="159"/>
      <c r="J4" s="61" t="s">
        <v>220</v>
      </c>
      <c r="K4" s="62" t="s">
        <v>221</v>
      </c>
      <c r="L4" s="61" t="s">
        <v>222</v>
      </c>
      <c r="M4" s="61" t="s">
        <v>223</v>
      </c>
      <c r="N4" s="160"/>
    </row>
    <row r="5" ht="29.15" customHeight="1" spans="1:14">
      <c r="A5" s="59"/>
      <c r="B5" s="62" t="s">
        <v>117</v>
      </c>
      <c r="C5" s="62" t="s">
        <v>118</v>
      </c>
      <c r="D5" s="62" t="s">
        <v>119</v>
      </c>
      <c r="E5" s="62" t="s">
        <v>120</v>
      </c>
      <c r="F5" s="62" t="s">
        <v>121</v>
      </c>
      <c r="G5" s="62" t="s">
        <v>122</v>
      </c>
      <c r="H5" s="60"/>
      <c r="I5" s="73"/>
      <c r="J5" s="73" t="s">
        <v>224</v>
      </c>
      <c r="K5" s="73" t="s">
        <v>224</v>
      </c>
      <c r="L5" s="73" t="s">
        <v>224</v>
      </c>
      <c r="M5" s="73" t="s">
        <v>224</v>
      </c>
      <c r="N5" s="161"/>
    </row>
    <row r="6" ht="29.15" customHeight="1" spans="1:14">
      <c r="A6" s="63" t="s">
        <v>125</v>
      </c>
      <c r="B6" s="64">
        <f>C6-1</f>
        <v>67.5</v>
      </c>
      <c r="C6" s="64">
        <f>D6-2</f>
        <v>68.5</v>
      </c>
      <c r="D6" s="64">
        <v>70.5</v>
      </c>
      <c r="E6" s="64">
        <f>D6+2</f>
        <v>72.5</v>
      </c>
      <c r="F6" s="65">
        <f>E6+2</f>
        <v>74.5</v>
      </c>
      <c r="G6" s="64">
        <f>F6+1</f>
        <v>75.5</v>
      </c>
      <c r="H6" s="60"/>
      <c r="I6" s="74"/>
      <c r="J6" s="74" t="s">
        <v>191</v>
      </c>
      <c r="K6" s="74" t="s">
        <v>225</v>
      </c>
      <c r="L6" s="74" t="s">
        <v>225</v>
      </c>
      <c r="M6" s="74" t="s">
        <v>212</v>
      </c>
      <c r="N6" s="162"/>
    </row>
    <row r="7" ht="29.15" customHeight="1" spans="1:14">
      <c r="A7" s="63" t="s">
        <v>129</v>
      </c>
      <c r="B7" s="64">
        <f t="shared" ref="B7:B9" si="0">C7-4</f>
        <v>100</v>
      </c>
      <c r="C7" s="64">
        <f t="shared" ref="C7:C9" si="1">D7-4</f>
        <v>104</v>
      </c>
      <c r="D7" s="64">
        <v>108</v>
      </c>
      <c r="E7" s="64">
        <f t="shared" ref="E7:E9" si="2">D7+4</f>
        <v>112</v>
      </c>
      <c r="F7" s="65">
        <f>E7+4</f>
        <v>116</v>
      </c>
      <c r="G7" s="64">
        <f t="shared" ref="G7:G9" si="3">F7+6</f>
        <v>122</v>
      </c>
      <c r="H7" s="60"/>
      <c r="I7" s="75"/>
      <c r="J7" s="75" t="s">
        <v>226</v>
      </c>
      <c r="K7" s="75" t="s">
        <v>225</v>
      </c>
      <c r="L7" s="75" t="s">
        <v>225</v>
      </c>
      <c r="M7" s="75" t="s">
        <v>191</v>
      </c>
      <c r="N7" s="163"/>
    </row>
    <row r="8" ht="29.15" customHeight="1" spans="1:14">
      <c r="A8" s="63" t="s">
        <v>132</v>
      </c>
      <c r="B8" s="64">
        <f t="shared" si="0"/>
        <v>98</v>
      </c>
      <c r="C8" s="64">
        <f t="shared" si="1"/>
        <v>102</v>
      </c>
      <c r="D8" s="64">
        <v>106</v>
      </c>
      <c r="E8" s="64">
        <f t="shared" si="2"/>
        <v>110</v>
      </c>
      <c r="F8" s="65">
        <f>E8+5</f>
        <v>115</v>
      </c>
      <c r="G8" s="64">
        <f t="shared" si="3"/>
        <v>121</v>
      </c>
      <c r="H8" s="60"/>
      <c r="I8" s="75"/>
      <c r="J8" s="75" t="s">
        <v>191</v>
      </c>
      <c r="K8" s="75" t="s">
        <v>191</v>
      </c>
      <c r="L8" s="75" t="s">
        <v>191</v>
      </c>
      <c r="M8" s="75" t="s">
        <v>206</v>
      </c>
      <c r="N8" s="164"/>
    </row>
    <row r="9" ht="29.15" customHeight="1" spans="1:14">
      <c r="A9" s="63" t="s">
        <v>134</v>
      </c>
      <c r="B9" s="64">
        <f t="shared" si="0"/>
        <v>98</v>
      </c>
      <c r="C9" s="64">
        <f t="shared" si="1"/>
        <v>102</v>
      </c>
      <c r="D9" s="64">
        <v>106</v>
      </c>
      <c r="E9" s="64">
        <f t="shared" si="2"/>
        <v>110</v>
      </c>
      <c r="F9" s="65">
        <f>E9+5</f>
        <v>115</v>
      </c>
      <c r="G9" s="64">
        <f t="shared" si="3"/>
        <v>121</v>
      </c>
      <c r="H9" s="60"/>
      <c r="I9" s="74"/>
      <c r="J9" s="75" t="s">
        <v>227</v>
      </c>
      <c r="K9" s="75" t="s">
        <v>228</v>
      </c>
      <c r="L9" s="75" t="s">
        <v>227</v>
      </c>
      <c r="M9" s="75" t="s">
        <v>196</v>
      </c>
      <c r="N9" s="165"/>
    </row>
    <row r="10" ht="29.15" customHeight="1" spans="1:14">
      <c r="A10" s="63" t="s">
        <v>136</v>
      </c>
      <c r="B10" s="64">
        <f>C10-1.2</f>
        <v>43.1</v>
      </c>
      <c r="C10" s="64">
        <f>D10-1.2</f>
        <v>44.3</v>
      </c>
      <c r="D10" s="64">
        <v>45.5</v>
      </c>
      <c r="E10" s="64">
        <f>D10+1.2</f>
        <v>46.7</v>
      </c>
      <c r="F10" s="65">
        <f>E10+1.2</f>
        <v>47.9</v>
      </c>
      <c r="G10" s="64">
        <f>F10+1.4</f>
        <v>49.3</v>
      </c>
      <c r="H10" s="60"/>
      <c r="I10" s="74"/>
      <c r="J10" s="75" t="s">
        <v>229</v>
      </c>
      <c r="K10" s="75" t="s">
        <v>212</v>
      </c>
      <c r="L10" s="75" t="s">
        <v>230</v>
      </c>
      <c r="M10" s="75" t="s">
        <v>206</v>
      </c>
      <c r="N10" s="165"/>
    </row>
    <row r="11" ht="29.15" customHeight="1" spans="1:14">
      <c r="A11" s="63" t="s">
        <v>139</v>
      </c>
      <c r="B11" s="64">
        <f>C11-0.5</f>
        <v>21</v>
      </c>
      <c r="C11" s="64">
        <f>D11-0.5</f>
        <v>21.5</v>
      </c>
      <c r="D11" s="64">
        <v>22</v>
      </c>
      <c r="E11" s="64">
        <f t="shared" ref="E11:G11" si="4">D11+0.5</f>
        <v>22.5</v>
      </c>
      <c r="F11" s="65">
        <f t="shared" si="4"/>
        <v>23</v>
      </c>
      <c r="G11" s="64">
        <f t="shared" si="4"/>
        <v>23.5</v>
      </c>
      <c r="H11" s="60"/>
      <c r="I11" s="74"/>
      <c r="J11" s="75" t="s">
        <v>203</v>
      </c>
      <c r="K11" s="75" t="s">
        <v>203</v>
      </c>
      <c r="L11" s="75" t="s">
        <v>231</v>
      </c>
      <c r="M11" s="75" t="s">
        <v>203</v>
      </c>
      <c r="N11" s="165"/>
    </row>
    <row r="12" ht="29.15" customHeight="1" spans="1:14">
      <c r="A12" s="63" t="s">
        <v>141</v>
      </c>
      <c r="B12" s="64">
        <f>C12-0.8</f>
        <v>17.9</v>
      </c>
      <c r="C12" s="64">
        <f>D12-0.8</f>
        <v>18.7</v>
      </c>
      <c r="D12" s="64">
        <v>19.5</v>
      </c>
      <c r="E12" s="64">
        <f>D12+0.8</f>
        <v>20.3</v>
      </c>
      <c r="F12" s="65">
        <f>E12+0.8</f>
        <v>21.1</v>
      </c>
      <c r="G12" s="64">
        <f>F12+1.3</f>
        <v>22.4</v>
      </c>
      <c r="H12" s="60"/>
      <c r="I12" s="74"/>
      <c r="J12" s="75" t="s">
        <v>212</v>
      </c>
      <c r="K12" s="75" t="s">
        <v>232</v>
      </c>
      <c r="L12" s="75" t="s">
        <v>233</v>
      </c>
      <c r="M12" s="75" t="s">
        <v>234</v>
      </c>
      <c r="N12" s="165"/>
    </row>
    <row r="13" ht="29.15" customHeight="1" spans="1:14">
      <c r="A13" s="63" t="s">
        <v>143</v>
      </c>
      <c r="B13" s="64">
        <f>C13-0.7</f>
        <v>16.1</v>
      </c>
      <c r="C13" s="64">
        <f>D13-0.7</f>
        <v>16.8</v>
      </c>
      <c r="D13" s="64">
        <v>17.5</v>
      </c>
      <c r="E13" s="64">
        <f>D13+0.7</f>
        <v>18.2</v>
      </c>
      <c r="F13" s="65">
        <f>E13+0.7</f>
        <v>18.9</v>
      </c>
      <c r="G13" s="64">
        <f>F13+0.95</f>
        <v>19.85</v>
      </c>
      <c r="H13" s="60"/>
      <c r="I13" s="75"/>
      <c r="J13" s="75" t="s">
        <v>235</v>
      </c>
      <c r="K13" s="75" t="s">
        <v>236</v>
      </c>
      <c r="L13" s="75" t="s">
        <v>206</v>
      </c>
      <c r="M13" s="75" t="s">
        <v>234</v>
      </c>
      <c r="N13" s="164"/>
    </row>
    <row r="14" ht="29.15" customHeight="1" spans="1:14">
      <c r="A14" s="63" t="s">
        <v>144</v>
      </c>
      <c r="B14" s="64">
        <f t="shared" ref="B14:B16" si="5">C14</f>
        <v>2</v>
      </c>
      <c r="C14" s="64">
        <f t="shared" ref="C14:C16" si="6">D14</f>
        <v>2</v>
      </c>
      <c r="D14" s="64">
        <v>2</v>
      </c>
      <c r="E14" s="64">
        <f t="shared" ref="E14:G14" si="7">D14</f>
        <v>2</v>
      </c>
      <c r="F14" s="65">
        <f t="shared" si="7"/>
        <v>2</v>
      </c>
      <c r="G14" s="64">
        <f t="shared" si="7"/>
        <v>2</v>
      </c>
      <c r="H14" s="60"/>
      <c r="I14" s="75"/>
      <c r="J14" s="75" t="s">
        <v>206</v>
      </c>
      <c r="K14" s="75" t="s">
        <v>206</v>
      </c>
      <c r="L14" s="75" t="s">
        <v>206</v>
      </c>
      <c r="M14" s="75" t="s">
        <v>206</v>
      </c>
      <c r="N14" s="164"/>
    </row>
    <row r="15" ht="29.15" customHeight="1" spans="1:14">
      <c r="A15" s="63" t="s">
        <v>145</v>
      </c>
      <c r="B15" s="64">
        <f t="shared" si="5"/>
        <v>2.5</v>
      </c>
      <c r="C15" s="64">
        <f t="shared" si="6"/>
        <v>2.5</v>
      </c>
      <c r="D15" s="64">
        <v>2.5</v>
      </c>
      <c r="E15" s="64">
        <f t="shared" ref="E15:G15" si="8">D15</f>
        <v>2.5</v>
      </c>
      <c r="F15" s="65">
        <f t="shared" si="8"/>
        <v>2.5</v>
      </c>
      <c r="G15" s="64">
        <f t="shared" si="8"/>
        <v>2.5</v>
      </c>
      <c r="H15" s="60"/>
      <c r="I15" s="75"/>
      <c r="J15" s="75" t="s">
        <v>206</v>
      </c>
      <c r="K15" s="75" t="s">
        <v>206</v>
      </c>
      <c r="L15" s="75" t="s">
        <v>206</v>
      </c>
      <c r="M15" s="75" t="s">
        <v>206</v>
      </c>
      <c r="N15" s="164"/>
    </row>
    <row r="16" ht="29.15" customHeight="1" spans="1:14">
      <c r="A16" s="63" t="s">
        <v>146</v>
      </c>
      <c r="B16" s="64">
        <f t="shared" si="5"/>
        <v>5.5</v>
      </c>
      <c r="C16" s="64">
        <f t="shared" si="6"/>
        <v>5.5</v>
      </c>
      <c r="D16" s="64">
        <v>5.5</v>
      </c>
      <c r="E16" s="64">
        <f t="shared" ref="E16:G16" si="9">D16</f>
        <v>5.5</v>
      </c>
      <c r="F16" s="65">
        <f t="shared" si="9"/>
        <v>5.5</v>
      </c>
      <c r="G16" s="64">
        <f t="shared" si="9"/>
        <v>5.5</v>
      </c>
      <c r="H16" s="60"/>
      <c r="I16" s="75"/>
      <c r="J16" s="75" t="s">
        <v>206</v>
      </c>
      <c r="K16" s="75" t="s">
        <v>206</v>
      </c>
      <c r="L16" s="75" t="s">
        <v>206</v>
      </c>
      <c r="M16" s="75" t="s">
        <v>206</v>
      </c>
      <c r="N16" s="164"/>
    </row>
    <row r="17" ht="29.15" customHeight="1" spans="1:14">
      <c r="A17" s="63" t="s">
        <v>147</v>
      </c>
      <c r="B17" s="64">
        <f>C17-1</f>
        <v>41</v>
      </c>
      <c r="C17" s="64">
        <f>D17-1</f>
        <v>42</v>
      </c>
      <c r="D17" s="64">
        <v>43</v>
      </c>
      <c r="E17" s="64">
        <f>D17+1</f>
        <v>44</v>
      </c>
      <c r="F17" s="65">
        <f>E17+1</f>
        <v>45</v>
      </c>
      <c r="G17" s="64">
        <f>F17+1.5</f>
        <v>46.5</v>
      </c>
      <c r="H17" s="60"/>
      <c r="I17" s="75"/>
      <c r="J17" s="75" t="s">
        <v>206</v>
      </c>
      <c r="K17" s="75" t="s">
        <v>206</v>
      </c>
      <c r="L17" s="75" t="s">
        <v>206</v>
      </c>
      <c r="M17" s="75" t="s">
        <v>206</v>
      </c>
      <c r="N17" s="164"/>
    </row>
    <row r="18" ht="29.15" customHeight="1" spans="1:14">
      <c r="A18" s="63" t="s">
        <v>149</v>
      </c>
      <c r="B18" s="64">
        <f>C18-0.5</f>
        <v>13.5</v>
      </c>
      <c r="C18" s="64">
        <f>D18-0.5</f>
        <v>14</v>
      </c>
      <c r="D18" s="64">
        <v>14.5</v>
      </c>
      <c r="E18" s="64">
        <f t="shared" ref="E18:G18" si="10">D18+0.5</f>
        <v>15</v>
      </c>
      <c r="F18" s="65">
        <f t="shared" si="10"/>
        <v>15.5</v>
      </c>
      <c r="G18" s="64">
        <f t="shared" si="10"/>
        <v>16</v>
      </c>
      <c r="H18" s="60"/>
      <c r="I18" s="75"/>
      <c r="J18" s="75" t="s">
        <v>206</v>
      </c>
      <c r="K18" s="75" t="s">
        <v>206</v>
      </c>
      <c r="L18" s="75" t="s">
        <v>206</v>
      </c>
      <c r="M18" s="75" t="s">
        <v>206</v>
      </c>
      <c r="N18" s="164"/>
    </row>
    <row r="19" ht="29.15" customHeight="1" spans="1:14">
      <c r="A19" s="63" t="s">
        <v>150</v>
      </c>
      <c r="B19" s="64">
        <f>C19</f>
        <v>2.5</v>
      </c>
      <c r="C19" s="64">
        <f>D19</f>
        <v>2.5</v>
      </c>
      <c r="D19" s="64">
        <v>2.5</v>
      </c>
      <c r="E19" s="64">
        <f t="shared" ref="E19:G19" si="11">D19</f>
        <v>2.5</v>
      </c>
      <c r="F19" s="65">
        <f t="shared" si="11"/>
        <v>2.5</v>
      </c>
      <c r="G19" s="64">
        <f t="shared" si="11"/>
        <v>2.5</v>
      </c>
      <c r="H19" s="60"/>
      <c r="I19" s="75"/>
      <c r="J19" s="75" t="s">
        <v>206</v>
      </c>
      <c r="K19" s="75" t="s">
        <v>206</v>
      </c>
      <c r="L19" s="75" t="s">
        <v>206</v>
      </c>
      <c r="M19" s="75" t="s">
        <v>206</v>
      </c>
      <c r="N19" s="164"/>
    </row>
    <row r="20" ht="29.15" customHeight="1" spans="1:14">
      <c r="A20" s="63" t="s">
        <v>151</v>
      </c>
      <c r="B20" s="64">
        <f>C20</f>
        <v>5</v>
      </c>
      <c r="C20" s="64">
        <f>D20</f>
        <v>5</v>
      </c>
      <c r="D20" s="64">
        <v>5</v>
      </c>
      <c r="E20" s="64">
        <f t="shared" ref="E20:G20" si="12">D20</f>
        <v>5</v>
      </c>
      <c r="F20" s="65">
        <f t="shared" si="12"/>
        <v>5</v>
      </c>
      <c r="G20" s="64">
        <f t="shared" si="12"/>
        <v>5</v>
      </c>
      <c r="H20" s="60"/>
      <c r="I20" s="75"/>
      <c r="J20" s="75" t="s">
        <v>206</v>
      </c>
      <c r="K20" s="75" t="s">
        <v>206</v>
      </c>
      <c r="L20" s="75" t="s">
        <v>206</v>
      </c>
      <c r="M20" s="75" t="s">
        <v>206</v>
      </c>
      <c r="N20" s="164"/>
    </row>
    <row r="21" ht="29.15" customHeight="1" spans="1:14">
      <c r="A21" s="63" t="s">
        <v>153</v>
      </c>
      <c r="B21" s="64">
        <f>C21-0.3</f>
        <v>7.4</v>
      </c>
      <c r="C21" s="64">
        <f>D21-0.3</f>
        <v>7.7</v>
      </c>
      <c r="D21" s="64">
        <v>8</v>
      </c>
      <c r="E21" s="64">
        <f t="shared" ref="E21:G21" si="13">D21+0.3</f>
        <v>8.3</v>
      </c>
      <c r="F21" s="65">
        <f t="shared" si="13"/>
        <v>8.6</v>
      </c>
      <c r="G21" s="64">
        <f t="shared" si="13"/>
        <v>8.9</v>
      </c>
      <c r="H21" s="60"/>
      <c r="I21" s="75"/>
      <c r="J21" s="75" t="s">
        <v>206</v>
      </c>
      <c r="K21" s="75" t="s">
        <v>206</v>
      </c>
      <c r="L21" s="75" t="s">
        <v>206</v>
      </c>
      <c r="M21" s="75" t="s">
        <v>206</v>
      </c>
      <c r="N21" s="164"/>
    </row>
    <row r="22" ht="29.15" customHeight="1" spans="1:14">
      <c r="A22" s="63" t="s">
        <v>154</v>
      </c>
      <c r="B22" s="64">
        <f>C22-0.7</f>
        <v>17.1</v>
      </c>
      <c r="C22" s="64">
        <f>D22-0.7</f>
        <v>17.8</v>
      </c>
      <c r="D22" s="64">
        <v>18.5</v>
      </c>
      <c r="E22" s="64">
        <f t="shared" ref="E22:G22" si="14">D22+0.7</f>
        <v>19.2</v>
      </c>
      <c r="F22" s="65">
        <f t="shared" si="14"/>
        <v>19.9</v>
      </c>
      <c r="G22" s="64">
        <f t="shared" si="14"/>
        <v>20.6</v>
      </c>
      <c r="H22" s="60"/>
      <c r="I22" s="75"/>
      <c r="J22" s="75" t="s">
        <v>206</v>
      </c>
      <c r="K22" s="75" t="s">
        <v>206</v>
      </c>
      <c r="L22" s="75" t="s">
        <v>206</v>
      </c>
      <c r="M22" s="75" t="s">
        <v>206</v>
      </c>
      <c r="N22" s="164"/>
    </row>
    <row r="23" ht="29.15" customHeight="1" spans="1:14">
      <c r="A23" s="66"/>
      <c r="B23" s="66"/>
      <c r="C23" s="66"/>
      <c r="D23" s="66"/>
      <c r="E23" s="66"/>
      <c r="F23" s="66"/>
      <c r="G23" s="66"/>
      <c r="H23" s="67"/>
      <c r="I23" s="166"/>
      <c r="J23" s="167"/>
      <c r="K23" s="168"/>
      <c r="L23" s="167"/>
      <c r="M23" s="167"/>
      <c r="N23" s="169"/>
    </row>
    <row r="24" ht="15" spans="1:14">
      <c r="A24" s="68" t="s">
        <v>92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</row>
    <row r="25" ht="14.25" spans="1:14">
      <c r="A25" s="52" t="s">
        <v>216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</row>
    <row r="26" ht="14.25" spans="1:13">
      <c r="A26" s="69" t="s">
        <v>217</v>
      </c>
      <c r="B26" s="69"/>
      <c r="C26" s="69"/>
      <c r="D26" s="69"/>
      <c r="E26" s="69"/>
      <c r="F26" s="69"/>
      <c r="G26" s="69"/>
      <c r="H26" s="69"/>
      <c r="I26" s="68" t="s">
        <v>237</v>
      </c>
      <c r="J26" s="78"/>
      <c r="K26" s="68" t="s">
        <v>156</v>
      </c>
      <c r="L26" s="68"/>
      <c r="M26" s="68" t="s">
        <v>219</v>
      </c>
    </row>
    <row r="27" ht="19" customHeight="1" spans="1:1">
      <c r="A27" s="52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N10" sqref="N10"/>
    </sheetView>
  </sheetViews>
  <sheetFormatPr defaultColWidth="10.0833333333333" defaultRowHeight="14.25"/>
  <cols>
    <col min="1" max="1" width="9.58333333333333" style="79" customWidth="1"/>
    <col min="2" max="2" width="11.0833333333333" style="79" customWidth="1"/>
    <col min="3" max="3" width="9.08333333333333" style="79" customWidth="1"/>
    <col min="4" max="4" width="9.5" style="79" customWidth="1"/>
    <col min="5" max="5" width="11.3333333333333" style="79" customWidth="1"/>
    <col min="6" max="6" width="10.3333333333333" style="79" customWidth="1"/>
    <col min="7" max="7" width="9.5" style="79" customWidth="1"/>
    <col min="8" max="8" width="9.08333333333333" style="79" customWidth="1"/>
    <col min="9" max="9" width="8.08333333333333" style="79" customWidth="1"/>
    <col min="10" max="10" width="10.5" style="79" customWidth="1"/>
    <col min="11" max="11" width="12.0833333333333" style="79" customWidth="1"/>
    <col min="12" max="16384" width="10.0833333333333" style="79"/>
  </cols>
  <sheetData>
    <row r="1" ht="26.25" spans="1:11">
      <c r="A1" s="80" t="s">
        <v>238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>
      <c r="A2" s="81" t="s">
        <v>18</v>
      </c>
      <c r="B2" s="82" t="s">
        <v>239</v>
      </c>
      <c r="C2" s="82"/>
      <c r="D2" s="83" t="s">
        <v>27</v>
      </c>
      <c r="E2" s="84" t="s">
        <v>28</v>
      </c>
      <c r="F2" s="85" t="s">
        <v>240</v>
      </c>
      <c r="G2" s="86" t="s">
        <v>34</v>
      </c>
      <c r="H2" s="87"/>
      <c r="I2" s="116" t="s">
        <v>22</v>
      </c>
      <c r="J2" s="139" t="s">
        <v>241</v>
      </c>
      <c r="K2" s="140"/>
    </row>
    <row r="3" spans="1:11">
      <c r="A3" s="88" t="s">
        <v>40</v>
      </c>
      <c r="B3" s="89">
        <v>7100</v>
      </c>
      <c r="C3" s="90"/>
      <c r="D3" s="91" t="s">
        <v>242</v>
      </c>
      <c r="E3" s="92">
        <v>45721</v>
      </c>
      <c r="F3" s="93"/>
      <c r="G3" s="93"/>
      <c r="H3" s="94" t="s">
        <v>243</v>
      </c>
      <c r="I3" s="94"/>
      <c r="J3" s="94"/>
      <c r="K3" s="141"/>
    </row>
    <row r="4" spans="1:11">
      <c r="A4" s="95" t="s">
        <v>37</v>
      </c>
      <c r="B4" s="96">
        <v>4</v>
      </c>
      <c r="C4" s="96">
        <v>6</v>
      </c>
      <c r="D4" s="97" t="s">
        <v>244</v>
      </c>
      <c r="E4" s="93"/>
      <c r="F4" s="93"/>
      <c r="G4" s="93"/>
      <c r="H4" s="97" t="s">
        <v>245</v>
      </c>
      <c r="I4" s="97"/>
      <c r="J4" s="110" t="s">
        <v>31</v>
      </c>
      <c r="K4" s="142" t="s">
        <v>32</v>
      </c>
    </row>
    <row r="5" spans="1:11">
      <c r="A5" s="95" t="s">
        <v>246</v>
      </c>
      <c r="B5" s="96">
        <v>2</v>
      </c>
      <c r="C5" s="96"/>
      <c r="D5" s="91" t="s">
        <v>247</v>
      </c>
      <c r="E5" s="91" t="s">
        <v>248</v>
      </c>
      <c r="F5" s="91" t="s">
        <v>249</v>
      </c>
      <c r="G5" s="91" t="s">
        <v>250</v>
      </c>
      <c r="H5" s="97" t="s">
        <v>251</v>
      </c>
      <c r="I5" s="97"/>
      <c r="J5" s="110" t="s">
        <v>31</v>
      </c>
      <c r="K5" s="142" t="s">
        <v>32</v>
      </c>
    </row>
    <row r="6" spans="1:11">
      <c r="A6" s="98" t="s">
        <v>252</v>
      </c>
      <c r="B6" s="99">
        <v>125</v>
      </c>
      <c r="C6" s="99"/>
      <c r="D6" s="100" t="s">
        <v>253</v>
      </c>
      <c r="E6" s="101"/>
      <c r="F6" s="102">
        <v>2060</v>
      </c>
      <c r="G6" s="100"/>
      <c r="H6" s="103" t="s">
        <v>254</v>
      </c>
      <c r="I6" s="103"/>
      <c r="J6" s="102" t="s">
        <v>31</v>
      </c>
      <c r="K6" s="143" t="s">
        <v>32</v>
      </c>
    </row>
    <row r="7" ht="1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255</v>
      </c>
      <c r="B8" s="85" t="s">
        <v>256</v>
      </c>
      <c r="C8" s="85" t="s">
        <v>257</v>
      </c>
      <c r="D8" s="85" t="s">
        <v>258</v>
      </c>
      <c r="E8" s="85" t="s">
        <v>259</v>
      </c>
      <c r="F8" s="85" t="s">
        <v>260</v>
      </c>
      <c r="G8" s="108"/>
      <c r="H8" s="109"/>
      <c r="I8" s="109"/>
      <c r="J8" s="109"/>
      <c r="K8" s="144"/>
    </row>
    <row r="9" spans="1:11">
      <c r="A9" s="95" t="s">
        <v>261</v>
      </c>
      <c r="B9" s="97"/>
      <c r="C9" s="110" t="s">
        <v>31</v>
      </c>
      <c r="D9" s="110" t="s">
        <v>32</v>
      </c>
      <c r="E9" s="91" t="s">
        <v>262</v>
      </c>
      <c r="F9" s="111" t="s">
        <v>263</v>
      </c>
      <c r="G9" s="112"/>
      <c r="H9" s="113"/>
      <c r="I9" s="113"/>
      <c r="J9" s="113"/>
      <c r="K9" s="145"/>
    </row>
    <row r="10" spans="1:11">
      <c r="A10" s="95" t="s">
        <v>264</v>
      </c>
      <c r="B10" s="97"/>
      <c r="C10" s="110" t="s">
        <v>31</v>
      </c>
      <c r="D10" s="110" t="s">
        <v>32</v>
      </c>
      <c r="E10" s="91" t="s">
        <v>265</v>
      </c>
      <c r="F10" s="111" t="s">
        <v>266</v>
      </c>
      <c r="G10" s="112" t="s">
        <v>267</v>
      </c>
      <c r="H10" s="113"/>
      <c r="I10" s="113"/>
      <c r="J10" s="113"/>
      <c r="K10" s="145"/>
    </row>
    <row r="11" spans="1:11">
      <c r="A11" s="114" t="s">
        <v>166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46"/>
    </row>
    <row r="12" spans="1:11">
      <c r="A12" s="88" t="s">
        <v>52</v>
      </c>
      <c r="B12" s="110" t="s">
        <v>48</v>
      </c>
      <c r="C12" s="110" t="s">
        <v>49</v>
      </c>
      <c r="D12" s="111"/>
      <c r="E12" s="91" t="s">
        <v>50</v>
      </c>
      <c r="F12" s="110" t="s">
        <v>48</v>
      </c>
      <c r="G12" s="110" t="s">
        <v>49</v>
      </c>
      <c r="H12" s="110"/>
      <c r="I12" s="91" t="s">
        <v>268</v>
      </c>
      <c r="J12" s="110" t="s">
        <v>48</v>
      </c>
      <c r="K12" s="142" t="s">
        <v>49</v>
      </c>
    </row>
    <row r="13" spans="1:11">
      <c r="A13" s="88" t="s">
        <v>55</v>
      </c>
      <c r="B13" s="110" t="s">
        <v>48</v>
      </c>
      <c r="C13" s="110" t="s">
        <v>49</v>
      </c>
      <c r="D13" s="111"/>
      <c r="E13" s="91" t="s">
        <v>60</v>
      </c>
      <c r="F13" s="110" t="s">
        <v>48</v>
      </c>
      <c r="G13" s="110" t="s">
        <v>49</v>
      </c>
      <c r="H13" s="110"/>
      <c r="I13" s="91" t="s">
        <v>269</v>
      </c>
      <c r="J13" s="110" t="s">
        <v>48</v>
      </c>
      <c r="K13" s="142" t="s">
        <v>49</v>
      </c>
    </row>
    <row r="14" ht="15" spans="1:11">
      <c r="A14" s="98" t="s">
        <v>270</v>
      </c>
      <c r="B14" s="102" t="s">
        <v>48</v>
      </c>
      <c r="C14" s="102" t="s">
        <v>49</v>
      </c>
      <c r="D14" s="101"/>
      <c r="E14" s="100" t="s">
        <v>271</v>
      </c>
      <c r="F14" s="102" t="s">
        <v>48</v>
      </c>
      <c r="G14" s="102" t="s">
        <v>49</v>
      </c>
      <c r="H14" s="102"/>
      <c r="I14" s="100" t="s">
        <v>272</v>
      </c>
      <c r="J14" s="102" t="s">
        <v>48</v>
      </c>
      <c r="K14" s="143" t="s">
        <v>49</v>
      </c>
    </row>
    <row r="15" ht="15" spans="1:11">
      <c r="A15" s="104"/>
      <c r="B15" s="106"/>
      <c r="C15" s="106"/>
      <c r="D15" s="105"/>
      <c r="E15" s="104"/>
      <c r="F15" s="106"/>
      <c r="G15" s="106"/>
      <c r="H15" s="106"/>
      <c r="I15" s="104"/>
      <c r="J15" s="106"/>
      <c r="K15" s="106"/>
    </row>
    <row r="16" spans="1:11">
      <c r="A16" s="81" t="s">
        <v>273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47"/>
    </row>
    <row r="17" spans="1:11">
      <c r="A17" s="95" t="s">
        <v>274</v>
      </c>
      <c r="B17" s="97"/>
      <c r="C17" s="97"/>
      <c r="D17" s="97"/>
      <c r="E17" s="97"/>
      <c r="F17" s="97"/>
      <c r="G17" s="97"/>
      <c r="H17" s="97"/>
      <c r="I17" s="97"/>
      <c r="J17" s="97"/>
      <c r="K17" s="148"/>
    </row>
    <row r="18" spans="1:11">
      <c r="A18" s="95" t="s">
        <v>275</v>
      </c>
      <c r="B18" s="97"/>
      <c r="C18" s="97"/>
      <c r="D18" s="97"/>
      <c r="E18" s="97"/>
      <c r="F18" s="97"/>
      <c r="G18" s="97"/>
      <c r="H18" s="97"/>
      <c r="I18" s="97"/>
      <c r="J18" s="97"/>
      <c r="K18" s="148"/>
    </row>
    <row r="19" spans="1:11">
      <c r="A19" s="117" t="s">
        <v>276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42"/>
    </row>
    <row r="20" spans="1:11">
      <c r="A20" s="117"/>
      <c r="B20" s="110"/>
      <c r="C20" s="110"/>
      <c r="D20" s="110"/>
      <c r="E20" s="110"/>
      <c r="F20" s="110"/>
      <c r="G20" s="110"/>
      <c r="H20" s="110"/>
      <c r="I20" s="110"/>
      <c r="J20" s="110"/>
      <c r="K20" s="142"/>
    </row>
    <row r="21" spans="1:11">
      <c r="A21" s="117"/>
      <c r="B21" s="110"/>
      <c r="C21" s="110"/>
      <c r="D21" s="110"/>
      <c r="E21" s="110"/>
      <c r="F21" s="110"/>
      <c r="G21" s="110"/>
      <c r="H21" s="110"/>
      <c r="I21" s="110"/>
      <c r="J21" s="110"/>
      <c r="K21" s="142"/>
    </row>
    <row r="22" spans="1:11">
      <c r="A22" s="117"/>
      <c r="B22" s="110"/>
      <c r="C22" s="110"/>
      <c r="D22" s="110"/>
      <c r="E22" s="110"/>
      <c r="F22" s="110"/>
      <c r="G22" s="110"/>
      <c r="H22" s="110"/>
      <c r="I22" s="110"/>
      <c r="J22" s="110"/>
      <c r="K22" s="142"/>
    </row>
    <row r="23" spans="1:11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49"/>
    </row>
    <row r="24" s="79" customFormat="1" spans="1:11">
      <c r="A24" s="95" t="s">
        <v>91</v>
      </c>
      <c r="B24" s="97"/>
      <c r="C24" s="110" t="s">
        <v>31</v>
      </c>
      <c r="D24" s="110" t="s">
        <v>32</v>
      </c>
      <c r="E24" s="94"/>
      <c r="F24" s="94"/>
      <c r="G24" s="94"/>
      <c r="H24" s="94"/>
      <c r="I24" s="94"/>
      <c r="J24" s="94"/>
      <c r="K24" s="141"/>
    </row>
    <row r="25" spans="1:11">
      <c r="A25" s="120" t="s">
        <v>277</v>
      </c>
      <c r="B25" s="121" t="s">
        <v>278</v>
      </c>
      <c r="C25" s="121"/>
      <c r="D25" s="121"/>
      <c r="E25" s="121"/>
      <c r="F25" s="121"/>
      <c r="G25" s="121"/>
      <c r="H25" s="121"/>
      <c r="I25" s="121"/>
      <c r="J25" s="121"/>
      <c r="K25" s="150"/>
    </row>
    <row r="26" ht="15" spans="1:1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</row>
    <row r="27" spans="1:11">
      <c r="A27" s="123" t="s">
        <v>279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51"/>
    </row>
    <row r="28" spans="1:11">
      <c r="A28" s="125" t="s">
        <v>280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52"/>
    </row>
    <row r="29" spans="1:11">
      <c r="A29" s="125" t="s">
        <v>281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52"/>
    </row>
    <row r="30" ht="14" customHeight="1" spans="1:11">
      <c r="A30" s="125"/>
      <c r="B30" s="126"/>
      <c r="C30" s="126"/>
      <c r="D30" s="126"/>
      <c r="E30" s="126"/>
      <c r="F30" s="126"/>
      <c r="G30" s="126"/>
      <c r="H30" s="126"/>
      <c r="I30" s="126"/>
      <c r="J30" s="126"/>
      <c r="K30" s="152"/>
    </row>
    <row r="31" ht="14" customHeight="1" spans="1:11">
      <c r="A31" s="125"/>
      <c r="B31" s="126"/>
      <c r="C31" s="126"/>
      <c r="D31" s="126"/>
      <c r="E31" s="126"/>
      <c r="F31" s="126"/>
      <c r="G31" s="126"/>
      <c r="H31" s="126"/>
      <c r="I31" s="126"/>
      <c r="J31" s="126"/>
      <c r="K31" s="152"/>
    </row>
    <row r="32" ht="14" customHeight="1" spans="1:11">
      <c r="A32" s="125"/>
      <c r="B32" s="126"/>
      <c r="C32" s="126"/>
      <c r="D32" s="126"/>
      <c r="E32" s="126"/>
      <c r="F32" s="126"/>
      <c r="G32" s="126"/>
      <c r="H32" s="126"/>
      <c r="I32" s="126"/>
      <c r="J32" s="126"/>
      <c r="K32" s="152"/>
    </row>
    <row r="33" ht="14" customHeight="1" spans="1:11">
      <c r="A33" s="127"/>
      <c r="B33" s="128"/>
      <c r="C33" s="128"/>
      <c r="D33" s="128"/>
      <c r="E33" s="128"/>
      <c r="F33" s="128"/>
      <c r="G33" s="128"/>
      <c r="H33" s="128"/>
      <c r="I33" s="128"/>
      <c r="J33" s="128"/>
      <c r="K33" s="153"/>
    </row>
    <row r="34" ht="14" customHeight="1" spans="1:11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52"/>
    </row>
    <row r="35" ht="14" customHeight="1" spans="1:11">
      <c r="A35" s="129"/>
      <c r="B35" s="126"/>
      <c r="C35" s="126"/>
      <c r="D35" s="126"/>
      <c r="E35" s="126"/>
      <c r="F35" s="126"/>
      <c r="G35" s="126"/>
      <c r="H35" s="126"/>
      <c r="I35" s="126"/>
      <c r="J35" s="126"/>
      <c r="K35" s="152"/>
    </row>
    <row r="36" ht="14" customHeight="1" spans="1:11">
      <c r="A36" s="130"/>
      <c r="B36" s="131"/>
      <c r="C36" s="131"/>
      <c r="D36" s="131"/>
      <c r="E36" s="131"/>
      <c r="F36" s="131"/>
      <c r="G36" s="131"/>
      <c r="H36" s="131"/>
      <c r="I36" s="131"/>
      <c r="J36" s="131"/>
      <c r="K36" s="154"/>
    </row>
    <row r="37" ht="18.75" customHeight="1" spans="1:11">
      <c r="A37" s="132" t="s">
        <v>282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55"/>
    </row>
    <row r="38" ht="18.75" customHeight="1" spans="1:11">
      <c r="A38" s="95" t="s">
        <v>283</v>
      </c>
      <c r="B38" s="97"/>
      <c r="C38" s="97"/>
      <c r="D38" s="94" t="s">
        <v>284</v>
      </c>
      <c r="E38" s="94"/>
      <c r="F38" s="134" t="s">
        <v>285</v>
      </c>
      <c r="G38" s="135"/>
      <c r="H38" s="97" t="s">
        <v>286</v>
      </c>
      <c r="I38" s="97"/>
      <c r="J38" s="97" t="s">
        <v>287</v>
      </c>
      <c r="K38" s="148"/>
    </row>
    <row r="39" ht="18.75" customHeight="1" spans="1:11">
      <c r="A39" s="95" t="s">
        <v>92</v>
      </c>
      <c r="B39" s="97" t="s">
        <v>288</v>
      </c>
      <c r="C39" s="97"/>
      <c r="D39" s="97"/>
      <c r="E39" s="97"/>
      <c r="F39" s="97"/>
      <c r="G39" s="97"/>
      <c r="H39" s="97"/>
      <c r="I39" s="97"/>
      <c r="J39" s="97"/>
      <c r="K39" s="148"/>
    </row>
    <row r="40" ht="31" customHeight="1" spans="1:11">
      <c r="A40" s="95"/>
      <c r="B40" s="97"/>
      <c r="C40" s="97"/>
      <c r="D40" s="97"/>
      <c r="E40" s="97"/>
      <c r="F40" s="97"/>
      <c r="G40" s="97"/>
      <c r="H40" s="97"/>
      <c r="I40" s="97"/>
      <c r="J40" s="97"/>
      <c r="K40" s="148"/>
    </row>
    <row r="41" ht="18.75" customHeight="1" spans="1:11">
      <c r="A41" s="95"/>
      <c r="B41" s="97"/>
      <c r="C41" s="97"/>
      <c r="D41" s="97"/>
      <c r="E41" s="97"/>
      <c r="F41" s="97"/>
      <c r="G41" s="97"/>
      <c r="H41" s="97"/>
      <c r="I41" s="97"/>
      <c r="J41" s="97"/>
      <c r="K41" s="148"/>
    </row>
    <row r="42" ht="32.15" customHeight="1" spans="1:11">
      <c r="A42" s="98" t="s">
        <v>103</v>
      </c>
      <c r="B42" s="136" t="s">
        <v>289</v>
      </c>
      <c r="C42" s="136"/>
      <c r="D42" s="100" t="s">
        <v>290</v>
      </c>
      <c r="E42" s="101" t="s">
        <v>106</v>
      </c>
      <c r="F42" s="100" t="s">
        <v>107</v>
      </c>
      <c r="G42" s="137">
        <v>45720</v>
      </c>
      <c r="H42" s="138" t="s">
        <v>108</v>
      </c>
      <c r="I42" s="138"/>
      <c r="J42" s="136" t="s">
        <v>291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317500</xdr:colOff>
                    <xdr:row>21</xdr:row>
                    <xdr:rowOff>171450</xdr:rowOff>
                  </from>
                  <to>
                    <xdr:col>3</xdr:col>
                    <xdr:colOff>641350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K19" sqref="K19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5" t="s">
        <v>34</v>
      </c>
      <c r="F2" s="55"/>
      <c r="G2" s="55"/>
      <c r="H2" s="58"/>
      <c r="I2" s="70" t="s">
        <v>22</v>
      </c>
      <c r="J2" s="71" t="s">
        <v>23</v>
      </c>
      <c r="K2" s="71"/>
      <c r="L2" s="71"/>
      <c r="M2" s="71"/>
      <c r="N2" s="72"/>
    </row>
    <row r="3" ht="29.15" customHeight="1" spans="1:14">
      <c r="A3" s="59" t="s">
        <v>113</v>
      </c>
      <c r="B3" s="59" t="s">
        <v>114</v>
      </c>
      <c r="C3" s="59"/>
      <c r="D3" s="59"/>
      <c r="E3" s="59"/>
      <c r="F3" s="59"/>
      <c r="G3" s="59"/>
      <c r="H3" s="60"/>
      <c r="I3" s="59" t="s">
        <v>115</v>
      </c>
      <c r="J3" s="59"/>
      <c r="K3" s="59"/>
      <c r="L3" s="59"/>
      <c r="M3" s="59"/>
      <c r="N3" s="59"/>
    </row>
    <row r="4" ht="29.15" customHeight="1" spans="1:14">
      <c r="A4" s="59"/>
      <c r="B4" s="61" t="s">
        <v>75</v>
      </c>
      <c r="C4" s="61" t="s">
        <v>76</v>
      </c>
      <c r="D4" s="62" t="s">
        <v>77</v>
      </c>
      <c r="E4" s="61" t="s">
        <v>78</v>
      </c>
      <c r="F4" s="61" t="s">
        <v>79</v>
      </c>
      <c r="G4" s="61" t="s">
        <v>80</v>
      </c>
      <c r="H4" s="60"/>
      <c r="I4" s="61" t="s">
        <v>75</v>
      </c>
      <c r="J4" s="61" t="s">
        <v>76</v>
      </c>
      <c r="K4" s="62" t="s">
        <v>77</v>
      </c>
      <c r="L4" s="61" t="s">
        <v>78</v>
      </c>
      <c r="M4" s="61" t="s">
        <v>79</v>
      </c>
      <c r="N4" s="61" t="s">
        <v>80</v>
      </c>
    </row>
    <row r="5" ht="29.15" customHeight="1" spans="1:14">
      <c r="A5" s="59"/>
      <c r="B5" s="62" t="s">
        <v>117</v>
      </c>
      <c r="C5" s="62" t="s">
        <v>118</v>
      </c>
      <c r="D5" s="62" t="s">
        <v>119</v>
      </c>
      <c r="E5" s="62" t="s">
        <v>120</v>
      </c>
      <c r="F5" s="62" t="s">
        <v>121</v>
      </c>
      <c r="G5" s="62" t="s">
        <v>122</v>
      </c>
      <c r="H5" s="60"/>
      <c r="I5" s="73" t="s">
        <v>292</v>
      </c>
      <c r="J5" s="73" t="s">
        <v>181</v>
      </c>
      <c r="K5" s="73" t="s">
        <v>293</v>
      </c>
      <c r="L5" s="73" t="s">
        <v>294</v>
      </c>
      <c r="M5" s="73" t="s">
        <v>182</v>
      </c>
      <c r="N5" s="73" t="s">
        <v>295</v>
      </c>
    </row>
    <row r="6" ht="29.15" customHeight="1" spans="1:14">
      <c r="A6" s="63" t="s">
        <v>125</v>
      </c>
      <c r="B6" s="64">
        <f>C6-1</f>
        <v>67.5</v>
      </c>
      <c r="C6" s="64">
        <f>D6-2</f>
        <v>68.5</v>
      </c>
      <c r="D6" s="64">
        <v>70.5</v>
      </c>
      <c r="E6" s="64">
        <f>D6+2</f>
        <v>72.5</v>
      </c>
      <c r="F6" s="65">
        <f>E6+2</f>
        <v>74.5</v>
      </c>
      <c r="G6" s="64">
        <f>F6+1</f>
        <v>75.5</v>
      </c>
      <c r="H6" s="60"/>
      <c r="I6" s="74" t="s">
        <v>296</v>
      </c>
      <c r="J6" s="74" t="s">
        <v>187</v>
      </c>
      <c r="K6" s="74" t="s">
        <v>186</v>
      </c>
      <c r="L6" s="74" t="s">
        <v>189</v>
      </c>
      <c r="M6" s="74" t="s">
        <v>188</v>
      </c>
      <c r="N6" s="74" t="s">
        <v>297</v>
      </c>
    </row>
    <row r="7" ht="29.15" customHeight="1" spans="1:14">
      <c r="A7" s="63" t="s">
        <v>129</v>
      </c>
      <c r="B7" s="64">
        <f t="shared" ref="B7:B9" si="0">C7-4</f>
        <v>100</v>
      </c>
      <c r="C7" s="64">
        <f t="shared" ref="C7:C9" si="1">D7-4</f>
        <v>104</v>
      </c>
      <c r="D7" s="64">
        <v>108</v>
      </c>
      <c r="E7" s="64">
        <f t="shared" ref="E7:E9" si="2">D7+4</f>
        <v>112</v>
      </c>
      <c r="F7" s="65">
        <f>E7+4</f>
        <v>116</v>
      </c>
      <c r="G7" s="64">
        <f t="shared" ref="G7:G9" si="3">F7+6</f>
        <v>122</v>
      </c>
      <c r="H7" s="60"/>
      <c r="I7" s="75" t="s">
        <v>191</v>
      </c>
      <c r="J7" s="75" t="s">
        <v>298</v>
      </c>
      <c r="K7" s="75" t="s">
        <v>191</v>
      </c>
      <c r="L7" s="75" t="s">
        <v>299</v>
      </c>
      <c r="M7" s="75" t="s">
        <v>191</v>
      </c>
      <c r="N7" s="75" t="s">
        <v>300</v>
      </c>
    </row>
    <row r="8" ht="29.15" customHeight="1" spans="1:14">
      <c r="A8" s="63" t="s">
        <v>132</v>
      </c>
      <c r="B8" s="64">
        <f t="shared" si="0"/>
        <v>98</v>
      </c>
      <c r="C8" s="64">
        <f t="shared" si="1"/>
        <v>102</v>
      </c>
      <c r="D8" s="64">
        <v>106</v>
      </c>
      <c r="E8" s="64">
        <f t="shared" si="2"/>
        <v>110</v>
      </c>
      <c r="F8" s="65">
        <f>E8+5</f>
        <v>115</v>
      </c>
      <c r="G8" s="64">
        <f t="shared" si="3"/>
        <v>121</v>
      </c>
      <c r="H8" s="60"/>
      <c r="I8" s="75" t="s">
        <v>191</v>
      </c>
      <c r="J8" s="75" t="s">
        <v>191</v>
      </c>
      <c r="K8" s="75" t="s">
        <v>191</v>
      </c>
      <c r="L8" s="75" t="s">
        <v>193</v>
      </c>
      <c r="M8" s="75" t="s">
        <v>192</v>
      </c>
      <c r="N8" s="75" t="s">
        <v>191</v>
      </c>
    </row>
    <row r="9" ht="29.15" customHeight="1" spans="1:14">
      <c r="A9" s="63" t="s">
        <v>134</v>
      </c>
      <c r="B9" s="64">
        <f t="shared" si="0"/>
        <v>98</v>
      </c>
      <c r="C9" s="64">
        <f t="shared" si="1"/>
        <v>102</v>
      </c>
      <c r="D9" s="64">
        <v>106</v>
      </c>
      <c r="E9" s="64">
        <f t="shared" si="2"/>
        <v>110</v>
      </c>
      <c r="F9" s="65">
        <f>E9+5</f>
        <v>115</v>
      </c>
      <c r="G9" s="64">
        <f t="shared" si="3"/>
        <v>121</v>
      </c>
      <c r="H9" s="60"/>
      <c r="I9" s="75" t="s">
        <v>190</v>
      </c>
      <c r="J9" s="75" t="s">
        <v>196</v>
      </c>
      <c r="K9" s="75" t="s">
        <v>195</v>
      </c>
      <c r="L9" s="75" t="s">
        <v>196</v>
      </c>
      <c r="M9" s="75" t="s">
        <v>301</v>
      </c>
      <c r="N9" s="75" t="s">
        <v>194</v>
      </c>
    </row>
    <row r="10" ht="29.15" customHeight="1" spans="1:14">
      <c r="A10" s="63" t="s">
        <v>136</v>
      </c>
      <c r="B10" s="64">
        <f>C10-1.2</f>
        <v>43.1</v>
      </c>
      <c r="C10" s="64">
        <f>D10-1.2</f>
        <v>44.3</v>
      </c>
      <c r="D10" s="64">
        <v>45.5</v>
      </c>
      <c r="E10" s="64">
        <f>D10+1.2</f>
        <v>46.7</v>
      </c>
      <c r="F10" s="65">
        <f>E10+1.2</f>
        <v>47.9</v>
      </c>
      <c r="G10" s="64">
        <f>F10+1.4</f>
        <v>49.3</v>
      </c>
      <c r="H10" s="60"/>
      <c r="I10" s="75" t="s">
        <v>198</v>
      </c>
      <c r="J10" s="75" t="s">
        <v>200</v>
      </c>
      <c r="K10" s="75" t="s">
        <v>199</v>
      </c>
      <c r="L10" s="75" t="s">
        <v>202</v>
      </c>
      <c r="M10" s="75" t="s">
        <v>201</v>
      </c>
      <c r="N10" s="75" t="s">
        <v>197</v>
      </c>
    </row>
    <row r="11" ht="29.15" customHeight="1" spans="1:14">
      <c r="A11" s="63" t="s">
        <v>139</v>
      </c>
      <c r="B11" s="64">
        <f>C11-0.5</f>
        <v>21</v>
      </c>
      <c r="C11" s="64">
        <f>D11-0.5</f>
        <v>21.5</v>
      </c>
      <c r="D11" s="64">
        <v>22</v>
      </c>
      <c r="E11" s="64">
        <f t="shared" ref="E11:G11" si="4">D11+0.5</f>
        <v>22.5</v>
      </c>
      <c r="F11" s="65">
        <f t="shared" si="4"/>
        <v>23</v>
      </c>
      <c r="G11" s="64">
        <f t="shared" si="4"/>
        <v>23.5</v>
      </c>
      <c r="H11" s="60"/>
      <c r="I11" s="75" t="s">
        <v>204</v>
      </c>
      <c r="J11" s="75" t="s">
        <v>206</v>
      </c>
      <c r="K11" s="75" t="s">
        <v>205</v>
      </c>
      <c r="L11" s="75" t="s">
        <v>203</v>
      </c>
      <c r="M11" s="75" t="s">
        <v>207</v>
      </c>
      <c r="N11" s="75" t="s">
        <v>203</v>
      </c>
    </row>
    <row r="12" ht="29.15" customHeight="1" spans="1:14">
      <c r="A12" s="63" t="s">
        <v>141</v>
      </c>
      <c r="B12" s="64">
        <f>C12-0.8</f>
        <v>17.9</v>
      </c>
      <c r="C12" s="64">
        <f>D12-0.8</f>
        <v>18.7</v>
      </c>
      <c r="D12" s="64">
        <v>19.5</v>
      </c>
      <c r="E12" s="64">
        <f>D12+0.8</f>
        <v>20.3</v>
      </c>
      <c r="F12" s="65">
        <f>E12+0.8</f>
        <v>21.1</v>
      </c>
      <c r="G12" s="64">
        <f>F12+1.3</f>
        <v>22.4</v>
      </c>
      <c r="H12" s="60"/>
      <c r="I12" s="75" t="s">
        <v>209</v>
      </c>
      <c r="J12" s="75" t="s">
        <v>211</v>
      </c>
      <c r="K12" s="75" t="s">
        <v>210</v>
      </c>
      <c r="L12" s="75" t="s">
        <v>212</v>
      </c>
      <c r="M12" s="75" t="s">
        <v>203</v>
      </c>
      <c r="N12" s="75" t="s">
        <v>208</v>
      </c>
    </row>
    <row r="13" ht="29.15" customHeight="1" spans="1:14">
      <c r="A13" s="63" t="s">
        <v>143</v>
      </c>
      <c r="B13" s="64">
        <f>C13-0.7</f>
        <v>16.1</v>
      </c>
      <c r="C13" s="64">
        <f>D13-0.7</f>
        <v>16.8</v>
      </c>
      <c r="D13" s="64">
        <v>17.5</v>
      </c>
      <c r="E13" s="64">
        <f>D13+0.7</f>
        <v>18.2</v>
      </c>
      <c r="F13" s="65">
        <f>E13+0.7</f>
        <v>18.9</v>
      </c>
      <c r="G13" s="64">
        <f>F13+0.95</f>
        <v>19.85</v>
      </c>
      <c r="H13" s="60"/>
      <c r="I13" s="75" t="s">
        <v>213</v>
      </c>
      <c r="J13" s="75" t="s">
        <v>214</v>
      </c>
      <c r="K13" s="75" t="s">
        <v>214</v>
      </c>
      <c r="L13" s="75" t="s">
        <v>213</v>
      </c>
      <c r="M13" s="75" t="s">
        <v>215</v>
      </c>
      <c r="N13" s="75" t="s">
        <v>197</v>
      </c>
    </row>
    <row r="14" ht="29.15" customHeight="1" spans="1:14">
      <c r="A14" s="63"/>
      <c r="B14" s="64"/>
      <c r="C14" s="64"/>
      <c r="D14" s="64"/>
      <c r="E14" s="64"/>
      <c r="F14" s="65"/>
      <c r="G14" s="64"/>
      <c r="H14" s="60"/>
      <c r="I14" s="75"/>
      <c r="J14" s="75"/>
      <c r="K14" s="75"/>
      <c r="L14" s="75"/>
      <c r="M14" s="75"/>
      <c r="N14" s="75"/>
    </row>
    <row r="15" ht="29.15" customHeight="1" spans="1:14">
      <c r="A15" s="63"/>
      <c r="B15" s="64"/>
      <c r="C15" s="64"/>
      <c r="D15" s="64"/>
      <c r="E15" s="64"/>
      <c r="F15" s="65"/>
      <c r="G15" s="64"/>
      <c r="H15" s="60"/>
      <c r="I15" s="75"/>
      <c r="J15" s="75"/>
      <c r="K15" s="75"/>
      <c r="L15" s="75"/>
      <c r="M15" s="75"/>
      <c r="N15" s="75"/>
    </row>
    <row r="16" ht="29.15" customHeight="1" spans="1:14">
      <c r="A16" s="63"/>
      <c r="B16" s="64"/>
      <c r="C16" s="64"/>
      <c r="D16" s="64"/>
      <c r="E16" s="64"/>
      <c r="F16" s="65"/>
      <c r="G16" s="64"/>
      <c r="H16" s="60"/>
      <c r="I16" s="75"/>
      <c r="J16" s="75"/>
      <c r="K16" s="75"/>
      <c r="L16" s="75"/>
      <c r="M16" s="75"/>
      <c r="N16" s="75"/>
    </row>
    <row r="17" ht="29.15" customHeight="1" spans="1:14">
      <c r="A17" s="63"/>
      <c r="B17" s="64"/>
      <c r="C17" s="64"/>
      <c r="D17" s="64"/>
      <c r="E17" s="64"/>
      <c r="F17" s="65"/>
      <c r="G17" s="64"/>
      <c r="H17" s="60"/>
      <c r="I17" s="75"/>
      <c r="J17" s="75"/>
      <c r="K17" s="75"/>
      <c r="L17" s="75"/>
      <c r="M17" s="75"/>
      <c r="N17" s="75"/>
    </row>
    <row r="18" ht="29.15" customHeight="1" spans="1:14">
      <c r="A18" s="63"/>
      <c r="B18" s="64"/>
      <c r="C18" s="64"/>
      <c r="D18" s="64"/>
      <c r="E18" s="64"/>
      <c r="F18" s="65"/>
      <c r="G18" s="64"/>
      <c r="H18" s="60"/>
      <c r="I18" s="75"/>
      <c r="J18" s="75"/>
      <c r="K18" s="75"/>
      <c r="L18" s="75"/>
      <c r="M18" s="75"/>
      <c r="N18" s="75"/>
    </row>
    <row r="19" ht="29.15" customHeight="1" spans="1:14">
      <c r="A19" s="63"/>
      <c r="B19" s="64"/>
      <c r="C19" s="64"/>
      <c r="D19" s="64"/>
      <c r="E19" s="64"/>
      <c r="F19" s="65"/>
      <c r="G19" s="64"/>
      <c r="H19" s="60"/>
      <c r="I19" s="75"/>
      <c r="J19" s="75"/>
      <c r="K19" s="75"/>
      <c r="L19" s="75"/>
      <c r="M19" s="75"/>
      <c r="N19" s="75"/>
    </row>
    <row r="20" ht="29.15" customHeight="1" spans="1:14">
      <c r="A20" s="63"/>
      <c r="B20" s="64"/>
      <c r="C20" s="64"/>
      <c r="D20" s="64"/>
      <c r="E20" s="64"/>
      <c r="F20" s="65"/>
      <c r="G20" s="64"/>
      <c r="H20" s="60"/>
      <c r="I20" s="75"/>
      <c r="J20" s="75"/>
      <c r="K20" s="75"/>
      <c r="L20" s="75"/>
      <c r="M20" s="75"/>
      <c r="N20" s="75"/>
    </row>
    <row r="21" ht="29.15" customHeight="1" spans="1:14">
      <c r="A21" s="63"/>
      <c r="B21" s="64"/>
      <c r="C21" s="64"/>
      <c r="D21" s="64"/>
      <c r="E21" s="64"/>
      <c r="F21" s="65"/>
      <c r="G21" s="64"/>
      <c r="H21" s="60"/>
      <c r="I21" s="75"/>
      <c r="J21" s="75"/>
      <c r="K21" s="75"/>
      <c r="L21" s="75"/>
      <c r="M21" s="75"/>
      <c r="N21" s="75"/>
    </row>
    <row r="22" ht="29.15" customHeight="1" spans="1:14">
      <c r="A22" s="63"/>
      <c r="B22" s="64"/>
      <c r="C22" s="64"/>
      <c r="D22" s="64"/>
      <c r="E22" s="64"/>
      <c r="F22" s="65"/>
      <c r="G22" s="64"/>
      <c r="H22" s="60"/>
      <c r="I22" s="75"/>
      <c r="J22" s="75"/>
      <c r="K22" s="75"/>
      <c r="L22" s="75"/>
      <c r="M22" s="75"/>
      <c r="N22" s="75"/>
    </row>
    <row r="23" ht="29.15" customHeight="1" spans="1:14">
      <c r="A23" s="66"/>
      <c r="B23" s="66"/>
      <c r="C23" s="66"/>
      <c r="D23" s="66"/>
      <c r="E23" s="66"/>
      <c r="F23" s="66"/>
      <c r="G23" s="66"/>
      <c r="H23" s="67"/>
      <c r="I23" s="76"/>
      <c r="J23" s="77"/>
      <c r="K23" s="75"/>
      <c r="L23" s="77"/>
      <c r="M23" s="77"/>
      <c r="N23" s="77"/>
    </row>
    <row r="24" ht="15" spans="1:14">
      <c r="A24" s="68" t="s">
        <v>92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</row>
    <row r="25" spans="1:14">
      <c r="A25" s="52" t="s">
        <v>216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</row>
    <row r="26" spans="1:14">
      <c r="A26" s="69" t="s">
        <v>217</v>
      </c>
      <c r="B26" s="69"/>
      <c r="C26" s="69"/>
      <c r="D26" s="69"/>
      <c r="E26" s="69"/>
      <c r="F26" s="69"/>
      <c r="G26" s="69"/>
      <c r="H26" s="69"/>
      <c r="I26" s="68" t="s">
        <v>155</v>
      </c>
      <c r="J26" s="78">
        <v>45720</v>
      </c>
      <c r="K26" s="68" t="s">
        <v>156</v>
      </c>
      <c r="L26" s="68"/>
      <c r="M26" s="68" t="s">
        <v>157</v>
      </c>
      <c r="N26" s="52" t="s">
        <v>291</v>
      </c>
    </row>
    <row r="27" ht="19" customHeight="1" spans="1:1">
      <c r="A27" s="52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E4" sqref="E4:E7"/>
    </sheetView>
  </sheetViews>
  <sheetFormatPr defaultColWidth="9" defaultRowHeight="14.25"/>
  <cols>
    <col min="1" max="1" width="7" customWidth="1"/>
    <col min="2" max="2" width="25.0833333333333" customWidth="1"/>
    <col min="3" max="3" width="27.58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303</v>
      </c>
      <c r="B2" s="5" t="s">
        <v>304</v>
      </c>
      <c r="C2" s="5" t="s">
        <v>305</v>
      </c>
      <c r="D2" s="5" t="s">
        <v>306</v>
      </c>
      <c r="E2" s="5" t="s">
        <v>307</v>
      </c>
      <c r="F2" s="5" t="s">
        <v>308</v>
      </c>
      <c r="G2" s="5" t="s">
        <v>309</v>
      </c>
      <c r="H2" s="5" t="s">
        <v>310</v>
      </c>
      <c r="I2" s="4" t="s">
        <v>311</v>
      </c>
      <c r="J2" s="4" t="s">
        <v>312</v>
      </c>
      <c r="K2" s="4" t="s">
        <v>313</v>
      </c>
      <c r="L2" s="4" t="s">
        <v>314</v>
      </c>
      <c r="M2" s="4" t="s">
        <v>315</v>
      </c>
      <c r="N2" s="5" t="s">
        <v>316</v>
      </c>
      <c r="O2" s="5" t="s">
        <v>317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318</v>
      </c>
      <c r="J3" s="4" t="s">
        <v>318</v>
      </c>
      <c r="K3" s="4" t="s">
        <v>318</v>
      </c>
      <c r="L3" s="4" t="s">
        <v>318</v>
      </c>
      <c r="M3" s="4" t="s">
        <v>318</v>
      </c>
      <c r="N3" s="7"/>
      <c r="O3" s="7"/>
    </row>
    <row r="4" ht="20" customHeight="1" spans="1:15">
      <c r="A4" s="25">
        <v>1</v>
      </c>
      <c r="B4" s="24" t="s">
        <v>319</v>
      </c>
      <c r="C4" s="24" t="s">
        <v>320</v>
      </c>
      <c r="D4" s="24" t="s">
        <v>84</v>
      </c>
      <c r="E4" s="25" t="s">
        <v>28</v>
      </c>
      <c r="F4" s="49" t="s">
        <v>321</v>
      </c>
      <c r="G4" s="25"/>
      <c r="H4" s="25"/>
      <c r="I4" s="44">
        <v>1</v>
      </c>
      <c r="J4" s="44">
        <v>1</v>
      </c>
      <c r="K4" s="44">
        <v>0</v>
      </c>
      <c r="L4" s="44">
        <v>1</v>
      </c>
      <c r="M4" s="44">
        <v>0</v>
      </c>
      <c r="N4" s="25"/>
      <c r="O4" s="25" t="s">
        <v>322</v>
      </c>
    </row>
    <row r="5" spans="1:15">
      <c r="A5" s="25">
        <v>2</v>
      </c>
      <c r="B5" s="24" t="s">
        <v>323</v>
      </c>
      <c r="C5" s="24" t="s">
        <v>320</v>
      </c>
      <c r="D5" s="24" t="s">
        <v>83</v>
      </c>
      <c r="E5" s="25" t="s">
        <v>28</v>
      </c>
      <c r="F5" s="49" t="s">
        <v>321</v>
      </c>
      <c r="G5" s="25"/>
      <c r="H5" s="25"/>
      <c r="I5" s="25">
        <v>1</v>
      </c>
      <c r="J5" s="25">
        <v>1</v>
      </c>
      <c r="K5" s="25">
        <v>0</v>
      </c>
      <c r="L5" s="25">
        <v>0</v>
      </c>
      <c r="M5" s="25">
        <v>0</v>
      </c>
      <c r="N5" s="25"/>
      <c r="O5" s="25" t="s">
        <v>322</v>
      </c>
    </row>
    <row r="6" spans="1:15">
      <c r="A6" s="25">
        <v>3</v>
      </c>
      <c r="B6" s="25" t="s">
        <v>324</v>
      </c>
      <c r="C6" s="24" t="s">
        <v>320</v>
      </c>
      <c r="D6" s="25" t="s">
        <v>85</v>
      </c>
      <c r="E6" s="25" t="s">
        <v>28</v>
      </c>
      <c r="F6" s="49" t="s">
        <v>321</v>
      </c>
      <c r="G6" s="25"/>
      <c r="H6" s="25"/>
      <c r="I6" s="25">
        <v>1</v>
      </c>
      <c r="J6" s="25">
        <v>0</v>
      </c>
      <c r="K6" s="25">
        <v>1</v>
      </c>
      <c r="L6" s="25">
        <v>0</v>
      </c>
      <c r="M6" s="25">
        <v>0</v>
      </c>
      <c r="N6" s="25"/>
      <c r="O6" s="25" t="s">
        <v>322</v>
      </c>
    </row>
    <row r="7" spans="1:15">
      <c r="A7" s="25">
        <v>4</v>
      </c>
      <c r="B7" s="25" t="s">
        <v>325</v>
      </c>
      <c r="C7" s="24" t="s">
        <v>320</v>
      </c>
      <c r="D7" s="25" t="s">
        <v>86</v>
      </c>
      <c r="E7" s="25" t="s">
        <v>28</v>
      </c>
      <c r="F7" s="49" t="s">
        <v>321</v>
      </c>
      <c r="G7" s="25"/>
      <c r="H7" s="25"/>
      <c r="I7" s="25">
        <v>1</v>
      </c>
      <c r="J7" s="25">
        <v>0</v>
      </c>
      <c r="K7" s="25">
        <v>0</v>
      </c>
      <c r="L7" s="25">
        <v>0</v>
      </c>
      <c r="M7" s="25">
        <v>1</v>
      </c>
      <c r="N7" s="25"/>
      <c r="O7" s="25" t="s">
        <v>322</v>
      </c>
    </row>
    <row r="8" spans="1:15">
      <c r="A8" s="25"/>
      <c r="B8" s="25"/>
      <c r="C8" s="25"/>
      <c r="D8" s="25"/>
      <c r="E8" s="25"/>
      <c r="F8" s="49"/>
      <c r="G8" s="25"/>
      <c r="H8" s="25"/>
      <c r="I8" s="25"/>
      <c r="J8" s="25"/>
      <c r="K8" s="25"/>
      <c r="L8" s="25"/>
      <c r="M8" s="25"/>
      <c r="N8" s="25"/>
      <c r="O8" s="25"/>
    </row>
    <row r="9" spans="1:15">
      <c r="A9" s="25"/>
      <c r="B9" s="25"/>
      <c r="C9" s="25"/>
      <c r="D9" s="25"/>
      <c r="E9" s="25"/>
      <c r="F9" s="49"/>
      <c r="G9" s="25"/>
      <c r="H9" s="25"/>
      <c r="I9" s="25"/>
      <c r="J9" s="25"/>
      <c r="K9" s="25"/>
      <c r="L9" s="25"/>
      <c r="M9" s="25"/>
      <c r="N9" s="25"/>
      <c r="O9" s="25"/>
    </row>
    <row r="10" spans="1:15">
      <c r="A10" s="25"/>
      <c r="B10" s="25"/>
      <c r="C10" s="25"/>
      <c r="D10" s="25"/>
      <c r="E10" s="25"/>
      <c r="F10" s="49"/>
      <c r="G10" s="25"/>
      <c r="H10" s="25"/>
      <c r="I10" s="25"/>
      <c r="J10" s="25"/>
      <c r="K10" s="25"/>
      <c r="L10" s="25"/>
      <c r="M10" s="25"/>
      <c r="N10" s="25"/>
      <c r="O10" s="25"/>
    </row>
    <row r="11" spans="1:15">
      <c r="A11" s="9"/>
      <c r="B11" s="9"/>
      <c r="C11" s="9"/>
      <c r="D11" s="9"/>
      <c r="E11" s="9"/>
      <c r="F11" s="50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0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48" t="s">
        <v>326</v>
      </c>
      <c r="B19" s="51"/>
      <c r="C19" s="51"/>
      <c r="D19" s="21"/>
      <c r="E19" s="16"/>
      <c r="F19" s="32"/>
      <c r="G19" s="32"/>
      <c r="H19" s="32"/>
      <c r="I19" s="26"/>
      <c r="J19" s="13" t="s">
        <v>327</v>
      </c>
      <c r="K19" s="14"/>
      <c r="L19" s="14"/>
      <c r="M19" s="15"/>
      <c r="N19" s="51"/>
      <c r="O19" s="21"/>
    </row>
    <row r="20" ht="63" customHeight="1" spans="1:15">
      <c r="A20" s="17" t="s">
        <v>328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">
      <c r="A21" t="s">
        <v>329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尾期第2批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2025-03-04T09:36:41Z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2052-12.1.0.20305</vt:lpwstr>
  </property>
</Properties>
</file>