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727" firstSheet="1" activeTab="6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<sst xmlns="http://schemas.openxmlformats.org/spreadsheetml/2006/main" count="810" uniqueCount="350">
  <si>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</si>
  <si>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</si>
  <si>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</si>
  <si>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</si>
  <si>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</si>
  <si>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</si>
  <si>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</si>
  <si>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</si>
  <si>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</si>
  <si>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</si>
  <si>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</si>
  <si>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</si>
  <si>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</si>
  <si>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</si>
  <si>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</si>
  <si>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</si>
  <si>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</si>
  <si>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</si>
  <si>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</si>
  <si>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</si>
  <si>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</si>
  <si>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</si>
  <si>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</si>
  <si>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</si>
  <si>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</si>
  <si>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</si>
  <si>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</si>
  <si>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QAMMAN83218</t>
  </si>
  <si>
    <t>合同交期</t>
  </si>
  <si>
    <t>2025.2.28</t>
  </si>
  <si>
    <t>产前确认样</t>
  </si>
  <si>
    <t>有</t>
  </si>
  <si>
    <t>无</t>
  </si>
  <si>
    <t>品名</t>
  </si>
  <si>
    <t>儿童短裤</t>
  </si>
  <si>
    <t>上线日</t>
  </si>
  <si>
    <t>2025.1.10</t>
  </si>
  <si>
    <t>原辅材料卡</t>
  </si>
  <si>
    <t>色/号型数</t>
  </si>
  <si>
    <t>缝制预计完成日</t>
  </si>
  <si>
    <t>2025.2.9</t>
  </si>
  <si>
    <t>大货面料确认样</t>
  </si>
  <si>
    <t>订单数量</t>
  </si>
  <si>
    <t>包装预计完成日</t>
  </si>
  <si>
    <t>2025.2.12</t>
  </si>
  <si>
    <t>印花、刺绣确认样</t>
  </si>
  <si>
    <t>预计发货时间</t>
  </si>
  <si>
    <t>2025.2.26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</si>
  <si>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</si>
  <si>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</si>
  <si>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</si>
  <si>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</si>
  <si>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</si>
  <si>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</si>
  <si>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</si>
  <si>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</si>
  <si>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</si>
  <si>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</si>
  <si>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</si>
  <si>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</si>
  <si>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</si>
  <si>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</si>
  <si>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</si>
  <si>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</si>
  <si>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</si>
  <si>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</si>
  <si>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</si>
  <si>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</si>
  <si>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</si>
  <si>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</si>
  <si>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</si>
  <si>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</si>
  <si>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</si>
  <si>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</si>
  <si>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</si>
  <si>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</si>
  <si>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</si>
  <si>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</si>
  <si>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暗夜黑</t>
  </si>
  <si>
    <t>陆续裁剪</t>
  </si>
  <si>
    <t>砂石橙</t>
  </si>
  <si>
    <t>葱郁之境黑色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</si>
  <si>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</si>
  <si>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</si>
  <si>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</si>
  <si>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</si>
  <si>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</si>
  <si>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</si>
  <si>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1.腰明线宽窄</t>
  </si>
  <si>
    <t>2.侧缝不顺直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</si>
  <si>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</si>
  <si>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</si>
  <si>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</si>
  <si>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</si>
  <si>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</si>
  <si>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</si>
  <si>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</si>
  <si>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</si>
  <si>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</si>
  <si>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李娜</t>
  </si>
  <si>
    <t>查验时间</t>
  </si>
  <si>
    <t>2025.2.13</t>
  </si>
  <si>
    <t>工厂负责人</t>
  </si>
  <si>
    <t>张爱萍</t>
  </si>
  <si>
    <t>【整改结果】</t>
  </si>
  <si>
    <t>复核时间</t>
  </si>
  <si>
    <t>天光</t>
  </si>
  <si>
    <t>部位名称</t>
  </si>
  <si>
    <t>指示规格  FINAL SPEC</t>
  </si>
  <si>
    <t>样品规格  SAMPLE SPEC</t>
  </si>
  <si>
    <t>120/56</t>
  </si>
  <si>
    <t>130/59</t>
  </si>
  <si>
    <t>140/57</t>
  </si>
  <si>
    <t>150/63</t>
  </si>
  <si>
    <t>160/69</t>
  </si>
  <si>
    <t>170/75</t>
  </si>
  <si>
    <t>洗水前/洗水后</t>
  </si>
  <si>
    <t>短裤外侧长</t>
  </si>
  <si>
    <t>+0.6/+0.5</t>
  </si>
  <si>
    <t>+0.5/+0.5</t>
  </si>
  <si>
    <t>全松紧腰围 平量</t>
  </si>
  <si>
    <t>+1/+0.8</t>
  </si>
  <si>
    <t>+1/+0.5</t>
  </si>
  <si>
    <t>臀围</t>
  </si>
  <si>
    <t>+1/+1</t>
  </si>
  <si>
    <t>腿围/2</t>
  </si>
  <si>
    <t>+0.5/0</t>
  </si>
  <si>
    <t>0/-0.3</t>
  </si>
  <si>
    <t>脚口/2（短裤）</t>
  </si>
  <si>
    <t>+0.2/0</t>
  </si>
  <si>
    <t>前裆长</t>
  </si>
  <si>
    <t>后裆长</t>
  </si>
  <si>
    <t>0/0</t>
  </si>
  <si>
    <t>跟单QC:</t>
  </si>
  <si>
    <t>周苑</t>
  </si>
  <si>
    <t>工厂负责人；张爱萍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</si>
  <si>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</si>
  <si>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</si>
  <si>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</si>
  <si>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</si>
  <si>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</si>
  <si>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</si>
  <si>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</si>
  <si>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</si>
  <si>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</si>
  <si>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</si>
  <si>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</si>
  <si>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暗黑色；120码/130码.各5条</t>
  </si>
  <si>
    <t>葱郁之境黑色；140码/150码.各5条</t>
  </si>
  <si>
    <t>砂石橙色；160码/170码.各5条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</si>
  <si>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</si>
  <si>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</si>
  <si>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</si>
  <si>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1.上腰露茬线</t>
  </si>
  <si>
    <t>2.合侧缝抻吃不均</t>
  </si>
  <si>
    <t>3.斗盖反吐</t>
  </si>
  <si>
    <t>【整改的严重缺陷及整改复核时间】</t>
  </si>
  <si>
    <t>2025.2.18</t>
  </si>
  <si>
    <t>砂石橙色</t>
  </si>
  <si>
    <t>暗黑色</t>
  </si>
  <si>
    <t>+1/+0.6</t>
  </si>
  <si>
    <t>+1/+0.7</t>
  </si>
  <si>
    <t>+0.5/+1</t>
  </si>
  <si>
    <t>+0.3/+0.5</t>
  </si>
  <si>
    <t>+1/0</t>
  </si>
  <si>
    <t>0/+1</t>
  </si>
  <si>
    <t>0/-0.2</t>
  </si>
  <si>
    <t>-0.2/-0.3</t>
  </si>
  <si>
    <t>-0.2/-0.2</t>
  </si>
  <si>
    <t>-0.3/0</t>
  </si>
  <si>
    <t>-0.2/0</t>
  </si>
  <si>
    <t>0/+0.2</t>
  </si>
  <si>
    <t>+0.4/+0.5</t>
  </si>
  <si>
    <t>+0.5+0.5</t>
  </si>
  <si>
    <t>0/+0.5</t>
  </si>
  <si>
    <t>+0.4/0</t>
  </si>
  <si>
    <t>+0.2/+0.3</t>
  </si>
  <si>
    <t>-0.5/0</t>
  </si>
  <si>
    <t xml:space="preserve">    0.3/0.5</t>
  </si>
  <si>
    <t>验货时间；2025.2.25</t>
  </si>
  <si>
    <t>跟单QC;周苑</t>
  </si>
  <si>
    <t>工厂负责人：张爱萍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</si>
  <si>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</si>
  <si>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</si>
  <si>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</si>
  <si>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</si>
  <si>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</si>
  <si>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</si>
  <si>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</si>
  <si>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</si>
  <si>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</si>
  <si>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</si>
  <si>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</si>
  <si>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</si>
  <si>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</si>
  <si>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</si>
  <si>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</si>
  <si>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采购凭证号；CGDD24110800002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</si>
  <si>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</si>
  <si>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</si>
  <si>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</si>
  <si>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</si>
  <si>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</si>
  <si>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</si>
  <si>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</si>
  <si>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</si>
  <si>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</si>
  <si>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</si>
  <si>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</si>
  <si>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</si>
  <si>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</si>
  <si>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</si>
  <si>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</si>
  <si>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</si>
  <si>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</si>
  <si>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</si>
  <si>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</si>
  <si>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</si>
  <si>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</si>
  <si>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暗黑色；</t>
  </si>
  <si>
    <t>砂石橙色；</t>
  </si>
  <si>
    <t>葱郁之境黑色；</t>
  </si>
  <si>
    <t>情况说明：</t>
  </si>
  <si>
    <t xml:space="preserve">【问题点描述】  </t>
  </si>
  <si>
    <t>1.脏污1条</t>
  </si>
  <si>
    <t>2.侧兜皱1条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</si>
  <si>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</si>
  <si>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</si>
  <si>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</si>
  <si>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</si>
  <si>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</si>
  <si>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</si>
  <si>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</si>
  <si>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此订单2318条，此次出货2318条，。按照AQL2.5的抽验要求，抽验125件，不良数量2条，在允许范围之内，可以正常出货</t>
  </si>
  <si>
    <t>服装QC部门</t>
  </si>
  <si>
    <t>检验人</t>
  </si>
  <si>
    <t>2024.2.25</t>
  </si>
  <si>
    <t>QC规格测量表</t>
  </si>
  <si>
    <t>+0.2/+0.5</t>
  </si>
  <si>
    <t>-0.4/+0.5</t>
  </si>
  <si>
    <t>-0.3/+0.5</t>
  </si>
  <si>
    <t>-0.5/-1</t>
  </si>
  <si>
    <t>+1.2/+0.5</t>
  </si>
  <si>
    <t>+0.5/-0.5</t>
  </si>
  <si>
    <t>-0.8/-0.3</t>
  </si>
  <si>
    <t>-0.5/-0.5</t>
  </si>
  <si>
    <t>+0.5/-0.8</t>
  </si>
  <si>
    <t>+0.3/-0.2</t>
  </si>
  <si>
    <t>+0.2/-0.2</t>
  </si>
  <si>
    <t>0/+0.3</t>
  </si>
  <si>
    <t>+0.3/+0.3</t>
  </si>
  <si>
    <t>+0.3/0</t>
  </si>
  <si>
    <t>+0.2/+0</t>
  </si>
  <si>
    <t>+0.3/+0.2</t>
  </si>
  <si>
    <t>+0.5/+0.3</t>
  </si>
  <si>
    <t>+0.2/+0.2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</si>
  <si>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</si>
  <si>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</si>
  <si>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</si>
  <si>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</si>
  <si>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</si>
  <si>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</si>
  <si>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</si>
  <si>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</si>
  <si>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</si>
  <si>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</si>
  <si>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</si>
  <si>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</si>
  <si>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</si>
  <si>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</si>
  <si>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</si>
  <si>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</si>
  <si>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</si>
  <si>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</si>
  <si>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</si>
  <si>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FW12420</t>
  </si>
  <si>
    <t>7574-R1</t>
  </si>
  <si>
    <t>FW1242S</t>
  </si>
  <si>
    <t>黑色印花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</si>
  <si>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</si>
  <si>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</si>
  <si>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</si>
  <si>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</si>
  <si>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</si>
  <si>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</si>
  <si>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</si>
  <si>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</si>
  <si>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</si>
  <si>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</si>
  <si>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</si>
  <si>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恒利</t>
  </si>
  <si>
    <t>静夜黑</t>
  </si>
  <si>
    <t>测试人签名：那业兴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</si>
  <si>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</si>
  <si>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</si>
  <si>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</si>
  <si>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</si>
  <si>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</si>
  <si>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</si>
  <si>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</si>
  <si>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</si>
  <si>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</si>
  <si>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</si>
  <si>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</si>
  <si>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山东恒利纺织科技有限公司</t>
  </si>
  <si>
    <t>黑色</t>
  </si>
  <si>
    <t>ZD00143</t>
  </si>
  <si>
    <t>尼龙密身斜纹织带（2CM）</t>
  </si>
  <si>
    <t>泰丰</t>
  </si>
  <si>
    <t>ZM00101</t>
  </si>
  <si>
    <t>TOREAD kids童装印唛/男裤（下装-2.5*7.6cm）</t>
  </si>
  <si>
    <t>宝绅</t>
  </si>
  <si>
    <t>BZ00035</t>
  </si>
  <si>
    <t>探路者成衣洗水标</t>
  </si>
  <si>
    <t>ZD00119</t>
  </si>
  <si>
    <t>弹力织带（0.8CM）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</si>
  <si>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</si>
  <si>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</si>
  <si>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</si>
  <si>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</si>
  <si>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</si>
  <si>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</si>
  <si>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</si>
  <si>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</si>
  <si>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</si>
  <si>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</si>
  <si>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</si>
  <si>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</si>
  <si>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</si>
  <si>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</si>
  <si>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</si>
  <si>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</si>
  <si>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</si>
  <si>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</si>
  <si>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</si>
  <si>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</si>
  <si>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</si>
  <si>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</si>
  <si>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</si>
  <si>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</si>
  <si>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</si>
  <si>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t>兜盖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</si>
  <si>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</si>
  <si>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</si>
  <si>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</si>
  <si>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</si>
  <si>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厚版松紧带（3.5CM）SJ00112 </t>
  </si>
  <si>
    <t>白</t>
  </si>
  <si>
    <t xml:space="preserve">弹力织带（0.8CM）ZD00119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</si>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</sst>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2"/>
      <name val="仿宋_GB2312"/>
      <charset val="0"/>
    </font>
    <font>
      <b/>
      <sz val="11"/>
      <name val="仿宋_GB2312"/>
      <charset val="0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7" borderId="8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4" applyNumberFormat="0" applyFill="0" applyAlignment="0" applyProtection="0">
      <alignment vertical="center"/>
    </xf>
    <xf numFmtId="0" fontId="36" fillId="0" borderId="84" applyNumberFormat="0" applyFill="0" applyAlignment="0" applyProtection="0">
      <alignment vertical="center"/>
    </xf>
    <xf numFmtId="0" fontId="37" fillId="0" borderId="8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86" applyNumberFormat="0" applyAlignment="0" applyProtection="0">
      <alignment vertical="center"/>
    </xf>
    <xf numFmtId="0" fontId="39" fillId="9" borderId="87" applyNumberFormat="0" applyAlignment="0" applyProtection="0">
      <alignment vertical="center"/>
    </xf>
    <xf numFmtId="0" fontId="40" fillId="9" borderId="86" applyNumberFormat="0" applyAlignment="0" applyProtection="0">
      <alignment vertical="center"/>
    </xf>
    <xf numFmtId="0" fontId="41" fillId="10" borderId="88" applyNumberFormat="0" applyAlignment="0" applyProtection="0">
      <alignment vertical="center"/>
    </xf>
    <xf numFmtId="0" fontId="42" fillId="0" borderId="89" applyNumberFormat="0" applyFill="0" applyAlignment="0" applyProtection="0">
      <alignment vertical="center"/>
    </xf>
    <xf numFmtId="0" fontId="43" fillId="0" borderId="90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19" fillId="0" borderId="0"/>
    <xf numFmtId="0" fontId="10" fillId="0" borderId="0">
      <alignment vertical="center"/>
    </xf>
    <xf numFmtId="0" fontId="49" fillId="0" borderId="0">
      <alignment horizontal="center" vertical="center"/>
    </xf>
    <xf numFmtId="0" fontId="19" fillId="0" borderId="0">
      <alignment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0" xfId="53" applyFont="1" applyFill="1" applyBorder="1" applyAlignment="1">
      <alignment horizontal="center" vertical="center" wrapText="1"/>
    </xf>
    <xf numFmtId="0" fontId="5" fillId="0" borderId="5" xfId="53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6" xfId="53" applyFont="1" applyFill="1" applyBorder="1" applyAlignment="1">
      <alignment horizontal="center" vertical="center" wrapText="1"/>
    </xf>
    <xf numFmtId="0" fontId="5" fillId="0" borderId="7" xfId="53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0" fontId="10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0" fillId="3" borderId="0" xfId="0" applyFill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8" xfId="0" applyBorder="1"/>
    <xf numFmtId="0" fontId="10" fillId="0" borderId="9" xfId="0" applyNumberFormat="1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0" fontId="10" fillId="0" borderId="12" xfId="0" applyFont="1" applyFill="1" applyBorder="1" applyAlignment="1">
      <alignment horizontal="center" vertical="center"/>
    </xf>
    <xf numFmtId="49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13" xfId="50" applyFont="1" applyFill="1" applyBorder="1" applyAlignment="1">
      <alignment horizontal="left" vertical="center"/>
    </xf>
    <xf numFmtId="0" fontId="13" fillId="0" borderId="2" xfId="50" applyFont="1" applyBorder="1" applyAlignment="1">
      <alignment horizontal="left" vertical="center"/>
    </xf>
    <xf numFmtId="0" fontId="12" fillId="3" borderId="14" xfId="50" applyFont="1" applyFill="1" applyBorder="1" applyAlignment="1">
      <alignment vertical="center"/>
    </xf>
    <xf numFmtId="0" fontId="11" fillId="3" borderId="14" xfId="50" applyFont="1" applyFill="1" applyBorder="1" applyAlignment="1">
      <alignment horizontal="center" vertical="center"/>
    </xf>
    <xf numFmtId="0" fontId="11" fillId="3" borderId="14" xfId="51" applyFont="1" applyFill="1" applyBorder="1" applyAlignment="1">
      <alignment horizontal="center"/>
    </xf>
    <xf numFmtId="0" fontId="12" fillId="3" borderId="15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2" fillId="3" borderId="10" xfId="5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6" fillId="0" borderId="2" xfId="5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/>
    </xf>
    <xf numFmtId="176" fontId="13" fillId="3" borderId="2" xfId="49" applyNumberFormat="1" applyFont="1" applyFill="1" applyBorder="1" applyAlignment="1">
      <alignment horizontal="center"/>
    </xf>
    <xf numFmtId="176" fontId="18" fillId="3" borderId="2" xfId="0" applyNumberFormat="1" applyFont="1" applyFill="1" applyBorder="1" applyAlignment="1">
      <alignment horizontal="center"/>
    </xf>
    <xf numFmtId="0" fontId="13" fillId="3" borderId="2" xfId="49" applyFont="1" applyFill="1" applyBorder="1" applyAlignment="1">
      <alignment horizontal="center"/>
    </xf>
    <xf numFmtId="0" fontId="11" fillId="3" borderId="16" xfId="51" applyFont="1" applyFill="1" applyBorder="1" applyAlignment="1"/>
    <xf numFmtId="49" fontId="11" fillId="3" borderId="17" xfId="52" applyNumberFormat="1" applyFont="1" applyFill="1" applyBorder="1" applyAlignment="1">
      <alignment horizontal="center" vertical="center"/>
    </xf>
    <xf numFmtId="49" fontId="11" fillId="3" borderId="17" xfId="52" applyNumberFormat="1" applyFont="1" applyFill="1" applyBorder="1" applyAlignment="1">
      <alignment horizontal="right" vertical="center"/>
    </xf>
    <xf numFmtId="49" fontId="11" fillId="3" borderId="18" xfId="52" applyNumberFormat="1" applyFont="1" applyFill="1" applyBorder="1" applyAlignment="1">
      <alignment horizontal="center" vertical="center"/>
    </xf>
    <xf numFmtId="0" fontId="11" fillId="3" borderId="19" xfId="51" applyFont="1" applyFill="1" applyBorder="1" applyAlignment="1"/>
    <xf numFmtId="49" fontId="11" fillId="3" borderId="20" xfId="51" applyNumberFormat="1" applyFont="1" applyFill="1" applyBorder="1" applyAlignment="1">
      <alignment horizontal="center"/>
    </xf>
    <xf numFmtId="49" fontId="11" fillId="3" borderId="20" xfId="51" applyNumberFormat="1" applyFont="1" applyFill="1" applyBorder="1" applyAlignment="1">
      <alignment horizontal="right"/>
    </xf>
    <xf numFmtId="49" fontId="11" fillId="3" borderId="20" xfId="51" applyNumberFormat="1" applyFont="1" applyFill="1" applyBorder="1" applyAlignment="1">
      <alignment horizontal="right" vertical="center"/>
    </xf>
    <xf numFmtId="49" fontId="11" fillId="3" borderId="21" xfId="51" applyNumberFormat="1" applyFont="1" applyFill="1" applyBorder="1" applyAlignment="1">
      <alignment horizontal="center"/>
    </xf>
    <xf numFmtId="0" fontId="11" fillId="3" borderId="22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4" xfId="50" applyFont="1" applyFill="1" applyBorder="1" applyAlignment="1">
      <alignment horizontal="left" vertical="center"/>
    </xf>
    <xf numFmtId="0" fontId="11" fillId="3" borderId="23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4" xfId="51" applyFont="1" applyFill="1" applyBorder="1" applyAlignment="1" applyProtection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5" xfId="52" applyNumberFormat="1" applyFont="1" applyFill="1" applyBorder="1" applyAlignment="1">
      <alignment horizontal="center" vertical="center"/>
    </xf>
    <xf numFmtId="49" fontId="11" fillId="3" borderId="26" xfId="51" applyNumberFormat="1" applyFont="1" applyFill="1" applyBorder="1" applyAlignment="1">
      <alignment horizontal="center"/>
    </xf>
    <xf numFmtId="49" fontId="11" fillId="3" borderId="27" xfId="51" applyNumberFormat="1" applyFont="1" applyFill="1" applyBorder="1" applyAlignment="1">
      <alignment horizontal="center"/>
    </xf>
    <xf numFmtId="49" fontId="11" fillId="3" borderId="27" xfId="52" applyNumberFormat="1" applyFont="1" applyFill="1" applyBorder="1" applyAlignment="1">
      <alignment horizontal="center" vertical="center"/>
    </xf>
    <xf numFmtId="49" fontId="11" fillId="3" borderId="28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9" fillId="0" borderId="0" xfId="50" applyFill="1" applyAlignment="1">
      <alignment horizontal="left" vertical="center"/>
    </xf>
    <xf numFmtId="0" fontId="19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20" fillId="0" borderId="29" xfId="50" applyFont="1" applyFill="1" applyBorder="1" applyAlignment="1">
      <alignment horizontal="center" vertical="top"/>
    </xf>
    <xf numFmtId="0" fontId="15" fillId="0" borderId="30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center" vertical="center"/>
    </xf>
    <xf numFmtId="0" fontId="15" fillId="0" borderId="31" xfId="50" applyFont="1" applyFill="1" applyBorder="1" applyAlignment="1">
      <alignment horizontal="center" vertical="center"/>
    </xf>
    <xf numFmtId="0" fontId="21" fillId="0" borderId="31" xfId="50" applyFont="1" applyFill="1" applyBorder="1" applyAlignment="1">
      <alignment vertical="center"/>
    </xf>
    <xf numFmtId="0" fontId="15" fillId="0" borderId="31" xfId="50" applyFont="1" applyFill="1" applyBorder="1" applyAlignment="1">
      <alignment vertical="center"/>
    </xf>
    <xf numFmtId="0" fontId="21" fillId="0" borderId="31" xfId="50" applyFont="1" applyFill="1" applyBorder="1" applyAlignment="1">
      <alignment horizontal="center" vertical="center"/>
    </xf>
    <xf numFmtId="0" fontId="15" fillId="0" borderId="32" xfId="50" applyFont="1" applyFill="1" applyBorder="1" applyAlignment="1">
      <alignment vertical="center"/>
    </xf>
    <xf numFmtId="0" fontId="13" fillId="0" borderId="17" xfId="50" applyFont="1" applyFill="1" applyBorder="1" applyAlignment="1">
      <alignment horizontal="center" vertical="center"/>
    </xf>
    <xf numFmtId="0" fontId="15" fillId="0" borderId="17" xfId="50" applyFont="1" applyFill="1" applyBorder="1" applyAlignment="1">
      <alignment vertical="center"/>
    </xf>
    <xf numFmtId="58" fontId="21" fillId="0" borderId="17" xfId="50" applyNumberFormat="1" applyFont="1" applyFill="1" applyBorder="1" applyAlignment="1">
      <alignment horizontal="center" vertical="center"/>
    </xf>
    <xf numFmtId="0" fontId="21" fillId="0" borderId="17" xfId="50" applyFont="1" applyFill="1" applyBorder="1" applyAlignment="1">
      <alignment horizontal="center" vertical="center"/>
    </xf>
    <xf numFmtId="0" fontId="15" fillId="0" borderId="17" xfId="50" applyFont="1" applyFill="1" applyBorder="1" applyAlignment="1">
      <alignment horizontal="center" vertical="center"/>
    </xf>
    <xf numFmtId="0" fontId="15" fillId="0" borderId="32" xfId="50" applyFont="1" applyFill="1" applyBorder="1" applyAlignment="1">
      <alignment horizontal="left" vertical="center"/>
    </xf>
    <xf numFmtId="0" fontId="13" fillId="0" borderId="17" xfId="50" applyFont="1" applyFill="1" applyBorder="1" applyAlignment="1">
      <alignment horizontal="right" vertical="center"/>
    </xf>
    <xf numFmtId="0" fontId="15" fillId="0" borderId="17" xfId="50" applyFont="1" applyFill="1" applyBorder="1" applyAlignment="1">
      <alignment horizontal="left" vertical="center"/>
    </xf>
    <xf numFmtId="0" fontId="15" fillId="0" borderId="33" xfId="50" applyFont="1" applyFill="1" applyBorder="1" applyAlignment="1">
      <alignment vertical="center"/>
    </xf>
    <xf numFmtId="0" fontId="13" fillId="0" borderId="34" xfId="50" applyFont="1" applyFill="1" applyBorder="1" applyAlignment="1">
      <alignment horizontal="right" vertical="center"/>
    </xf>
    <xf numFmtId="0" fontId="15" fillId="0" borderId="34" xfId="50" applyFont="1" applyFill="1" applyBorder="1" applyAlignment="1">
      <alignment vertical="center"/>
    </xf>
    <xf numFmtId="0" fontId="21" fillId="0" borderId="34" xfId="50" applyFont="1" applyFill="1" applyBorder="1" applyAlignment="1">
      <alignment vertical="center"/>
    </xf>
    <xf numFmtId="0" fontId="21" fillId="0" borderId="34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vertical="center"/>
    </xf>
    <xf numFmtId="0" fontId="21" fillId="0" borderId="0" xfId="50" applyFont="1" applyFill="1" applyBorder="1" applyAlignment="1">
      <alignment vertical="center"/>
    </xf>
    <xf numFmtId="0" fontId="21" fillId="0" borderId="0" xfId="50" applyFont="1" applyFill="1" applyAlignment="1">
      <alignment horizontal="left" vertical="center"/>
    </xf>
    <xf numFmtId="0" fontId="15" fillId="0" borderId="30" xfId="50" applyFont="1" applyFill="1" applyBorder="1" applyAlignment="1">
      <alignment vertical="center"/>
    </xf>
    <xf numFmtId="0" fontId="21" fillId="0" borderId="35" xfId="50" applyFont="1" applyFill="1" applyBorder="1" applyAlignment="1">
      <alignment horizontal="center" vertical="center"/>
    </xf>
    <xf numFmtId="0" fontId="21" fillId="0" borderId="36" xfId="50" applyFont="1" applyFill="1" applyBorder="1" applyAlignment="1">
      <alignment horizontal="center" vertical="center"/>
    </xf>
    <xf numFmtId="0" fontId="21" fillId="0" borderId="17" xfId="50" applyFont="1" applyFill="1" applyBorder="1" applyAlignment="1">
      <alignment horizontal="left" vertical="center"/>
    </xf>
    <xf numFmtId="0" fontId="21" fillId="0" borderId="17" xfId="50" applyFont="1" applyFill="1" applyBorder="1" applyAlignment="1">
      <alignment vertical="center"/>
    </xf>
    <xf numFmtId="0" fontId="21" fillId="0" borderId="37" xfId="50" applyFont="1" applyFill="1" applyBorder="1" applyAlignment="1">
      <alignment horizontal="center" vertical="center"/>
    </xf>
    <xf numFmtId="0" fontId="21" fillId="0" borderId="38" xfId="50" applyFont="1" applyFill="1" applyBorder="1" applyAlignment="1">
      <alignment horizontal="center" vertical="center"/>
    </xf>
    <xf numFmtId="0" fontId="14" fillId="0" borderId="39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 wrapText="1"/>
    </xf>
    <xf numFmtId="0" fontId="21" fillId="0" borderId="17" xfId="50" applyFont="1" applyFill="1" applyBorder="1" applyAlignment="1">
      <alignment horizontal="left" vertical="center" wrapText="1"/>
    </xf>
    <xf numFmtId="0" fontId="15" fillId="0" borderId="33" xfId="50" applyFont="1" applyFill="1" applyBorder="1" applyAlignment="1">
      <alignment horizontal="left" vertical="center"/>
    </xf>
    <xf numFmtId="0" fontId="19" fillId="0" borderId="34" xfId="50" applyFill="1" applyBorder="1" applyAlignment="1">
      <alignment horizontal="center" vertical="center"/>
    </xf>
    <xf numFmtId="0" fontId="15" fillId="0" borderId="40" xfId="50" applyFont="1" applyFill="1" applyBorder="1" applyAlignment="1">
      <alignment horizontal="center" vertical="center"/>
    </xf>
    <xf numFmtId="0" fontId="15" fillId="0" borderId="41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22" fillId="0" borderId="39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21" fillId="0" borderId="43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left" vertical="center"/>
    </xf>
    <xf numFmtId="0" fontId="14" fillId="0" borderId="31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15" fillId="0" borderId="44" xfId="50" applyFont="1" applyFill="1" applyBorder="1" applyAlignment="1">
      <alignment horizontal="left" vertical="center"/>
    </xf>
    <xf numFmtId="0" fontId="15" fillId="0" borderId="32" xfId="50" applyFont="1" applyFill="1" applyBorder="1" applyAlignment="1">
      <alignment horizontal="left" vertical="center" wrapText="1"/>
    </xf>
    <xf numFmtId="0" fontId="15" fillId="0" borderId="17" xfId="50" applyFont="1" applyFill="1" applyBorder="1" applyAlignment="1">
      <alignment horizontal="left" vertical="center" wrapText="1"/>
    </xf>
    <xf numFmtId="0" fontId="21" fillId="0" borderId="34" xfId="50" applyFont="1" applyFill="1" applyBorder="1" applyAlignment="1">
      <alignment horizontal="center" vertical="center"/>
    </xf>
    <xf numFmtId="58" fontId="21" fillId="0" borderId="34" xfId="50" applyNumberFormat="1" applyFont="1" applyFill="1" applyBorder="1" applyAlignment="1">
      <alignment vertical="center"/>
    </xf>
    <xf numFmtId="0" fontId="15" fillId="0" borderId="34" xfId="50" applyFont="1" applyFill="1" applyBorder="1" applyAlignment="1">
      <alignment horizontal="center" vertical="center"/>
    </xf>
    <xf numFmtId="0" fontId="21" fillId="0" borderId="45" xfId="50" applyFont="1" applyFill="1" applyBorder="1" applyAlignment="1">
      <alignment horizontal="center" vertical="center"/>
    </xf>
    <xf numFmtId="0" fontId="15" fillId="0" borderId="46" xfId="50" applyFont="1" applyFill="1" applyBorder="1" applyAlignment="1">
      <alignment horizontal="center" vertical="center"/>
    </xf>
    <xf numFmtId="0" fontId="21" fillId="0" borderId="46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left" vertical="center"/>
    </xf>
    <xf numFmtId="0" fontId="21" fillId="0" borderId="48" xfId="50" applyFont="1" applyFill="1" applyBorder="1" applyAlignment="1">
      <alignment horizontal="center" vertical="center"/>
    </xf>
    <xf numFmtId="0" fontId="21" fillId="0" borderId="49" xfId="50" applyFont="1" applyFill="1" applyBorder="1" applyAlignment="1">
      <alignment horizontal="center" vertical="center"/>
    </xf>
    <xf numFmtId="0" fontId="14" fillId="0" borderId="49" xfId="50" applyFont="1" applyFill="1" applyBorder="1" applyAlignment="1">
      <alignment horizontal="left" vertical="center"/>
    </xf>
    <xf numFmtId="0" fontId="15" fillId="0" borderId="45" xfId="50" applyFont="1" applyFill="1" applyBorder="1" applyAlignment="1">
      <alignment horizontal="left" vertical="center"/>
    </xf>
    <xf numFmtId="0" fontId="15" fillId="0" borderId="46" xfId="50" applyFont="1" applyFill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 wrapText="1"/>
    </xf>
    <xf numFmtId="0" fontId="19" fillId="0" borderId="47" xfId="50" applyFill="1" applyBorder="1" applyAlignment="1">
      <alignment horizontal="center" vertical="center"/>
    </xf>
    <xf numFmtId="0" fontId="15" fillId="0" borderId="48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21" fillId="0" borderId="50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5" fillId="0" borderId="46" xfId="50" applyFont="1" applyFill="1" applyBorder="1" applyAlignment="1">
      <alignment horizontal="left" vertical="center" wrapText="1"/>
    </xf>
    <xf numFmtId="0" fontId="21" fillId="0" borderId="47" xfId="5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49" fontId="12" fillId="3" borderId="8" xfId="52" applyNumberFormat="1" applyFont="1" applyFill="1" applyBorder="1" applyAlignment="1">
      <alignment horizontal="center" vertical="center"/>
    </xf>
    <xf numFmtId="0" fontId="19" fillId="0" borderId="0" xfId="50" applyFont="1" applyAlignment="1">
      <alignment horizontal="left" vertical="center"/>
    </xf>
    <xf numFmtId="0" fontId="23" fillId="0" borderId="29" xfId="50" applyFont="1" applyBorder="1" applyAlignment="1">
      <alignment horizontal="center" vertical="top"/>
    </xf>
    <xf numFmtId="0" fontId="22" fillId="0" borderId="51" xfId="50" applyFont="1" applyBorder="1" applyAlignment="1">
      <alignment horizontal="left" vertical="center"/>
    </xf>
    <xf numFmtId="0" fontId="13" fillId="0" borderId="52" xfId="50" applyFont="1" applyBorder="1" applyAlignment="1">
      <alignment horizontal="center" vertical="center"/>
    </xf>
    <xf numFmtId="0" fontId="22" fillId="0" borderId="52" xfId="50" applyFont="1" applyBorder="1" applyAlignment="1">
      <alignment horizontal="center" vertical="center"/>
    </xf>
    <xf numFmtId="0" fontId="14" fillId="0" borderId="52" xfId="50" applyFont="1" applyBorder="1" applyAlignment="1">
      <alignment horizontal="left" vertical="center"/>
    </xf>
    <xf numFmtId="0" fontId="14" fillId="0" borderId="30" xfId="50" applyFont="1" applyBorder="1" applyAlignment="1">
      <alignment horizontal="center" vertical="center"/>
    </xf>
    <xf numFmtId="0" fontId="14" fillId="0" borderId="31" xfId="50" applyFont="1" applyBorder="1" applyAlignment="1">
      <alignment horizontal="center" vertical="center"/>
    </xf>
    <xf numFmtId="0" fontId="14" fillId="0" borderId="45" xfId="50" applyFont="1" applyBorder="1" applyAlignment="1">
      <alignment horizontal="center" vertical="center"/>
    </xf>
    <xf numFmtId="0" fontId="22" fillId="0" borderId="30" xfId="50" applyFont="1" applyBorder="1" applyAlignment="1">
      <alignment horizontal="center" vertical="center"/>
    </xf>
    <xf numFmtId="0" fontId="22" fillId="0" borderId="31" xfId="50" applyFont="1" applyBorder="1" applyAlignment="1">
      <alignment horizontal="center" vertical="center"/>
    </xf>
    <xf numFmtId="0" fontId="22" fillId="0" borderId="45" xfId="50" applyFont="1" applyBorder="1" applyAlignment="1">
      <alignment horizontal="center" vertical="center"/>
    </xf>
    <xf numFmtId="0" fontId="14" fillId="0" borderId="32" xfId="50" applyFont="1" applyBorder="1" applyAlignment="1">
      <alignment horizontal="left" vertical="center"/>
    </xf>
    <xf numFmtId="0" fontId="13" fillId="0" borderId="17" xfId="50" applyFont="1" applyBorder="1" applyAlignment="1">
      <alignment horizontal="left" vertical="center"/>
    </xf>
    <xf numFmtId="0" fontId="13" fillId="0" borderId="46" xfId="50" applyFont="1" applyBorder="1" applyAlignment="1">
      <alignment horizontal="left" vertical="center"/>
    </xf>
    <xf numFmtId="0" fontId="14" fillId="0" borderId="17" xfId="50" applyFont="1" applyBorder="1" applyAlignment="1">
      <alignment horizontal="left" vertical="center"/>
    </xf>
    <xf numFmtId="14" fontId="13" fillId="0" borderId="17" xfId="50" applyNumberFormat="1" applyFont="1" applyBorder="1" applyAlignment="1">
      <alignment horizontal="center" vertical="center"/>
    </xf>
    <xf numFmtId="14" fontId="13" fillId="0" borderId="46" xfId="50" applyNumberFormat="1" applyFont="1" applyBorder="1" applyAlignment="1">
      <alignment horizontal="center" vertical="center"/>
    </xf>
    <xf numFmtId="0" fontId="14" fillId="0" borderId="32" xfId="50" applyFont="1" applyBorder="1" applyAlignment="1">
      <alignment vertical="center"/>
    </xf>
    <xf numFmtId="0" fontId="13" fillId="0" borderId="53" xfId="50" applyFont="1" applyBorder="1" applyAlignment="1">
      <alignment horizontal="left" vertical="center"/>
    </xf>
    <xf numFmtId="0" fontId="13" fillId="0" borderId="54" xfId="50" applyFont="1" applyBorder="1" applyAlignment="1">
      <alignment horizontal="left" vertical="center"/>
    </xf>
    <xf numFmtId="0" fontId="13" fillId="0" borderId="17" xfId="50" applyFont="1" applyBorder="1" applyAlignment="1">
      <alignment horizontal="center" vertical="center"/>
    </xf>
    <xf numFmtId="0" fontId="13" fillId="0" borderId="46" xfId="50" applyFont="1" applyBorder="1" applyAlignment="1">
      <alignment horizontal="center" vertical="center"/>
    </xf>
    <xf numFmtId="0" fontId="13" fillId="0" borderId="17" xfId="50" applyFont="1" applyBorder="1" applyAlignment="1">
      <alignment vertical="center"/>
    </xf>
    <xf numFmtId="0" fontId="13" fillId="0" borderId="46" xfId="50" applyFont="1" applyBorder="1" applyAlignment="1">
      <alignment vertical="center"/>
    </xf>
    <xf numFmtId="0" fontId="14" fillId="0" borderId="32" xfId="50" applyFont="1" applyBorder="1" applyAlignment="1">
      <alignment horizontal="center" vertical="center"/>
    </xf>
    <xf numFmtId="0" fontId="13" fillId="0" borderId="32" xfId="50" applyFont="1" applyBorder="1" applyAlignment="1">
      <alignment horizontal="left" vertical="center"/>
    </xf>
    <xf numFmtId="0" fontId="14" fillId="0" borderId="33" xfId="50" applyFont="1" applyBorder="1" applyAlignment="1">
      <alignment horizontal="left" vertical="center"/>
    </xf>
    <xf numFmtId="0" fontId="13" fillId="0" borderId="34" xfId="50" applyFont="1" applyBorder="1" applyAlignment="1">
      <alignment horizontal="center" vertical="center"/>
    </xf>
    <xf numFmtId="0" fontId="13" fillId="0" borderId="47" xfId="50" applyFont="1" applyBorder="1" applyAlignment="1">
      <alignment horizontal="center" vertical="center"/>
    </xf>
    <xf numFmtId="0" fontId="14" fillId="0" borderId="34" xfId="50" applyFont="1" applyBorder="1" applyAlignment="1">
      <alignment horizontal="left" vertical="center"/>
    </xf>
    <xf numFmtId="14" fontId="13" fillId="0" borderId="34" xfId="50" applyNumberFormat="1" applyFont="1" applyBorder="1" applyAlignment="1">
      <alignment horizontal="center" vertical="center"/>
    </xf>
    <xf numFmtId="14" fontId="13" fillId="0" borderId="47" xfId="50" applyNumberFormat="1" applyFont="1" applyBorder="1" applyAlignment="1">
      <alignment horizontal="center" vertical="center"/>
    </xf>
    <xf numFmtId="0" fontId="13" fillId="0" borderId="33" xfId="50" applyFont="1" applyBorder="1" applyAlignment="1">
      <alignment horizontal="left" vertical="center"/>
    </xf>
    <xf numFmtId="0" fontId="22" fillId="0" borderId="0" xfId="50" applyFont="1" applyBorder="1" applyAlignment="1">
      <alignment horizontal="left" vertical="center"/>
    </xf>
    <xf numFmtId="0" fontId="14" fillId="0" borderId="30" xfId="50" applyFont="1" applyBorder="1" applyAlignment="1">
      <alignment vertical="center"/>
    </xf>
    <xf numFmtId="0" fontId="19" fillId="0" borderId="31" xfId="50" applyFont="1" applyBorder="1" applyAlignment="1">
      <alignment horizontal="left" vertical="center"/>
    </xf>
    <xf numFmtId="0" fontId="13" fillId="0" borderId="31" xfId="50" applyFont="1" applyBorder="1" applyAlignment="1">
      <alignment horizontal="left" vertical="center"/>
    </xf>
    <xf numFmtId="0" fontId="19" fillId="0" borderId="31" xfId="50" applyFont="1" applyBorder="1" applyAlignment="1">
      <alignment vertical="center"/>
    </xf>
    <xf numFmtId="0" fontId="14" fillId="0" borderId="31" xfId="50" applyFont="1" applyBorder="1" applyAlignment="1">
      <alignment vertical="center"/>
    </xf>
    <xf numFmtId="0" fontId="19" fillId="0" borderId="17" xfId="50" applyFont="1" applyBorder="1" applyAlignment="1">
      <alignment horizontal="left" vertical="center"/>
    </xf>
    <xf numFmtId="0" fontId="19" fillId="0" borderId="17" xfId="50" applyFont="1" applyBorder="1" applyAlignment="1">
      <alignment vertical="center"/>
    </xf>
    <xf numFmtId="0" fontId="14" fillId="0" borderId="17" xfId="50" applyFont="1" applyBorder="1" applyAlignment="1">
      <alignment vertical="center"/>
    </xf>
    <xf numFmtId="0" fontId="14" fillId="0" borderId="0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1" fillId="0" borderId="31" xfId="50" applyFont="1" applyBorder="1" applyAlignment="1">
      <alignment horizontal="left" vertical="center"/>
    </xf>
    <xf numFmtId="0" fontId="21" fillId="0" borderId="39" xfId="50" applyFont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21" fillId="0" borderId="44" xfId="50" applyFont="1" applyBorder="1" applyAlignment="1">
      <alignment horizontal="left" vertical="center"/>
    </xf>
    <xf numFmtId="0" fontId="21" fillId="0" borderId="37" xfId="50" applyFont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4" fillId="0" borderId="32" xfId="50" applyFont="1" applyFill="1" applyBorder="1" applyAlignment="1">
      <alignment horizontal="left" vertical="center"/>
    </xf>
    <xf numFmtId="0" fontId="13" fillId="0" borderId="17" xfId="50" applyFont="1" applyFill="1" applyBorder="1" applyAlignment="1">
      <alignment horizontal="left" vertical="center"/>
    </xf>
    <xf numFmtId="0" fontId="14" fillId="0" borderId="33" xfId="50" applyFont="1" applyBorder="1" applyAlignment="1">
      <alignment horizontal="center" vertical="center"/>
    </xf>
    <xf numFmtId="0" fontId="14" fillId="0" borderId="34" xfId="50" applyFont="1" applyBorder="1" applyAlignment="1">
      <alignment horizontal="center" vertical="center"/>
    </xf>
    <xf numFmtId="0" fontId="14" fillId="0" borderId="17" xfId="50" applyFont="1" applyBorder="1" applyAlignment="1">
      <alignment horizontal="center" vertical="center"/>
    </xf>
    <xf numFmtId="0" fontId="15" fillId="0" borderId="17" xfId="50" applyFont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4" fillId="0" borderId="39" xfId="50" applyFont="1" applyBorder="1" applyAlignment="1">
      <alignment horizontal="left" vertical="center"/>
    </xf>
    <xf numFmtId="0" fontId="14" fillId="0" borderId="38" xfId="50" applyFont="1" applyBorder="1" applyAlignment="1">
      <alignment horizontal="left" vertical="center"/>
    </xf>
    <xf numFmtId="0" fontId="22" fillId="0" borderId="55" xfId="50" applyFont="1" applyBorder="1" applyAlignment="1">
      <alignment vertical="center"/>
    </xf>
    <xf numFmtId="0" fontId="13" fillId="0" borderId="56" xfId="50" applyFont="1" applyBorder="1" applyAlignment="1">
      <alignment horizontal="center" vertical="center"/>
    </xf>
    <xf numFmtId="0" fontId="22" fillId="0" borderId="56" xfId="50" applyFont="1" applyBorder="1" applyAlignment="1">
      <alignment vertical="center"/>
    </xf>
    <xf numFmtId="0" fontId="13" fillId="0" borderId="56" xfId="50" applyFont="1" applyBorder="1" applyAlignment="1">
      <alignment vertical="center"/>
    </xf>
    <xf numFmtId="58" fontId="19" fillId="0" borderId="56" xfId="50" applyNumberFormat="1" applyFont="1" applyBorder="1" applyAlignment="1">
      <alignment vertical="center"/>
    </xf>
    <xf numFmtId="0" fontId="22" fillId="0" borderId="56" xfId="50" applyFont="1" applyBorder="1" applyAlignment="1">
      <alignment horizontal="center" vertical="center"/>
    </xf>
    <xf numFmtId="0" fontId="22" fillId="0" borderId="57" xfId="50" applyFont="1" applyFill="1" applyBorder="1" applyAlignment="1">
      <alignment horizontal="left" vertical="center"/>
    </xf>
    <xf numFmtId="0" fontId="22" fillId="0" borderId="56" xfId="50" applyFont="1" applyFill="1" applyBorder="1" applyAlignment="1">
      <alignment horizontal="left" vertical="center"/>
    </xf>
    <xf numFmtId="0" fontId="22" fillId="0" borderId="58" xfId="50" applyFont="1" applyFill="1" applyBorder="1" applyAlignment="1">
      <alignment horizontal="center" vertical="center"/>
    </xf>
    <xf numFmtId="0" fontId="22" fillId="0" borderId="59" xfId="50" applyFont="1" applyFill="1" applyBorder="1" applyAlignment="1">
      <alignment horizontal="center" vertical="center"/>
    </xf>
    <xf numFmtId="0" fontId="22" fillId="0" borderId="33" xfId="50" applyFont="1" applyFill="1" applyBorder="1" applyAlignment="1">
      <alignment horizontal="center" vertical="center"/>
    </xf>
    <xf numFmtId="0" fontId="22" fillId="0" borderId="34" xfId="50" applyFont="1" applyFill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19" fillId="0" borderId="60" xfId="50" applyFont="1" applyBorder="1" applyAlignment="1">
      <alignment horizontal="center" vertical="center"/>
    </xf>
    <xf numFmtId="0" fontId="14" fillId="0" borderId="46" xfId="50" applyFont="1" applyBorder="1" applyAlignment="1">
      <alignment horizontal="center" vertical="center"/>
    </xf>
    <xf numFmtId="0" fontId="13" fillId="0" borderId="47" xfId="50" applyFont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14" fillId="0" borderId="47" xfId="50" applyFont="1" applyBorder="1" applyAlignment="1">
      <alignment horizontal="left" vertical="center"/>
    </xf>
    <xf numFmtId="0" fontId="15" fillId="0" borderId="31" xfId="50" applyFont="1" applyBorder="1" applyAlignment="1">
      <alignment horizontal="left" vertical="center"/>
    </xf>
    <xf numFmtId="0" fontId="15" fillId="0" borderId="45" xfId="50" applyFont="1" applyBorder="1" applyAlignment="1">
      <alignment horizontal="left" vertical="center"/>
    </xf>
    <xf numFmtId="0" fontId="15" fillId="0" borderId="37" xfId="50" applyFont="1" applyBorder="1" applyAlignment="1">
      <alignment horizontal="left" vertical="center"/>
    </xf>
    <xf numFmtId="0" fontId="15" fillId="0" borderId="38" xfId="50" applyFont="1" applyBorder="1" applyAlignment="1">
      <alignment horizontal="left" vertical="center"/>
    </xf>
    <xf numFmtId="0" fontId="15" fillId="0" borderId="49" xfId="50" applyFont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4" fillId="0" borderId="47" xfId="50" applyFont="1" applyBorder="1" applyAlignment="1">
      <alignment horizontal="center" vertical="center"/>
    </xf>
    <xf numFmtId="0" fontId="15" fillId="0" borderId="46" xfId="50" applyFont="1" applyBorder="1" applyAlignment="1">
      <alignment horizontal="left" vertical="center"/>
    </xf>
    <xf numFmtId="0" fontId="14" fillId="0" borderId="50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4" fillId="0" borderId="49" xfId="50" applyFont="1" applyBorder="1" applyAlignment="1">
      <alignment horizontal="left" vertical="center"/>
    </xf>
    <xf numFmtId="0" fontId="13" fillId="0" borderId="61" xfId="50" applyFont="1" applyBorder="1" applyAlignment="1">
      <alignment horizontal="center" vertical="center"/>
    </xf>
    <xf numFmtId="0" fontId="22" fillId="0" borderId="62" xfId="50" applyFont="1" applyFill="1" applyBorder="1" applyAlignment="1">
      <alignment horizontal="left" vertical="center"/>
    </xf>
    <xf numFmtId="0" fontId="22" fillId="0" borderId="63" xfId="50" applyFont="1" applyFill="1" applyBorder="1" applyAlignment="1">
      <alignment horizontal="center" vertical="center"/>
    </xf>
    <xf numFmtId="0" fontId="22" fillId="0" borderId="47" xfId="50" applyFont="1" applyFill="1" applyBorder="1" applyAlignment="1">
      <alignment horizontal="center" vertical="center"/>
    </xf>
    <xf numFmtId="0" fontId="19" fillId="0" borderId="56" xfId="50" applyFont="1" applyBorder="1" applyAlignment="1">
      <alignment horizontal="center" vertical="center"/>
    </xf>
    <xf numFmtId="0" fontId="19" fillId="0" borderId="61" xfId="5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5" fillId="4" borderId="9" xfId="0" applyFont="1" applyFill="1" applyBorder="1" applyAlignment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4" fillId="0" borderId="29" xfId="50" applyFont="1" applyBorder="1" applyAlignment="1">
      <alignment horizontal="center" vertical="top"/>
    </xf>
    <xf numFmtId="0" fontId="14" fillId="0" borderId="2" xfId="50" applyFont="1" applyBorder="1" applyAlignment="1">
      <alignment vertical="center"/>
    </xf>
    <xf numFmtId="0" fontId="14" fillId="0" borderId="44" xfId="50" applyFont="1" applyBorder="1" applyAlignment="1">
      <alignment vertical="center"/>
    </xf>
    <xf numFmtId="0" fontId="13" fillId="0" borderId="64" xfId="50" applyFont="1" applyBorder="1" applyAlignment="1">
      <alignment horizontal="left" vertical="center"/>
    </xf>
    <xf numFmtId="0" fontId="13" fillId="0" borderId="65" xfId="50" applyFont="1" applyBorder="1" applyAlignment="1">
      <alignment horizontal="left" vertical="center"/>
    </xf>
    <xf numFmtId="0" fontId="14" fillId="0" borderId="33" xfId="50" applyFont="1" applyBorder="1" applyAlignment="1">
      <alignment vertical="center"/>
    </xf>
    <xf numFmtId="0" fontId="14" fillId="0" borderId="66" xfId="50" applyFont="1" applyBorder="1" applyAlignment="1">
      <alignment horizontal="left" vertical="center"/>
    </xf>
    <xf numFmtId="0" fontId="14" fillId="0" borderId="40" xfId="50" applyFont="1" applyBorder="1" applyAlignment="1">
      <alignment horizontal="left" vertical="center"/>
    </xf>
    <xf numFmtId="0" fontId="22" fillId="0" borderId="57" xfId="50" applyFont="1" applyBorder="1" applyAlignment="1">
      <alignment horizontal="left" vertical="center"/>
    </xf>
    <xf numFmtId="0" fontId="22" fillId="0" borderId="56" xfId="50" applyFont="1" applyBorder="1" applyAlignment="1">
      <alignment horizontal="left" vertical="center"/>
    </xf>
    <xf numFmtId="0" fontId="14" fillId="0" borderId="58" xfId="50" applyFont="1" applyBorder="1" applyAlignment="1">
      <alignment vertical="center"/>
    </xf>
    <xf numFmtId="0" fontId="19" fillId="0" borderId="59" xfId="50" applyFont="1" applyBorder="1" applyAlignment="1">
      <alignment horizontal="left" vertical="center"/>
    </xf>
    <xf numFmtId="0" fontId="13" fillId="0" borderId="59" xfId="50" applyFont="1" applyBorder="1" applyAlignment="1">
      <alignment horizontal="left" vertical="center"/>
    </xf>
    <xf numFmtId="0" fontId="19" fillId="0" borderId="59" xfId="50" applyFont="1" applyBorder="1" applyAlignment="1">
      <alignment vertical="center"/>
    </xf>
    <xf numFmtId="0" fontId="14" fillId="0" borderId="59" xfId="50" applyFont="1" applyBorder="1" applyAlignment="1">
      <alignment vertical="center"/>
    </xf>
    <xf numFmtId="0" fontId="14" fillId="0" borderId="58" xfId="50" applyFont="1" applyBorder="1" applyAlignment="1">
      <alignment horizontal="center" vertical="center"/>
    </xf>
    <xf numFmtId="0" fontId="13" fillId="0" borderId="59" xfId="50" applyFont="1" applyBorder="1" applyAlignment="1">
      <alignment horizontal="center" vertical="center"/>
    </xf>
    <xf numFmtId="0" fontId="14" fillId="0" borderId="59" xfId="50" applyFont="1" applyBorder="1" applyAlignment="1">
      <alignment horizontal="center" vertical="center"/>
    </xf>
    <xf numFmtId="0" fontId="19" fillId="0" borderId="59" xfId="50" applyFont="1" applyBorder="1" applyAlignment="1">
      <alignment horizontal="center" vertical="center"/>
    </xf>
    <xf numFmtId="0" fontId="19" fillId="0" borderId="17" xfId="50" applyFont="1" applyBorder="1" applyAlignment="1">
      <alignment horizontal="center" vertical="center"/>
    </xf>
    <xf numFmtId="0" fontId="14" fillId="0" borderId="42" xfId="50" applyFont="1" applyBorder="1" applyAlignment="1">
      <alignment horizontal="left" vertical="center" wrapText="1"/>
    </xf>
    <xf numFmtId="0" fontId="14" fillId="0" borderId="43" xfId="50" applyFont="1" applyBorder="1" applyAlignment="1">
      <alignment horizontal="left" vertical="center" wrapText="1"/>
    </xf>
    <xf numFmtId="0" fontId="14" fillId="0" borderId="58" xfId="50" applyFont="1" applyBorder="1" applyAlignment="1">
      <alignment horizontal="left" vertical="center"/>
    </xf>
    <xf numFmtId="0" fontId="14" fillId="0" borderId="59" xfId="50" applyFont="1" applyBorder="1" applyAlignment="1">
      <alignment horizontal="left" vertical="center"/>
    </xf>
    <xf numFmtId="0" fontId="25" fillId="0" borderId="67" xfId="50" applyFont="1" applyBorder="1" applyAlignment="1">
      <alignment horizontal="left" vertical="center" wrapText="1"/>
    </xf>
    <xf numFmtId="9" fontId="13" fillId="0" borderId="17" xfId="50" applyNumberFormat="1" applyFont="1" applyBorder="1" applyAlignment="1">
      <alignment horizontal="center" vertical="center"/>
    </xf>
    <xf numFmtId="0" fontId="22" fillId="0" borderId="57" xfId="0" applyFont="1" applyBorder="1" applyAlignment="1">
      <alignment horizontal="left" vertical="center"/>
    </xf>
    <xf numFmtId="0" fontId="22" fillId="0" borderId="56" xfId="0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9" fontId="13" fillId="0" borderId="36" xfId="50" applyNumberFormat="1" applyFont="1" applyBorder="1" applyAlignment="1">
      <alignment horizontal="left" vertical="center"/>
    </xf>
    <xf numFmtId="9" fontId="13" fillId="0" borderId="42" xfId="50" applyNumberFormat="1" applyFont="1" applyBorder="1" applyAlignment="1">
      <alignment horizontal="left" vertical="center"/>
    </xf>
    <xf numFmtId="9" fontId="13" fillId="0" borderId="43" xfId="50" applyNumberFormat="1" applyFont="1" applyBorder="1" applyAlignment="1">
      <alignment horizontal="left" vertical="center"/>
    </xf>
    <xf numFmtId="0" fontId="15" fillId="0" borderId="58" xfId="50" applyFont="1" applyFill="1" applyBorder="1" applyAlignment="1">
      <alignment horizontal="left" vertical="center"/>
    </xf>
    <xf numFmtId="0" fontId="15" fillId="0" borderId="59" xfId="50" applyFont="1" applyFill="1" applyBorder="1" applyAlignment="1">
      <alignment horizontal="left" vertical="center"/>
    </xf>
    <xf numFmtId="0" fontId="15" fillId="0" borderId="68" xfId="50" applyFont="1" applyFill="1" applyBorder="1" applyAlignment="1">
      <alignment horizontal="left" vertical="center"/>
    </xf>
    <xf numFmtId="0" fontId="15" fillId="0" borderId="43" xfId="50" applyFont="1" applyFill="1" applyBorder="1" applyAlignment="1">
      <alignment horizontal="left" vertical="center"/>
    </xf>
    <xf numFmtId="0" fontId="22" fillId="0" borderId="40" xfId="50" applyFont="1" applyFill="1" applyBorder="1" applyAlignment="1">
      <alignment horizontal="left" vertical="center"/>
    </xf>
    <xf numFmtId="0" fontId="13" fillId="0" borderId="69" xfId="50" applyFont="1" applyFill="1" applyBorder="1" applyAlignment="1">
      <alignment horizontal="left" vertical="center"/>
    </xf>
    <xf numFmtId="0" fontId="13" fillId="0" borderId="70" xfId="50" applyFont="1" applyFill="1" applyBorder="1" applyAlignment="1">
      <alignment horizontal="left" vertical="center"/>
    </xf>
    <xf numFmtId="0" fontId="22" fillId="0" borderId="51" xfId="50" applyFont="1" applyBorder="1" applyAlignment="1">
      <alignment vertical="center"/>
    </xf>
    <xf numFmtId="0" fontId="26" fillId="0" borderId="56" xfId="50" applyFont="1" applyBorder="1" applyAlignment="1">
      <alignment horizontal="center" vertical="center"/>
    </xf>
    <xf numFmtId="0" fontId="22" fillId="0" borderId="52" xfId="50" applyFont="1" applyBorder="1" applyAlignment="1">
      <alignment vertical="center"/>
    </xf>
    <xf numFmtId="0" fontId="13" fillId="0" borderId="71" xfId="50" applyFont="1" applyBorder="1" applyAlignment="1">
      <alignment vertical="center"/>
    </xf>
    <xf numFmtId="0" fontId="22" fillId="0" borderId="71" xfId="50" applyFont="1" applyBorder="1" applyAlignment="1">
      <alignment vertical="center"/>
    </xf>
    <xf numFmtId="58" fontId="19" fillId="0" borderId="52" xfId="50" applyNumberFormat="1" applyFont="1" applyBorder="1" applyAlignment="1">
      <alignment vertical="center"/>
    </xf>
    <xf numFmtId="0" fontId="22" fillId="0" borderId="40" xfId="50" applyFont="1" applyBorder="1" applyAlignment="1">
      <alignment horizontal="center" vertical="center"/>
    </xf>
    <xf numFmtId="0" fontId="13" fillId="0" borderId="66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9" fillId="0" borderId="71" xfId="50" applyFont="1" applyBorder="1" applyAlignment="1">
      <alignment vertical="center"/>
    </xf>
    <xf numFmtId="0" fontId="14" fillId="0" borderId="72" xfId="50" applyFont="1" applyBorder="1" applyAlignment="1">
      <alignment horizontal="left" vertical="center"/>
    </xf>
    <xf numFmtId="0" fontId="22" fillId="0" borderId="62" xfId="50" applyFont="1" applyBorder="1" applyAlignment="1">
      <alignment horizontal="left" vertical="center"/>
    </xf>
    <xf numFmtId="0" fontId="13" fillId="0" borderId="63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50" xfId="50" applyFont="1" applyBorder="1" applyAlignment="1">
      <alignment horizontal="left" vertical="center" wrapText="1"/>
    </xf>
    <xf numFmtId="0" fontId="14" fillId="0" borderId="63" xfId="50" applyFont="1" applyBorder="1" applyAlignment="1">
      <alignment horizontal="left" vertical="center"/>
    </xf>
    <xf numFmtId="0" fontId="27" fillId="0" borderId="46" xfId="50" applyFont="1" applyBorder="1" applyAlignment="1">
      <alignment horizontal="left" vertical="center" wrapText="1"/>
    </xf>
    <xf numFmtId="0" fontId="21" fillId="0" borderId="46" xfId="50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9" fontId="13" fillId="0" borderId="48" xfId="50" applyNumberFormat="1" applyFont="1" applyBorder="1" applyAlignment="1">
      <alignment horizontal="left" vertical="center"/>
    </xf>
    <xf numFmtId="9" fontId="13" fillId="0" borderId="50" xfId="50" applyNumberFormat="1" applyFont="1" applyBorder="1" applyAlignment="1">
      <alignment horizontal="left" vertical="center"/>
    </xf>
    <xf numFmtId="0" fontId="15" fillId="0" borderId="63" xfId="50" applyFont="1" applyFill="1" applyBorder="1" applyAlignment="1">
      <alignment horizontal="left" vertical="center"/>
    </xf>
    <xf numFmtId="0" fontId="15" fillId="0" borderId="50" xfId="50" applyFont="1" applyFill="1" applyBorder="1" applyAlignment="1">
      <alignment horizontal="left" vertical="center"/>
    </xf>
    <xf numFmtId="0" fontId="13" fillId="0" borderId="65" xfId="50" applyFont="1" applyFill="1" applyBorder="1" applyAlignment="1">
      <alignment horizontal="left" vertical="center"/>
    </xf>
    <xf numFmtId="0" fontId="22" fillId="0" borderId="73" xfId="50" applyFont="1" applyBorder="1" applyAlignment="1">
      <alignment horizontal="center" vertical="center"/>
    </xf>
    <xf numFmtId="0" fontId="13" fillId="0" borderId="71" xfId="50" applyFont="1" applyBorder="1" applyAlignment="1">
      <alignment horizontal="center" vertical="center"/>
    </xf>
    <xf numFmtId="0" fontId="13" fillId="0" borderId="72" xfId="50" applyFont="1" applyBorder="1" applyAlignment="1">
      <alignment horizontal="center" vertical="center"/>
    </xf>
    <xf numFmtId="0" fontId="13" fillId="0" borderId="72" xfId="50" applyFont="1" applyFill="1" applyBorder="1" applyAlignment="1">
      <alignment horizontal="left" vertical="center"/>
    </xf>
    <xf numFmtId="0" fontId="28" fillId="0" borderId="74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 wrapText="1"/>
    </xf>
    <xf numFmtId="0" fontId="29" fillId="0" borderId="76" xfId="0" applyFont="1" applyBorder="1"/>
    <xf numFmtId="0" fontId="29" fillId="0" borderId="2" xfId="0" applyFont="1" applyBorder="1"/>
    <xf numFmtId="0" fontId="29" fillId="0" borderId="8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5" borderId="8" xfId="0" applyFont="1" applyFill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76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5" borderId="78" xfId="0" applyFill="1" applyBorder="1"/>
    <xf numFmtId="0" fontId="0" fillId="6" borderId="0" xfId="0" applyFill="1"/>
    <xf numFmtId="0" fontId="28" fillId="0" borderId="79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/>
    </xf>
    <xf numFmtId="0" fontId="29" fillId="0" borderId="81" xfId="0" applyFont="1" applyBorder="1"/>
    <xf numFmtId="0" fontId="0" fillId="0" borderId="81" xfId="0" applyBorder="1"/>
    <xf numFmtId="0" fontId="0" fillId="0" borderId="82" xfId="0" applyBorder="1"/>
    <xf numFmtId="0" fontId="5" fillId="0" borderId="0" xfId="53" applyFont="1" applyFill="1" applyBorder="1" applyAlignment="1" quotePrefix="1">
      <alignment horizontal="center" vertical="center" wrapText="1"/>
    </xf>
    <xf numFmtId="0" fontId="5" fillId="0" borderId="6" xfId="53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S10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2565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782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782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1478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2565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767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767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2479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7076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52550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7171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6384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24790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14312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33362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62890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55270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12407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33362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62890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47650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859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954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859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9542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9542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9542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5295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2574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4479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33362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36245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4384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62890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24790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43840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954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Q21" sqref="Q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75" t="s">
        <v>0</v>
      </c>
      <c r="C2" s="376"/>
      <c r="D2" s="376"/>
      <c r="E2" s="376"/>
      <c r="F2" s="376"/>
      <c r="G2" s="376"/>
      <c r="H2" s="376"/>
      <c r="I2" s="390"/>
    </row>
    <row r="3" ht="27.95" customHeight="1" spans="2:9">
      <c r="B3" s="377"/>
      <c r="C3" s="378"/>
      <c r="D3" s="379" t="s">
        <v>1</v>
      </c>
      <c r="E3" s="380"/>
      <c r="F3" s="381" t="s">
        <v>2</v>
      </c>
      <c r="G3" s="382"/>
      <c r="H3" s="379" t="s">
        <v>3</v>
      </c>
      <c r="I3" s="391"/>
    </row>
    <row r="4" ht="27.95" customHeight="1" spans="2:9">
      <c r="B4" s="377" t="s">
        <v>4</v>
      </c>
      <c r="C4" s="378" t="s">
        <v>5</v>
      </c>
      <c r="D4" s="378" t="s">
        <v>6</v>
      </c>
      <c r="E4" s="378" t="s">
        <v>7</v>
      </c>
      <c r="F4" s="383" t="s">
        <v>6</v>
      </c>
      <c r="G4" s="383" t="s">
        <v>7</v>
      </c>
      <c r="H4" s="378" t="s">
        <v>6</v>
      </c>
      <c r="I4" s="392" t="s">
        <v>7</v>
      </c>
    </row>
    <row r="5" ht="27.95" customHeight="1" spans="2:9">
      <c r="B5" s="384" t="s">
        <v>8</v>
      </c>
      <c r="C5" s="9">
        <v>13</v>
      </c>
      <c r="D5" s="9">
        <v>0</v>
      </c>
      <c r="E5" s="9">
        <v>1</v>
      </c>
      <c r="F5" s="385">
        <v>0</v>
      </c>
      <c r="G5" s="385">
        <v>1</v>
      </c>
      <c r="H5" s="9">
        <v>1</v>
      </c>
      <c r="I5" s="393">
        <v>2</v>
      </c>
    </row>
    <row r="6" ht="27.95" customHeight="1" spans="2:9">
      <c r="B6" s="384" t="s">
        <v>9</v>
      </c>
      <c r="C6" s="9">
        <v>20</v>
      </c>
      <c r="D6" s="9">
        <v>0</v>
      </c>
      <c r="E6" s="9">
        <v>1</v>
      </c>
      <c r="F6" s="385">
        <v>1</v>
      </c>
      <c r="G6" s="385">
        <v>2</v>
      </c>
      <c r="H6" s="9">
        <v>2</v>
      </c>
      <c r="I6" s="393">
        <v>3</v>
      </c>
    </row>
    <row r="7" ht="27.95" customHeight="1" spans="2:9">
      <c r="B7" s="384" t="s">
        <v>10</v>
      </c>
      <c r="C7" s="9">
        <v>32</v>
      </c>
      <c r="D7" s="9">
        <v>0</v>
      </c>
      <c r="E7" s="9">
        <v>1</v>
      </c>
      <c r="F7" s="385">
        <v>2</v>
      </c>
      <c r="G7" s="385">
        <v>3</v>
      </c>
      <c r="H7" s="9">
        <v>3</v>
      </c>
      <c r="I7" s="393">
        <v>4</v>
      </c>
    </row>
    <row r="8" ht="27.95" customHeight="1" spans="2:9">
      <c r="B8" s="384" t="s">
        <v>11</v>
      </c>
      <c r="C8" s="9">
        <v>50</v>
      </c>
      <c r="D8" s="9">
        <v>1</v>
      </c>
      <c r="E8" s="9">
        <v>2</v>
      </c>
      <c r="F8" s="385">
        <v>3</v>
      </c>
      <c r="G8" s="385">
        <v>4</v>
      </c>
      <c r="H8" s="9">
        <v>5</v>
      </c>
      <c r="I8" s="393">
        <v>6</v>
      </c>
    </row>
    <row r="9" ht="27.95" customHeight="1" spans="2:9">
      <c r="B9" s="384" t="s">
        <v>12</v>
      </c>
      <c r="C9" s="9">
        <v>80</v>
      </c>
      <c r="D9" s="9">
        <v>2</v>
      </c>
      <c r="E9" s="9">
        <v>3</v>
      </c>
      <c r="F9" s="385">
        <v>5</v>
      </c>
      <c r="G9" s="385">
        <v>6</v>
      </c>
      <c r="H9" s="9">
        <v>7</v>
      </c>
      <c r="I9" s="393">
        <v>8</v>
      </c>
    </row>
    <row r="10" ht="27.95" customHeight="1" spans="2:9">
      <c r="B10" s="384" t="s">
        <v>13</v>
      </c>
      <c r="C10" s="9">
        <v>125</v>
      </c>
      <c r="D10" s="9">
        <v>3</v>
      </c>
      <c r="E10" s="9">
        <v>4</v>
      </c>
      <c r="F10" s="385">
        <v>7</v>
      </c>
      <c r="G10" s="385">
        <v>8</v>
      </c>
      <c r="H10" s="9">
        <v>10</v>
      </c>
      <c r="I10" s="393">
        <v>11</v>
      </c>
    </row>
    <row r="11" ht="27.95" customHeight="1" spans="2:9">
      <c r="B11" s="384" t="s">
        <v>14</v>
      </c>
      <c r="C11" s="9">
        <v>200</v>
      </c>
      <c r="D11" s="9">
        <v>5</v>
      </c>
      <c r="E11" s="9">
        <v>6</v>
      </c>
      <c r="F11" s="385">
        <v>10</v>
      </c>
      <c r="G11" s="385">
        <v>11</v>
      </c>
      <c r="H11" s="9">
        <v>14</v>
      </c>
      <c r="I11" s="393">
        <v>15</v>
      </c>
    </row>
    <row r="12" ht="27.95" customHeight="1" spans="2:9">
      <c r="B12" s="386" t="s">
        <v>15</v>
      </c>
      <c r="C12" s="387">
        <v>315</v>
      </c>
      <c r="D12" s="387">
        <v>7</v>
      </c>
      <c r="E12" s="387">
        <v>8</v>
      </c>
      <c r="F12" s="388">
        <v>14</v>
      </c>
      <c r="G12" s="388">
        <v>15</v>
      </c>
      <c r="H12" s="387">
        <v>21</v>
      </c>
      <c r="I12" s="394">
        <v>22</v>
      </c>
    </row>
    <row r="14" customFormat="1" spans="2:4">
      <c r="B14" s="389" t="s">
        <v>16</v>
      </c>
      <c r="C14" s="389"/>
      <c r="D14" s="389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B1" workbookViewId="0">
      <selection activeCell="G7" sqref="G7:O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295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31" t="s">
        <v>296</v>
      </c>
      <c r="H2" s="32"/>
      <c r="I2" s="44"/>
      <c r="J2" s="31" t="s">
        <v>297</v>
      </c>
      <c r="K2" s="32"/>
      <c r="L2" s="44"/>
      <c r="M2" s="31" t="s">
        <v>298</v>
      </c>
      <c r="N2" s="32"/>
      <c r="O2" s="44"/>
      <c r="P2" s="31" t="s">
        <v>299</v>
      </c>
      <c r="Q2" s="32"/>
      <c r="R2" s="44"/>
      <c r="S2" s="32" t="s">
        <v>300</v>
      </c>
      <c r="T2" s="32"/>
      <c r="U2" s="44"/>
      <c r="V2" s="27" t="s">
        <v>301</v>
      </c>
      <c r="W2" s="27" t="s">
        <v>273</v>
      </c>
    </row>
    <row r="3" s="1" customFormat="1" ht="16.5" spans="1:23">
      <c r="A3" s="7"/>
      <c r="B3" s="33"/>
      <c r="C3" s="33"/>
      <c r="D3" s="33"/>
      <c r="E3" s="33"/>
      <c r="F3" s="33"/>
      <c r="G3" s="4" t="s">
        <v>302</v>
      </c>
      <c r="H3" s="4" t="s">
        <v>33</v>
      </c>
      <c r="I3" s="4" t="s">
        <v>263</v>
      </c>
      <c r="J3" s="4" t="s">
        <v>302</v>
      </c>
      <c r="K3" s="4" t="s">
        <v>33</v>
      </c>
      <c r="L3" s="4" t="s">
        <v>263</v>
      </c>
      <c r="M3" s="4" t="s">
        <v>302</v>
      </c>
      <c r="N3" s="4" t="s">
        <v>33</v>
      </c>
      <c r="O3" s="4" t="s">
        <v>263</v>
      </c>
      <c r="P3" s="4" t="s">
        <v>302</v>
      </c>
      <c r="Q3" s="4" t="s">
        <v>33</v>
      </c>
      <c r="R3" s="4" t="s">
        <v>263</v>
      </c>
      <c r="S3" s="4" t="s">
        <v>302</v>
      </c>
      <c r="T3" s="4" t="s">
        <v>33</v>
      </c>
      <c r="U3" s="4" t="s">
        <v>263</v>
      </c>
      <c r="V3" s="45"/>
      <c r="W3" s="45"/>
    </row>
    <row r="4" ht="105" spans="1:23">
      <c r="A4" s="34" t="s">
        <v>303</v>
      </c>
      <c r="B4" s="35" t="s">
        <v>304</v>
      </c>
      <c r="C4" s="35"/>
      <c r="D4" s="35" t="s">
        <v>275</v>
      </c>
      <c r="E4" s="35" t="s">
        <v>305</v>
      </c>
      <c r="F4" s="36" t="s">
        <v>27</v>
      </c>
      <c r="G4" s="12" t="s">
        <v>306</v>
      </c>
      <c r="H4" s="37" t="s">
        <v>307</v>
      </c>
      <c r="I4" s="12" t="s">
        <v>308</v>
      </c>
      <c r="J4" s="12" t="s">
        <v>309</v>
      </c>
      <c r="K4" s="37" t="s">
        <v>310</v>
      </c>
      <c r="L4" s="12" t="s">
        <v>311</v>
      </c>
      <c r="M4" s="12" t="s">
        <v>312</v>
      </c>
      <c r="N4" s="37" t="s">
        <v>313</v>
      </c>
      <c r="O4" s="12" t="s">
        <v>311</v>
      </c>
      <c r="P4" s="12" t="s">
        <v>314</v>
      </c>
      <c r="Q4" s="37" t="s">
        <v>315</v>
      </c>
      <c r="R4" s="12" t="s">
        <v>308</v>
      </c>
      <c r="S4" s="12"/>
      <c r="T4" s="37"/>
      <c r="U4" s="12"/>
      <c r="V4" s="12"/>
      <c r="W4" s="12"/>
    </row>
    <row r="5" spans="1:23">
      <c r="A5" s="38"/>
      <c r="B5" s="39"/>
      <c r="C5" s="39"/>
      <c r="D5" s="39"/>
      <c r="E5" s="39"/>
      <c r="F5" s="40"/>
      <c r="G5" s="31" t="s">
        <v>316</v>
      </c>
      <c r="H5" s="32"/>
      <c r="I5" s="44"/>
      <c r="J5" s="31" t="s">
        <v>317</v>
      </c>
      <c r="K5" s="32"/>
      <c r="L5" s="44"/>
      <c r="M5" s="31" t="s">
        <v>318</v>
      </c>
      <c r="N5" s="32"/>
      <c r="O5" s="44"/>
      <c r="P5" s="31" t="s">
        <v>319</v>
      </c>
      <c r="Q5" s="32"/>
      <c r="R5" s="44"/>
      <c r="S5" s="32" t="s">
        <v>320</v>
      </c>
      <c r="T5" s="32"/>
      <c r="U5" s="44"/>
      <c r="V5" s="12"/>
      <c r="W5" s="12"/>
    </row>
    <row r="6" spans="1:23">
      <c r="A6" s="38"/>
      <c r="B6" s="39"/>
      <c r="C6" s="39"/>
      <c r="D6" s="39"/>
      <c r="E6" s="39"/>
      <c r="F6" s="40"/>
      <c r="G6" s="4" t="s">
        <v>302</v>
      </c>
      <c r="H6" s="4" t="s">
        <v>33</v>
      </c>
      <c r="I6" s="4" t="s">
        <v>263</v>
      </c>
      <c r="J6" s="4" t="s">
        <v>302</v>
      </c>
      <c r="K6" s="4" t="s">
        <v>33</v>
      </c>
      <c r="L6" s="4" t="s">
        <v>263</v>
      </c>
      <c r="M6" s="4" t="s">
        <v>302</v>
      </c>
      <c r="N6" s="4" t="s">
        <v>33</v>
      </c>
      <c r="O6" s="4" t="s">
        <v>263</v>
      </c>
      <c r="P6" s="4" t="s">
        <v>302</v>
      </c>
      <c r="Q6" s="4" t="s">
        <v>33</v>
      </c>
      <c r="R6" s="4" t="s">
        <v>263</v>
      </c>
      <c r="S6" s="4" t="s">
        <v>302</v>
      </c>
      <c r="T6" s="4" t="s">
        <v>33</v>
      </c>
      <c r="U6" s="4" t="s">
        <v>263</v>
      </c>
      <c r="V6" s="12"/>
      <c r="W6" s="12"/>
    </row>
    <row r="7" spans="1:23">
      <c r="A7" s="41"/>
      <c r="B7" s="42"/>
      <c r="C7" s="42"/>
      <c r="D7" s="42"/>
      <c r="E7" s="42"/>
      <c r="F7" s="43"/>
      <c r="G7" s="12"/>
      <c r="H7" s="37"/>
      <c r="I7" s="12"/>
      <c r="J7" s="37"/>
      <c r="K7" s="37"/>
      <c r="L7" s="12"/>
      <c r="M7" s="12"/>
      <c r="N7" s="37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5" t="s">
        <v>321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322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323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324</v>
      </c>
      <c r="B14" s="35"/>
      <c r="C14" s="35"/>
      <c r="D14" s="35"/>
      <c r="E14" s="35"/>
      <c r="F14" s="35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2"/>
      <c r="B15" s="42"/>
      <c r="C15" s="42"/>
      <c r="D15" s="42"/>
      <c r="E15" s="42"/>
      <c r="F15" s="4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6" t="s">
        <v>279</v>
      </c>
      <c r="B17" s="17"/>
      <c r="C17" s="17"/>
      <c r="D17" s="17"/>
      <c r="E17" s="18"/>
      <c r="F17" s="19"/>
      <c r="G17" s="25"/>
      <c r="H17" s="30"/>
      <c r="I17" s="30"/>
      <c r="J17" s="16" t="s">
        <v>325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62.25" customHeight="1" spans="1:23">
      <c r="A18" s="20" t="s">
        <v>326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328</v>
      </c>
      <c r="B2" s="27" t="s">
        <v>259</v>
      </c>
      <c r="C2" s="27" t="s">
        <v>260</v>
      </c>
      <c r="D2" s="27" t="s">
        <v>261</v>
      </c>
      <c r="E2" s="27" t="s">
        <v>262</v>
      </c>
      <c r="F2" s="27" t="s">
        <v>263</v>
      </c>
      <c r="G2" s="26" t="s">
        <v>329</v>
      </c>
      <c r="H2" s="26" t="s">
        <v>330</v>
      </c>
      <c r="I2" s="26" t="s">
        <v>331</v>
      </c>
      <c r="J2" s="26" t="s">
        <v>330</v>
      </c>
      <c r="K2" s="26" t="s">
        <v>332</v>
      </c>
      <c r="L2" s="26" t="s">
        <v>330</v>
      </c>
      <c r="M2" s="27" t="s">
        <v>301</v>
      </c>
      <c r="N2" s="27" t="s">
        <v>273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8" t="s">
        <v>328</v>
      </c>
      <c r="B4" s="29" t="s">
        <v>333</v>
      </c>
      <c r="C4" s="29" t="s">
        <v>302</v>
      </c>
      <c r="D4" s="29" t="s">
        <v>261</v>
      </c>
      <c r="E4" s="27" t="s">
        <v>262</v>
      </c>
      <c r="F4" s="27" t="s">
        <v>263</v>
      </c>
      <c r="G4" s="26" t="s">
        <v>329</v>
      </c>
      <c r="H4" s="26" t="s">
        <v>330</v>
      </c>
      <c r="I4" s="26" t="s">
        <v>331</v>
      </c>
      <c r="J4" s="26" t="s">
        <v>330</v>
      </c>
      <c r="K4" s="26" t="s">
        <v>332</v>
      </c>
      <c r="L4" s="26" t="s">
        <v>330</v>
      </c>
      <c r="M4" s="27" t="s">
        <v>301</v>
      </c>
      <c r="N4" s="27" t="s">
        <v>273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6" t="s">
        <v>279</v>
      </c>
      <c r="B11" s="17"/>
      <c r="C11" s="17"/>
      <c r="D11" s="18"/>
      <c r="E11" s="19"/>
      <c r="F11" s="30"/>
      <c r="G11" s="25"/>
      <c r="H11" s="30"/>
      <c r="I11" s="16" t="s">
        <v>325</v>
      </c>
      <c r="J11" s="17"/>
      <c r="K11" s="17"/>
      <c r="L11" s="17"/>
      <c r="M11" s="17"/>
      <c r="N11" s="24"/>
    </row>
    <row r="12" ht="71.25" customHeight="1" spans="1:14">
      <c r="A12" s="20" t="s">
        <v>334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E6" sqref="E6"/>
    </sheetView>
  </sheetViews>
  <sheetFormatPr defaultColWidth="9" defaultRowHeight="1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7.5" spans="1:10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295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4" t="s">
        <v>336</v>
      </c>
      <c r="H2" s="4" t="s">
        <v>337</v>
      </c>
      <c r="I2" s="4" t="s">
        <v>338</v>
      </c>
      <c r="J2" s="4" t="s">
        <v>339</v>
      </c>
      <c r="K2" s="5" t="s">
        <v>301</v>
      </c>
      <c r="L2" s="5" t="s">
        <v>273</v>
      </c>
    </row>
    <row r="3" spans="1:12">
      <c r="A3" s="9" t="s">
        <v>303</v>
      </c>
      <c r="B3" s="9" t="s">
        <v>340</v>
      </c>
      <c r="C3" s="12"/>
      <c r="D3" s="12"/>
      <c r="E3" s="12"/>
      <c r="F3" s="12"/>
      <c r="G3" s="12" t="s">
        <v>341</v>
      </c>
      <c r="H3" s="12"/>
      <c r="I3" s="12"/>
      <c r="J3" s="12"/>
      <c r="K3" s="12"/>
      <c r="L3" s="12"/>
    </row>
    <row r="4" spans="1:12">
      <c r="A4" s="9" t="s">
        <v>321</v>
      </c>
      <c r="B4" s="9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9" t="s">
        <v>322</v>
      </c>
      <c r="B5" s="9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7.5" spans="1:12">
      <c r="A10" s="16" t="s">
        <v>279</v>
      </c>
      <c r="B10" s="17"/>
      <c r="C10" s="17"/>
      <c r="D10" s="17"/>
      <c r="E10" s="18"/>
      <c r="F10" s="19"/>
      <c r="G10" s="25"/>
      <c r="H10" s="16"/>
      <c r="I10" s="17"/>
      <c r="J10" s="17"/>
      <c r="K10" s="17"/>
      <c r="L10" s="24"/>
    </row>
    <row r="11" ht="79.5" customHeight="1" spans="1:12">
      <c r="A11" s="20" t="s">
        <v>342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8" sqref="E8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343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258</v>
      </c>
      <c r="B2" s="5" t="s">
        <v>263</v>
      </c>
      <c r="C2" s="5" t="s">
        <v>302</v>
      </c>
      <c r="D2" s="5" t="s">
        <v>261</v>
      </c>
      <c r="E2" s="5" t="s">
        <v>262</v>
      </c>
      <c r="F2" s="4" t="s">
        <v>344</v>
      </c>
      <c r="G2" s="4" t="s">
        <v>284</v>
      </c>
      <c r="H2" s="6" t="s">
        <v>285</v>
      </c>
      <c r="I2" s="22" t="s">
        <v>287</v>
      </c>
    </row>
    <row r="3" s="1" customFormat="1" ht="16.5" spans="1:9">
      <c r="A3" s="4"/>
      <c r="B3" s="7"/>
      <c r="C3" s="7"/>
      <c r="D3" s="7"/>
      <c r="E3" s="7"/>
      <c r="F3" s="4" t="s">
        <v>345</v>
      </c>
      <c r="G3" s="4" t="s">
        <v>288</v>
      </c>
      <c r="H3" s="8"/>
      <c r="I3" s="23"/>
    </row>
    <row r="4" ht="26" spans="1:9">
      <c r="A4" s="9">
        <v>1</v>
      </c>
      <c r="B4" s="9" t="s">
        <v>308</v>
      </c>
      <c r="C4" s="395" t="s">
        <v>346</v>
      </c>
      <c r="D4" s="11" t="s">
        <v>347</v>
      </c>
      <c r="E4" s="12">
        <v>83218</v>
      </c>
      <c r="F4" s="13">
        <v>0.05</v>
      </c>
      <c r="G4" s="12"/>
      <c r="H4" s="12"/>
      <c r="I4" s="12"/>
    </row>
    <row r="5" ht="26" spans="1:9">
      <c r="A5" s="9">
        <v>2</v>
      </c>
      <c r="B5" s="9" t="s">
        <v>308</v>
      </c>
      <c r="C5" s="396" t="s">
        <v>348</v>
      </c>
      <c r="D5" s="15" t="s">
        <v>78</v>
      </c>
      <c r="E5" s="12">
        <v>83218</v>
      </c>
      <c r="F5" s="13">
        <v>0.05</v>
      </c>
      <c r="G5" s="12"/>
      <c r="H5" s="12"/>
      <c r="I5" s="12"/>
    </row>
    <row r="6" spans="1:9">
      <c r="A6" s="9"/>
      <c r="B6" s="9"/>
      <c r="C6" s="12"/>
      <c r="D6" s="12"/>
      <c r="E6" s="12"/>
      <c r="F6" s="12"/>
      <c r="G6" s="12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6" t="s">
        <v>279</v>
      </c>
      <c r="B12" s="17"/>
      <c r="C12" s="17"/>
      <c r="D12" s="18"/>
      <c r="E12" s="19"/>
      <c r="F12" s="16" t="s">
        <v>325</v>
      </c>
      <c r="G12" s="17"/>
      <c r="H12" s="18"/>
      <c r="I12" s="24"/>
    </row>
    <row r="13" ht="52.5" customHeight="1" spans="1:9">
      <c r="A13" s="20" t="s">
        <v>349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5" sqref="B5:C5"/>
    </sheetView>
  </sheetViews>
  <sheetFormatPr defaultColWidth="10.375" defaultRowHeight="16.5" customHeight="1"/>
  <cols>
    <col min="1" max="9" width="10.375" style="201"/>
    <col min="10" max="10" width="8.875" style="201" customWidth="1"/>
    <col min="11" max="11" width="12" style="201" customWidth="1"/>
    <col min="12" max="16384" width="10.375" style="201"/>
  </cols>
  <sheetData>
    <row r="1" s="201" customFormat="1" ht="21.75" spans="1:11">
      <c r="A1" s="308" t="s">
        <v>17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="201" customFormat="1" ht="15.75" spans="1:11">
      <c r="A2" s="203" t="s">
        <v>18</v>
      </c>
      <c r="B2" s="204" t="s">
        <v>19</v>
      </c>
      <c r="C2" s="204"/>
      <c r="D2" s="205" t="s">
        <v>20</v>
      </c>
      <c r="E2" s="205"/>
      <c r="F2" s="204" t="s">
        <v>21</v>
      </c>
      <c r="G2" s="204"/>
      <c r="H2" s="206" t="s">
        <v>22</v>
      </c>
      <c r="I2" s="280" t="s">
        <v>21</v>
      </c>
      <c r="J2" s="280"/>
      <c r="K2" s="281"/>
    </row>
    <row r="3" s="201" customFormat="1" ht="15" spans="1:11">
      <c r="A3" s="207" t="s">
        <v>23</v>
      </c>
      <c r="B3" s="208"/>
      <c r="C3" s="209"/>
      <c r="D3" s="210" t="s">
        <v>24</v>
      </c>
      <c r="E3" s="211"/>
      <c r="F3" s="211"/>
      <c r="G3" s="212"/>
      <c r="H3" s="210" t="s">
        <v>25</v>
      </c>
      <c r="I3" s="211"/>
      <c r="J3" s="211"/>
      <c r="K3" s="212"/>
    </row>
    <row r="4" s="201" customFormat="1" ht="15" spans="1:11">
      <c r="A4" s="213" t="s">
        <v>26</v>
      </c>
      <c r="B4" s="214" t="s">
        <v>27</v>
      </c>
      <c r="C4" s="215"/>
      <c r="D4" s="213" t="s">
        <v>28</v>
      </c>
      <c r="E4" s="216"/>
      <c r="F4" s="217" t="s">
        <v>29</v>
      </c>
      <c r="G4" s="218"/>
      <c r="H4" s="213" t="s">
        <v>30</v>
      </c>
      <c r="I4" s="216"/>
      <c r="J4" s="214" t="s">
        <v>31</v>
      </c>
      <c r="K4" s="215" t="s">
        <v>32</v>
      </c>
    </row>
    <row r="5" s="201" customFormat="1" ht="15" spans="1:11">
      <c r="A5" s="219" t="s">
        <v>33</v>
      </c>
      <c r="B5" s="220" t="s">
        <v>34</v>
      </c>
      <c r="C5" s="221"/>
      <c r="D5" s="213" t="s">
        <v>35</v>
      </c>
      <c r="E5" s="216"/>
      <c r="F5" s="217" t="s">
        <v>36</v>
      </c>
      <c r="G5" s="218"/>
      <c r="H5" s="213" t="s">
        <v>37</v>
      </c>
      <c r="I5" s="216"/>
      <c r="J5" s="214" t="s">
        <v>31</v>
      </c>
      <c r="K5" s="215" t="s">
        <v>32</v>
      </c>
    </row>
    <row r="6" s="201" customFormat="1" ht="15" spans="1:11">
      <c r="A6" s="266" t="s">
        <v>38</v>
      </c>
      <c r="B6" s="309">
        <v>3</v>
      </c>
      <c r="C6" s="309">
        <v>6</v>
      </c>
      <c r="D6" s="310" t="s">
        <v>39</v>
      </c>
      <c r="E6" s="243"/>
      <c r="F6" s="217" t="s">
        <v>40</v>
      </c>
      <c r="G6" s="218"/>
      <c r="H6" s="213" t="s">
        <v>41</v>
      </c>
      <c r="I6" s="216"/>
      <c r="J6" s="214" t="s">
        <v>31</v>
      </c>
      <c r="K6" s="215" t="s">
        <v>32</v>
      </c>
    </row>
    <row r="7" s="201" customFormat="1" ht="15" spans="1:11">
      <c r="A7" s="213" t="s">
        <v>42</v>
      </c>
      <c r="B7" s="311">
        <v>2300</v>
      </c>
      <c r="C7" s="312"/>
      <c r="D7" s="219" t="s">
        <v>43</v>
      </c>
      <c r="E7" s="242"/>
      <c r="F7" s="217" t="s">
        <v>44</v>
      </c>
      <c r="G7" s="218"/>
      <c r="H7" s="213" t="s">
        <v>45</v>
      </c>
      <c r="I7" s="216"/>
      <c r="J7" s="214" t="s">
        <v>31</v>
      </c>
      <c r="K7" s="215" t="s">
        <v>32</v>
      </c>
    </row>
    <row r="8" s="201" customFormat="1" ht="15.75" spans="1:11">
      <c r="A8" s="313"/>
      <c r="B8" s="229"/>
      <c r="C8" s="230"/>
      <c r="D8" s="228" t="s">
        <v>46</v>
      </c>
      <c r="E8" s="231"/>
      <c r="F8" s="232" t="s">
        <v>47</v>
      </c>
      <c r="G8" s="233"/>
      <c r="H8" s="228" t="s">
        <v>48</v>
      </c>
      <c r="I8" s="231"/>
      <c r="J8" s="251" t="s">
        <v>31</v>
      </c>
      <c r="K8" s="283" t="s">
        <v>32</v>
      </c>
    </row>
    <row r="9" s="201" customFormat="1" ht="15.75" spans="1:11">
      <c r="A9" s="314" t="s">
        <v>49</v>
      </c>
      <c r="B9" s="315"/>
      <c r="C9" s="315"/>
      <c r="D9" s="315"/>
      <c r="E9" s="315"/>
      <c r="F9" s="315"/>
      <c r="G9" s="315"/>
      <c r="H9" s="315"/>
      <c r="I9" s="315"/>
      <c r="J9" s="315"/>
      <c r="K9" s="357"/>
    </row>
    <row r="10" s="201" customFormat="1" ht="15.75" spans="1:11">
      <c r="A10" s="316" t="s">
        <v>50</v>
      </c>
      <c r="B10" s="317"/>
      <c r="C10" s="317"/>
      <c r="D10" s="317"/>
      <c r="E10" s="317"/>
      <c r="F10" s="317"/>
      <c r="G10" s="317"/>
      <c r="H10" s="317"/>
      <c r="I10" s="317"/>
      <c r="J10" s="317"/>
      <c r="K10" s="358"/>
    </row>
    <row r="11" s="201" customFormat="1" ht="15" spans="1:11">
      <c r="A11" s="318" t="s">
        <v>51</v>
      </c>
      <c r="B11" s="319" t="s">
        <v>52</v>
      </c>
      <c r="C11" s="320" t="s">
        <v>53</v>
      </c>
      <c r="D11" s="321"/>
      <c r="E11" s="322" t="s">
        <v>54</v>
      </c>
      <c r="F11" s="319" t="s">
        <v>52</v>
      </c>
      <c r="G11" s="320" t="s">
        <v>53</v>
      </c>
      <c r="H11" s="320" t="s">
        <v>55</v>
      </c>
      <c r="I11" s="322" t="s">
        <v>56</v>
      </c>
      <c r="J11" s="319" t="s">
        <v>52</v>
      </c>
      <c r="K11" s="359" t="s">
        <v>53</v>
      </c>
    </row>
    <row r="12" s="201" customFormat="1" ht="15" spans="1:11">
      <c r="A12" s="219" t="s">
        <v>57</v>
      </c>
      <c r="B12" s="241" t="s">
        <v>52</v>
      </c>
      <c r="C12" s="214" t="s">
        <v>53</v>
      </c>
      <c r="D12" s="242"/>
      <c r="E12" s="243" t="s">
        <v>58</v>
      </c>
      <c r="F12" s="241" t="s">
        <v>52</v>
      </c>
      <c r="G12" s="214" t="s">
        <v>53</v>
      </c>
      <c r="H12" s="214" t="s">
        <v>55</v>
      </c>
      <c r="I12" s="243" t="s">
        <v>59</v>
      </c>
      <c r="J12" s="241" t="s">
        <v>52</v>
      </c>
      <c r="K12" s="215" t="s">
        <v>53</v>
      </c>
    </row>
    <row r="13" s="201" customFormat="1" ht="15" spans="1:11">
      <c r="A13" s="219" t="s">
        <v>60</v>
      </c>
      <c r="B13" s="241" t="s">
        <v>52</v>
      </c>
      <c r="C13" s="214" t="s">
        <v>53</v>
      </c>
      <c r="D13" s="242"/>
      <c r="E13" s="243" t="s">
        <v>61</v>
      </c>
      <c r="F13" s="214" t="s">
        <v>62</v>
      </c>
      <c r="G13" s="214" t="s">
        <v>63</v>
      </c>
      <c r="H13" s="214" t="s">
        <v>55</v>
      </c>
      <c r="I13" s="243" t="s">
        <v>64</v>
      </c>
      <c r="J13" s="241" t="s">
        <v>52</v>
      </c>
      <c r="K13" s="215" t="s">
        <v>53</v>
      </c>
    </row>
    <row r="14" s="201" customFormat="1" ht="15.75" spans="1:11">
      <c r="A14" s="228" t="s">
        <v>65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85"/>
    </row>
    <row r="15" s="201" customFormat="1" ht="15.75" spans="1:11">
      <c r="A15" s="316" t="s">
        <v>66</v>
      </c>
      <c r="B15" s="317"/>
      <c r="C15" s="317"/>
      <c r="D15" s="317"/>
      <c r="E15" s="317"/>
      <c r="F15" s="317"/>
      <c r="G15" s="317"/>
      <c r="H15" s="317"/>
      <c r="I15" s="317"/>
      <c r="J15" s="317"/>
      <c r="K15" s="358"/>
    </row>
    <row r="16" s="201" customFormat="1" ht="15" spans="1:11">
      <c r="A16" s="323" t="s">
        <v>67</v>
      </c>
      <c r="B16" s="320" t="s">
        <v>62</v>
      </c>
      <c r="C16" s="320" t="s">
        <v>63</v>
      </c>
      <c r="D16" s="324"/>
      <c r="E16" s="325" t="s">
        <v>68</v>
      </c>
      <c r="F16" s="320" t="s">
        <v>62</v>
      </c>
      <c r="G16" s="320" t="s">
        <v>63</v>
      </c>
      <c r="H16" s="326"/>
      <c r="I16" s="325" t="s">
        <v>69</v>
      </c>
      <c r="J16" s="320" t="s">
        <v>62</v>
      </c>
      <c r="K16" s="359" t="s">
        <v>63</v>
      </c>
    </row>
    <row r="17" s="201" customFormat="1" customHeight="1" spans="1:22">
      <c r="A17" s="226" t="s">
        <v>70</v>
      </c>
      <c r="B17" s="214" t="s">
        <v>62</v>
      </c>
      <c r="C17" s="214" t="s">
        <v>63</v>
      </c>
      <c r="D17" s="222"/>
      <c r="E17" s="257" t="s">
        <v>71</v>
      </c>
      <c r="F17" s="214" t="s">
        <v>62</v>
      </c>
      <c r="G17" s="214" t="s">
        <v>63</v>
      </c>
      <c r="H17" s="327"/>
      <c r="I17" s="257" t="s">
        <v>72</v>
      </c>
      <c r="J17" s="214" t="s">
        <v>62</v>
      </c>
      <c r="K17" s="215" t="s">
        <v>63</v>
      </c>
      <c r="L17" s="360"/>
      <c r="M17" s="360"/>
      <c r="N17" s="360"/>
      <c r="O17" s="360"/>
      <c r="P17" s="360"/>
      <c r="Q17" s="360"/>
      <c r="R17" s="360"/>
      <c r="S17" s="360"/>
      <c r="T17" s="360"/>
      <c r="U17" s="360"/>
      <c r="V17" s="360"/>
    </row>
    <row r="18" s="201" customFormat="1" ht="18" customHeight="1" spans="1:11">
      <c r="A18" s="328" t="s">
        <v>73</v>
      </c>
      <c r="B18" s="329"/>
      <c r="C18" s="329"/>
      <c r="D18" s="329"/>
      <c r="E18" s="329"/>
      <c r="F18" s="329"/>
      <c r="G18" s="329"/>
      <c r="H18" s="329"/>
      <c r="I18" s="329"/>
      <c r="J18" s="329"/>
      <c r="K18" s="361"/>
    </row>
    <row r="19" s="307" customFormat="1" ht="18" customHeight="1" spans="1:11">
      <c r="A19" s="316" t="s">
        <v>74</v>
      </c>
      <c r="B19" s="317"/>
      <c r="C19" s="317"/>
      <c r="D19" s="317"/>
      <c r="E19" s="317"/>
      <c r="F19" s="317"/>
      <c r="G19" s="317"/>
      <c r="H19" s="317"/>
      <c r="I19" s="317"/>
      <c r="J19" s="317"/>
      <c r="K19" s="358"/>
    </row>
    <row r="20" s="201" customFormat="1" customHeight="1" spans="1:11">
      <c r="A20" s="330" t="s">
        <v>75</v>
      </c>
      <c r="B20" s="331"/>
      <c r="C20" s="331"/>
      <c r="D20" s="331"/>
      <c r="E20" s="331"/>
      <c r="F20" s="331"/>
      <c r="G20" s="331"/>
      <c r="H20" s="331"/>
      <c r="I20" s="331"/>
      <c r="J20" s="331"/>
      <c r="K20" s="362"/>
    </row>
    <row r="21" s="201" customFormat="1" ht="21.75" customHeight="1" spans="1:11">
      <c r="A21" s="332" t="s">
        <v>76</v>
      </c>
      <c r="B21" s="257">
        <v>120</v>
      </c>
      <c r="C21" s="257">
        <v>130</v>
      </c>
      <c r="D21" s="257">
        <v>140</v>
      </c>
      <c r="E21" s="257">
        <v>150</v>
      </c>
      <c r="F21" s="257">
        <v>160</v>
      </c>
      <c r="G21" s="257">
        <v>170</v>
      </c>
      <c r="H21" s="257"/>
      <c r="I21" s="257"/>
      <c r="J21" s="257"/>
      <c r="K21" s="293" t="s">
        <v>77</v>
      </c>
    </row>
    <row r="22" s="201" customFormat="1" customHeight="1" spans="1:11">
      <c r="A22" s="227" t="s">
        <v>78</v>
      </c>
      <c r="B22" s="333">
        <v>0.5</v>
      </c>
      <c r="C22" s="333">
        <v>0.5</v>
      </c>
      <c r="D22" s="333">
        <v>0.5</v>
      </c>
      <c r="E22" s="333">
        <v>0.5</v>
      </c>
      <c r="F22" s="333">
        <v>0.5</v>
      </c>
      <c r="G22" s="333">
        <v>0.5</v>
      </c>
      <c r="H22" s="333"/>
      <c r="I22" s="333"/>
      <c r="J22" s="333"/>
      <c r="K22" s="363" t="s">
        <v>79</v>
      </c>
    </row>
    <row r="23" s="201" customFormat="1" customHeight="1" spans="1:11">
      <c r="A23" s="227" t="s">
        <v>80</v>
      </c>
      <c r="B23" s="333">
        <v>0.5</v>
      </c>
      <c r="C23" s="333">
        <v>0.5</v>
      </c>
      <c r="D23" s="333">
        <v>0.5</v>
      </c>
      <c r="E23" s="333">
        <v>0.5</v>
      </c>
      <c r="F23" s="333">
        <v>0.5</v>
      </c>
      <c r="G23" s="333">
        <v>0.5</v>
      </c>
      <c r="H23" s="333"/>
      <c r="I23" s="333"/>
      <c r="J23" s="333"/>
      <c r="K23" s="363" t="s">
        <v>79</v>
      </c>
    </row>
    <row r="24" s="201" customFormat="1" customHeight="1" spans="1:11">
      <c r="A24" s="227" t="s">
        <v>81</v>
      </c>
      <c r="B24" s="333">
        <v>0.5</v>
      </c>
      <c r="C24" s="333">
        <v>0.5</v>
      </c>
      <c r="D24" s="333">
        <v>0.5</v>
      </c>
      <c r="E24" s="333">
        <v>0.5</v>
      </c>
      <c r="F24" s="333">
        <v>0.5</v>
      </c>
      <c r="G24" s="333">
        <v>0.5</v>
      </c>
      <c r="H24" s="333"/>
      <c r="I24" s="333"/>
      <c r="J24" s="333"/>
      <c r="K24" s="363" t="s">
        <v>79</v>
      </c>
    </row>
    <row r="25" s="201" customFormat="1" customHeight="1" spans="1:11">
      <c r="A25" s="227"/>
      <c r="B25" s="333"/>
      <c r="C25" s="333"/>
      <c r="D25" s="333"/>
      <c r="E25" s="333"/>
      <c r="F25" s="333"/>
      <c r="G25" s="333"/>
      <c r="H25" s="333"/>
      <c r="I25" s="333"/>
      <c r="J25" s="333"/>
      <c r="K25" s="364"/>
    </row>
    <row r="26" s="201" customFormat="1" customHeight="1" spans="1:11">
      <c r="A26" s="227"/>
      <c r="B26" s="333"/>
      <c r="C26" s="333"/>
      <c r="D26" s="333"/>
      <c r="E26" s="333"/>
      <c r="F26" s="333"/>
      <c r="G26" s="333"/>
      <c r="H26" s="333"/>
      <c r="I26" s="333"/>
      <c r="J26" s="333"/>
      <c r="K26" s="364"/>
    </row>
    <row r="27" s="201" customFormat="1" customHeight="1" spans="1:11">
      <c r="A27" s="227"/>
      <c r="B27" s="333"/>
      <c r="C27" s="333"/>
      <c r="D27" s="333"/>
      <c r="E27" s="333"/>
      <c r="F27" s="333"/>
      <c r="G27" s="333"/>
      <c r="H27" s="333"/>
      <c r="I27" s="333"/>
      <c r="J27" s="333"/>
      <c r="K27" s="364"/>
    </row>
    <row r="28" s="201" customFormat="1" customHeight="1" spans="1:11">
      <c r="A28" s="227"/>
      <c r="B28" s="333"/>
      <c r="C28" s="333"/>
      <c r="D28" s="333"/>
      <c r="E28" s="333"/>
      <c r="F28" s="333"/>
      <c r="G28" s="333"/>
      <c r="H28" s="333"/>
      <c r="I28" s="333"/>
      <c r="J28" s="333"/>
      <c r="K28" s="364"/>
    </row>
    <row r="29" s="201" customFormat="1" ht="18" customHeight="1" spans="1:11">
      <c r="A29" s="334" t="s">
        <v>82</v>
      </c>
      <c r="B29" s="335"/>
      <c r="C29" s="335"/>
      <c r="D29" s="335"/>
      <c r="E29" s="335"/>
      <c r="F29" s="335"/>
      <c r="G29" s="335"/>
      <c r="H29" s="335"/>
      <c r="I29" s="335"/>
      <c r="J29" s="335"/>
      <c r="K29" s="365"/>
    </row>
    <row r="30" s="201" customFormat="1" ht="18.75" customHeight="1" spans="1:11">
      <c r="A30" s="336"/>
      <c r="B30" s="337"/>
      <c r="C30" s="337"/>
      <c r="D30" s="337"/>
      <c r="E30" s="337"/>
      <c r="F30" s="337"/>
      <c r="G30" s="337"/>
      <c r="H30" s="337"/>
      <c r="I30" s="337"/>
      <c r="J30" s="337"/>
      <c r="K30" s="366"/>
    </row>
    <row r="31" s="201" customFormat="1" ht="18.75" customHeight="1" spans="1:11">
      <c r="A31" s="338"/>
      <c r="B31" s="339"/>
      <c r="C31" s="339"/>
      <c r="D31" s="339"/>
      <c r="E31" s="339"/>
      <c r="F31" s="339"/>
      <c r="G31" s="339"/>
      <c r="H31" s="339"/>
      <c r="I31" s="339"/>
      <c r="J31" s="339"/>
      <c r="K31" s="367"/>
    </row>
    <row r="32" s="201" customFormat="1" ht="18" customHeight="1" spans="1:11">
      <c r="A32" s="334" t="s">
        <v>83</v>
      </c>
      <c r="B32" s="335"/>
      <c r="C32" s="335"/>
      <c r="D32" s="335"/>
      <c r="E32" s="335"/>
      <c r="F32" s="335"/>
      <c r="G32" s="335"/>
      <c r="H32" s="335"/>
      <c r="I32" s="335"/>
      <c r="J32" s="335"/>
      <c r="K32" s="365"/>
    </row>
    <row r="33" s="201" customFormat="1" ht="15" spans="1:11">
      <c r="A33" s="340" t="s">
        <v>84</v>
      </c>
      <c r="B33" s="341"/>
      <c r="C33" s="341"/>
      <c r="D33" s="341"/>
      <c r="E33" s="341"/>
      <c r="F33" s="341"/>
      <c r="G33" s="341"/>
      <c r="H33" s="341"/>
      <c r="I33" s="341"/>
      <c r="J33" s="341"/>
      <c r="K33" s="368"/>
    </row>
    <row r="34" s="201" customFormat="1" ht="15.75" spans="1:11">
      <c r="A34" s="132" t="s">
        <v>85</v>
      </c>
      <c r="B34" s="134"/>
      <c r="C34" s="214" t="s">
        <v>31</v>
      </c>
      <c r="D34" s="214" t="s">
        <v>32</v>
      </c>
      <c r="E34" s="342" t="s">
        <v>86</v>
      </c>
      <c r="F34" s="343"/>
      <c r="G34" s="343"/>
      <c r="H34" s="343"/>
      <c r="I34" s="343"/>
      <c r="J34" s="343"/>
      <c r="K34" s="369"/>
    </row>
    <row r="35" s="201" customFormat="1" ht="15.75" spans="1:11">
      <c r="A35" s="344" t="s">
        <v>87</v>
      </c>
      <c r="B35" s="344"/>
      <c r="C35" s="344"/>
      <c r="D35" s="344"/>
      <c r="E35" s="344"/>
      <c r="F35" s="344"/>
      <c r="G35" s="344"/>
      <c r="H35" s="344"/>
      <c r="I35" s="344"/>
      <c r="J35" s="344"/>
      <c r="K35" s="344"/>
    </row>
    <row r="36" s="201" customFormat="1" ht="15" spans="1:11">
      <c r="A36" s="345" t="s">
        <v>88</v>
      </c>
      <c r="B36" s="346"/>
      <c r="C36" s="346"/>
      <c r="D36" s="346"/>
      <c r="E36" s="346"/>
      <c r="F36" s="346"/>
      <c r="G36" s="346"/>
      <c r="H36" s="346"/>
      <c r="I36" s="346"/>
      <c r="J36" s="346"/>
      <c r="K36" s="370"/>
    </row>
    <row r="37" s="201" customFormat="1" ht="15" spans="1:11">
      <c r="A37" s="264" t="s">
        <v>89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96"/>
    </row>
    <row r="38" s="201" customFormat="1" ht="15" spans="1:11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96"/>
    </row>
    <row r="39" s="201" customFormat="1" ht="15" spans="1:1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96"/>
    </row>
    <row r="40" s="201" customFormat="1" ht="15" spans="1:1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96"/>
    </row>
    <row r="41" s="201" customFormat="1" ht="15" spans="1:1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96"/>
    </row>
    <row r="42" s="201" customFormat="1" ht="15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96"/>
    </row>
    <row r="43" s="201" customFormat="1" ht="15.75" spans="1:11">
      <c r="A43" s="259" t="s">
        <v>90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94"/>
    </row>
    <row r="44" s="201" customFormat="1" ht="15.75" spans="1:11">
      <c r="A44" s="316" t="s">
        <v>91</v>
      </c>
      <c r="B44" s="317"/>
      <c r="C44" s="317"/>
      <c r="D44" s="317"/>
      <c r="E44" s="317"/>
      <c r="F44" s="317"/>
      <c r="G44" s="317"/>
      <c r="H44" s="317"/>
      <c r="I44" s="317"/>
      <c r="J44" s="317"/>
      <c r="K44" s="358"/>
    </row>
    <row r="45" s="201" customFormat="1" ht="15" spans="1:11">
      <c r="A45" s="323" t="s">
        <v>92</v>
      </c>
      <c r="B45" s="320" t="s">
        <v>62</v>
      </c>
      <c r="C45" s="320" t="s">
        <v>63</v>
      </c>
      <c r="D45" s="320" t="s">
        <v>55</v>
      </c>
      <c r="E45" s="325" t="s">
        <v>93</v>
      </c>
      <c r="F45" s="320" t="s">
        <v>62</v>
      </c>
      <c r="G45" s="320" t="s">
        <v>63</v>
      </c>
      <c r="H45" s="320" t="s">
        <v>55</v>
      </c>
      <c r="I45" s="325" t="s">
        <v>94</v>
      </c>
      <c r="J45" s="320" t="s">
        <v>62</v>
      </c>
      <c r="K45" s="359" t="s">
        <v>63</v>
      </c>
    </row>
    <row r="46" s="201" customFormat="1" ht="15" spans="1:11">
      <c r="A46" s="226" t="s">
        <v>54</v>
      </c>
      <c r="B46" s="214" t="s">
        <v>62</v>
      </c>
      <c r="C46" s="214" t="s">
        <v>63</v>
      </c>
      <c r="D46" s="214" t="s">
        <v>55</v>
      </c>
      <c r="E46" s="257" t="s">
        <v>61</v>
      </c>
      <c r="F46" s="214" t="s">
        <v>62</v>
      </c>
      <c r="G46" s="214" t="s">
        <v>63</v>
      </c>
      <c r="H46" s="214" t="s">
        <v>55</v>
      </c>
      <c r="I46" s="257" t="s">
        <v>72</v>
      </c>
      <c r="J46" s="214" t="s">
        <v>62</v>
      </c>
      <c r="K46" s="215" t="s">
        <v>63</v>
      </c>
    </row>
    <row r="47" s="201" customFormat="1" ht="15.75" spans="1:11">
      <c r="A47" s="228" t="s">
        <v>65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85"/>
    </row>
    <row r="48" s="201" customFormat="1" ht="15.75" spans="1:11">
      <c r="A48" s="344" t="s">
        <v>95</v>
      </c>
      <c r="B48" s="344"/>
      <c r="C48" s="344"/>
      <c r="D48" s="344"/>
      <c r="E48" s="344"/>
      <c r="F48" s="344"/>
      <c r="G48" s="344"/>
      <c r="H48" s="344"/>
      <c r="I48" s="344"/>
      <c r="J48" s="344"/>
      <c r="K48" s="344"/>
    </row>
    <row r="49" s="201" customFormat="1" ht="15.75" spans="1:11">
      <c r="A49" s="345"/>
      <c r="B49" s="346"/>
      <c r="C49" s="346"/>
      <c r="D49" s="346"/>
      <c r="E49" s="346"/>
      <c r="F49" s="346"/>
      <c r="G49" s="346"/>
      <c r="H49" s="346"/>
      <c r="I49" s="346"/>
      <c r="J49" s="346"/>
      <c r="K49" s="370"/>
    </row>
    <row r="50" s="201" customFormat="1" ht="15.75" spans="1:11">
      <c r="A50" s="347" t="s">
        <v>96</v>
      </c>
      <c r="B50" s="348" t="s">
        <v>97</v>
      </c>
      <c r="C50" s="348"/>
      <c r="D50" s="349" t="s">
        <v>98</v>
      </c>
      <c r="E50" s="350" t="s">
        <v>99</v>
      </c>
      <c r="F50" s="351" t="s">
        <v>100</v>
      </c>
      <c r="G50" s="352" t="s">
        <v>101</v>
      </c>
      <c r="H50" s="353" t="s">
        <v>102</v>
      </c>
      <c r="I50" s="371"/>
      <c r="J50" s="372" t="s">
        <v>103</v>
      </c>
      <c r="K50" s="373"/>
    </row>
    <row r="51" s="201" customFormat="1" ht="15.75" spans="1:11">
      <c r="A51" s="344" t="s">
        <v>104</v>
      </c>
      <c r="B51" s="344"/>
      <c r="C51" s="344"/>
      <c r="D51" s="344"/>
      <c r="E51" s="344"/>
      <c r="F51" s="344"/>
      <c r="G51" s="344"/>
      <c r="H51" s="344"/>
      <c r="I51" s="344"/>
      <c r="J51" s="344"/>
      <c r="K51" s="344"/>
    </row>
    <row r="52" s="201" customFormat="1" ht="15.75" spans="1:11">
      <c r="A52" s="354"/>
      <c r="B52" s="355"/>
      <c r="C52" s="355"/>
      <c r="D52" s="355"/>
      <c r="E52" s="355"/>
      <c r="F52" s="355"/>
      <c r="G52" s="355"/>
      <c r="H52" s="355"/>
      <c r="I52" s="355"/>
      <c r="J52" s="355"/>
      <c r="K52" s="374"/>
    </row>
    <row r="53" s="201" customFormat="1" ht="15.75" spans="1:11">
      <c r="A53" s="347" t="s">
        <v>96</v>
      </c>
      <c r="B53" s="348" t="s">
        <v>97</v>
      </c>
      <c r="C53" s="348"/>
      <c r="D53" s="349" t="s">
        <v>98</v>
      </c>
      <c r="E53" s="356"/>
      <c r="F53" s="351" t="s">
        <v>105</v>
      </c>
      <c r="G53" s="352"/>
      <c r="H53" s="353" t="s">
        <v>102</v>
      </c>
      <c r="I53" s="371"/>
      <c r="J53" s="372"/>
      <c r="K53" s="37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90" zoomScaleNormal="90" workbookViewId="0">
      <selection activeCell="A2" sqref="$A2:$XFD2"/>
    </sheetView>
  </sheetViews>
  <sheetFormatPr defaultColWidth="9" defaultRowHeight="26.1" customHeight="1"/>
  <cols>
    <col min="1" max="1" width="17.125" style="67" customWidth="1"/>
    <col min="2" max="7" width="9.375" style="67" customWidth="1"/>
    <col min="8" max="8" width="1.375" style="67" customWidth="1"/>
    <col min="9" max="9" width="16.5" style="67" customWidth="1"/>
    <col min="10" max="10" width="17" style="67" customWidth="1"/>
    <col min="11" max="11" width="18.5" style="67" customWidth="1"/>
    <col min="12" max="12" width="16.625" style="67" customWidth="1"/>
    <col min="13" max="13" width="14.125" style="67" customWidth="1"/>
    <col min="14" max="14" width="16.375" style="67" customWidth="1"/>
    <col min="15" max="16384" width="9" style="67"/>
  </cols>
  <sheetData>
    <row r="1" s="67" customFormat="1" ht="30" customHeight="1" spans="1:14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="67" customFormat="1" ht="29.1" customHeight="1" spans="1:14">
      <c r="A2" s="70" t="s">
        <v>26</v>
      </c>
      <c r="B2" s="71" t="s">
        <v>27</v>
      </c>
      <c r="C2" s="71"/>
      <c r="D2" s="72" t="s">
        <v>33</v>
      </c>
      <c r="E2" s="73" t="s">
        <v>34</v>
      </c>
      <c r="F2" s="73"/>
      <c r="G2" s="73"/>
      <c r="H2" s="74"/>
      <c r="I2" s="102" t="s">
        <v>22</v>
      </c>
      <c r="J2" s="73" t="s">
        <v>106</v>
      </c>
      <c r="K2" s="73"/>
      <c r="L2" s="73"/>
      <c r="M2" s="73"/>
      <c r="N2" s="103"/>
    </row>
    <row r="3" s="67" customFormat="1" ht="29.1" customHeight="1" spans="1:14">
      <c r="A3" s="75" t="s">
        <v>107</v>
      </c>
      <c r="B3" s="76" t="s">
        <v>108</v>
      </c>
      <c r="C3" s="76"/>
      <c r="D3" s="76"/>
      <c r="E3" s="76"/>
      <c r="F3" s="76"/>
      <c r="G3" s="76"/>
      <c r="H3" s="77"/>
      <c r="I3" s="104" t="s">
        <v>109</v>
      </c>
      <c r="J3" s="104"/>
      <c r="K3" s="104"/>
      <c r="L3" s="104"/>
      <c r="M3" s="104"/>
      <c r="N3" s="105"/>
    </row>
    <row r="4" s="67" customFormat="1" ht="29.1" customHeight="1" spans="1:14">
      <c r="A4" s="75"/>
      <c r="B4" s="78"/>
      <c r="C4" s="78"/>
      <c r="D4" s="79"/>
      <c r="E4" s="78"/>
      <c r="F4" s="78"/>
      <c r="G4" s="78"/>
      <c r="H4" s="77"/>
      <c r="I4" s="80" t="s">
        <v>110</v>
      </c>
      <c r="J4" s="80" t="s">
        <v>111</v>
      </c>
      <c r="K4" s="80"/>
      <c r="L4" s="80"/>
      <c r="M4" s="80"/>
      <c r="N4" s="305"/>
    </row>
    <row r="5" s="67" customFormat="1" ht="29.1" customHeight="1" spans="1:14">
      <c r="A5" s="75"/>
      <c r="B5" s="78"/>
      <c r="C5" s="78"/>
      <c r="D5" s="79"/>
      <c r="E5" s="78"/>
      <c r="F5" s="78"/>
      <c r="G5" s="78"/>
      <c r="H5" s="77"/>
      <c r="I5" s="80" t="s">
        <v>78</v>
      </c>
      <c r="J5" s="80" t="s">
        <v>78</v>
      </c>
      <c r="K5" s="108"/>
      <c r="L5" s="108"/>
      <c r="M5" s="108"/>
      <c r="N5" s="108"/>
    </row>
    <row r="6" s="67" customFormat="1" ht="29" customHeight="1" spans="1:14">
      <c r="A6" s="75"/>
      <c r="B6" s="80" t="s">
        <v>110</v>
      </c>
      <c r="C6" s="80" t="s">
        <v>111</v>
      </c>
      <c r="D6" s="80" t="s">
        <v>112</v>
      </c>
      <c r="E6" s="80" t="s">
        <v>113</v>
      </c>
      <c r="F6" s="80" t="s">
        <v>114</v>
      </c>
      <c r="G6" s="80" t="s">
        <v>115</v>
      </c>
      <c r="H6" s="77"/>
      <c r="I6" s="306" t="s">
        <v>116</v>
      </c>
      <c r="J6" s="306" t="s">
        <v>116</v>
      </c>
      <c r="K6" s="109"/>
      <c r="L6" s="109"/>
      <c r="M6" s="109"/>
      <c r="N6" s="109"/>
    </row>
    <row r="7" s="67" customFormat="1" ht="29" customHeight="1" spans="1:14">
      <c r="A7" s="81" t="s">
        <v>117</v>
      </c>
      <c r="B7" s="81">
        <f>C7-1.5</f>
        <v>37.5</v>
      </c>
      <c r="C7" s="82">
        <v>39</v>
      </c>
      <c r="D7" s="81">
        <f>C7+2</f>
        <v>41</v>
      </c>
      <c r="E7" s="81">
        <f>D7+2</f>
        <v>43</v>
      </c>
      <c r="F7" s="81">
        <f>E7+2</f>
        <v>45</v>
      </c>
      <c r="G7" s="81">
        <f>F7+1</f>
        <v>46</v>
      </c>
      <c r="H7" s="77"/>
      <c r="I7" s="109" t="s">
        <v>118</v>
      </c>
      <c r="J7" s="109" t="s">
        <v>119</v>
      </c>
      <c r="K7" s="109"/>
      <c r="L7" s="109"/>
      <c r="M7" s="109"/>
      <c r="N7" s="109"/>
    </row>
    <row r="8" s="67" customFormat="1" ht="29" customHeight="1" spans="1:14">
      <c r="A8" s="83" t="s">
        <v>120</v>
      </c>
      <c r="B8" s="80">
        <v>51</v>
      </c>
      <c r="C8" s="80">
        <v>54</v>
      </c>
      <c r="D8" s="80">
        <v>57</v>
      </c>
      <c r="E8" s="80">
        <v>60</v>
      </c>
      <c r="F8" s="80">
        <v>64</v>
      </c>
      <c r="G8" s="80">
        <v>68</v>
      </c>
      <c r="H8" s="77"/>
      <c r="I8" s="109" t="s">
        <v>121</v>
      </c>
      <c r="J8" s="109" t="s">
        <v>122</v>
      </c>
      <c r="K8" s="109"/>
      <c r="L8" s="109"/>
      <c r="M8" s="109"/>
      <c r="N8" s="109"/>
    </row>
    <row r="9" s="67" customFormat="1" ht="35" customHeight="1" spans="1:14">
      <c r="A9" s="81" t="s">
        <v>123</v>
      </c>
      <c r="B9" s="84">
        <f>C9-5</f>
        <v>81</v>
      </c>
      <c r="C9" s="82">
        <v>86</v>
      </c>
      <c r="D9" s="84">
        <f>C9+6</f>
        <v>92</v>
      </c>
      <c r="E9" s="84">
        <f>D9+6</f>
        <v>98</v>
      </c>
      <c r="F9" s="84">
        <f>E9+6</f>
        <v>104</v>
      </c>
      <c r="G9" s="81">
        <f>F9+4</f>
        <v>108</v>
      </c>
      <c r="H9" s="77"/>
      <c r="I9" s="109" t="s">
        <v>124</v>
      </c>
      <c r="J9" s="109" t="s">
        <v>122</v>
      </c>
      <c r="K9" s="109"/>
      <c r="L9" s="109"/>
      <c r="M9" s="109"/>
      <c r="N9" s="109"/>
    </row>
    <row r="10" s="67" customFormat="1" ht="29.1" customHeight="1" spans="1:14">
      <c r="A10" s="85" t="s">
        <v>125</v>
      </c>
      <c r="B10" s="85">
        <f>C10-1.6</f>
        <v>25.4</v>
      </c>
      <c r="C10" s="82">
        <v>27</v>
      </c>
      <c r="D10" s="85">
        <f>C10+1.9</f>
        <v>28.9</v>
      </c>
      <c r="E10" s="85">
        <f>C10+3.8</f>
        <v>30.8</v>
      </c>
      <c r="F10" s="85">
        <f>C10+5.7</f>
        <v>32.7</v>
      </c>
      <c r="G10" s="85">
        <f>C10+7</f>
        <v>34</v>
      </c>
      <c r="H10" s="77"/>
      <c r="I10" s="109" t="s">
        <v>126</v>
      </c>
      <c r="J10" s="109" t="s">
        <v>127</v>
      </c>
      <c r="K10" s="109"/>
      <c r="L10" s="109"/>
      <c r="M10" s="109"/>
      <c r="N10" s="109"/>
    </row>
    <row r="11" s="67" customFormat="1" ht="29.1" customHeight="1" spans="1:13">
      <c r="A11" s="81" t="s">
        <v>128</v>
      </c>
      <c r="B11" s="81">
        <f>C11-1.2</f>
        <v>22.8</v>
      </c>
      <c r="C11" s="82">
        <v>24</v>
      </c>
      <c r="D11" s="81">
        <f>C11+1.8</f>
        <v>25.8</v>
      </c>
      <c r="E11" s="81">
        <f>D11+1.8</f>
        <v>27.6</v>
      </c>
      <c r="F11" s="81">
        <f>E11+1.8</f>
        <v>29.4</v>
      </c>
      <c r="G11" s="81">
        <f>F11+0.8</f>
        <v>30.2</v>
      </c>
      <c r="H11" s="77"/>
      <c r="I11" s="109" t="s">
        <v>127</v>
      </c>
      <c r="J11" s="109" t="s">
        <v>129</v>
      </c>
      <c r="K11" s="109"/>
      <c r="L11" s="109"/>
      <c r="M11" s="109"/>
    </row>
    <row r="12" s="67" customFormat="1" ht="29.1" customHeight="1" spans="1:14">
      <c r="A12" s="81" t="s">
        <v>130</v>
      </c>
      <c r="B12" s="81">
        <f>C12-1.5</f>
        <v>23</v>
      </c>
      <c r="C12" s="82">
        <v>24.5</v>
      </c>
      <c r="D12" s="81">
        <f>C12+1.7</f>
        <v>26.2</v>
      </c>
      <c r="E12" s="81">
        <f>D12+1.7</f>
        <v>27.9</v>
      </c>
      <c r="F12" s="81">
        <f>E12+1.7</f>
        <v>29.6</v>
      </c>
      <c r="G12" s="81">
        <f>F12+1.6</f>
        <v>31.2</v>
      </c>
      <c r="H12" s="77"/>
      <c r="I12" s="109" t="s">
        <v>126</v>
      </c>
      <c r="J12" s="109" t="s">
        <v>127</v>
      </c>
      <c r="K12" s="109"/>
      <c r="L12" s="109"/>
      <c r="M12" s="109"/>
      <c r="N12" s="110"/>
    </row>
    <row r="13" s="67" customFormat="1" ht="29.1" customHeight="1" spans="1:14">
      <c r="A13" s="81" t="s">
        <v>131</v>
      </c>
      <c r="B13" s="81">
        <f>C13-1.8</f>
        <v>32.2</v>
      </c>
      <c r="C13" s="82">
        <v>34</v>
      </c>
      <c r="D13" s="81">
        <f>C13+2.25</f>
        <v>36.25</v>
      </c>
      <c r="E13" s="81">
        <f>D13+2.25</f>
        <v>38.5</v>
      </c>
      <c r="F13" s="81">
        <f>E13+2.25</f>
        <v>40.75</v>
      </c>
      <c r="G13" s="81">
        <f>F13+2</f>
        <v>42.75</v>
      </c>
      <c r="H13" s="77"/>
      <c r="I13" s="109" t="s">
        <v>132</v>
      </c>
      <c r="J13" s="109" t="s">
        <v>127</v>
      </c>
      <c r="K13" s="109"/>
      <c r="L13" s="109"/>
      <c r="M13" s="109"/>
      <c r="N13" s="110"/>
    </row>
    <row r="14" s="67" customFormat="1" ht="29.1" customHeight="1" spans="1:14">
      <c r="A14" s="304"/>
      <c r="B14" s="304"/>
      <c r="C14" s="304"/>
      <c r="D14" s="304"/>
      <c r="E14" s="304"/>
      <c r="F14" s="304"/>
      <c r="G14" s="304"/>
      <c r="H14" s="77"/>
      <c r="I14" s="109"/>
      <c r="J14" s="109"/>
      <c r="K14" s="113"/>
      <c r="L14" s="112"/>
      <c r="M14" s="112"/>
      <c r="N14" s="114"/>
    </row>
    <row r="15" s="67" customFormat="1" ht="29.1" customHeight="1" spans="1:14">
      <c r="A15" s="304"/>
      <c r="B15" s="304"/>
      <c r="C15" s="304"/>
      <c r="D15" s="304"/>
      <c r="E15" s="304"/>
      <c r="F15" s="304"/>
      <c r="G15" s="304"/>
      <c r="H15" s="77"/>
      <c r="I15" s="101"/>
      <c r="J15" s="101"/>
      <c r="K15" s="101"/>
      <c r="L15" s="101"/>
      <c r="M15" s="101"/>
      <c r="N15" s="101"/>
    </row>
    <row r="16" s="67" customFormat="1" ht="29.1" customHeight="1" spans="1:14">
      <c r="A16" s="100"/>
      <c r="D16" s="101"/>
      <c r="E16" s="101"/>
      <c r="F16" s="101"/>
      <c r="G16" s="101"/>
      <c r="H16" s="99"/>
      <c r="I16" s="101"/>
      <c r="J16" s="101"/>
      <c r="K16" s="101"/>
      <c r="L16" s="101"/>
      <c r="M16" s="101"/>
      <c r="N16" s="101"/>
    </row>
    <row r="17" s="67" customFormat="1" ht="15.75" spans="1:13">
      <c r="A17" s="100" t="s">
        <v>86</v>
      </c>
      <c r="D17" s="101"/>
      <c r="E17" s="101"/>
      <c r="F17" s="101"/>
      <c r="G17" s="101"/>
      <c r="H17" s="101"/>
      <c r="I17" s="101"/>
      <c r="J17" s="101"/>
      <c r="K17" s="100" t="s">
        <v>133</v>
      </c>
      <c r="L17" s="100" t="s">
        <v>134</v>
      </c>
      <c r="M17" s="100" t="s">
        <v>135</v>
      </c>
    </row>
    <row r="18" s="67" customFormat="1" ht="15" spans="1:10">
      <c r="A18" s="67" t="s">
        <v>136</v>
      </c>
      <c r="D18" s="101"/>
      <c r="E18" s="101"/>
      <c r="F18" s="101"/>
      <c r="G18" s="101"/>
      <c r="H18" s="101"/>
      <c r="I18" s="100" t="s">
        <v>137</v>
      </c>
      <c r="J18" s="115" t="s">
        <v>40</v>
      </c>
    </row>
    <row r="19" s="67" customFormat="1" ht="15" spans="1:8">
      <c r="A19" s="101"/>
      <c r="B19" s="101"/>
      <c r="C19" s="101"/>
      <c r="D19" s="101"/>
      <c r="E19" s="101"/>
      <c r="F19" s="101"/>
      <c r="G19" s="101"/>
      <c r="H19" s="101"/>
    </row>
    <row r="20" s="67" customFormat="1" ht="15" spans="8:8">
      <c r="H20" s="101"/>
    </row>
  </sheetData>
  <mergeCells count="8">
    <mergeCell ref="A1:N1"/>
    <mergeCell ref="B2:C2"/>
    <mergeCell ref="E2:G2"/>
    <mergeCell ref="J2:N2"/>
    <mergeCell ref="B3:G3"/>
    <mergeCell ref="I3:N3"/>
    <mergeCell ref="A3:A6"/>
    <mergeCell ref="H2:H1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90" zoomScaleNormal="90" topLeftCell="A18" workbookViewId="0">
      <selection activeCell="B7" sqref="B7:C7"/>
    </sheetView>
  </sheetViews>
  <sheetFormatPr defaultColWidth="10" defaultRowHeight="16.5" customHeight="1"/>
  <cols>
    <col min="1" max="16384" width="10" style="201"/>
  </cols>
  <sheetData>
    <row r="1" s="201" customFormat="1" ht="22.5" customHeight="1" spans="1:11">
      <c r="A1" s="202" t="s">
        <v>138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="201" customFormat="1" ht="17.25" customHeight="1" spans="1:11">
      <c r="A2" s="203" t="s">
        <v>18</v>
      </c>
      <c r="B2" s="204" t="s">
        <v>19</v>
      </c>
      <c r="C2" s="204"/>
      <c r="D2" s="205" t="s">
        <v>20</v>
      </c>
      <c r="E2" s="205"/>
      <c r="F2" s="204" t="s">
        <v>21</v>
      </c>
      <c r="G2" s="204"/>
      <c r="H2" s="206" t="s">
        <v>22</v>
      </c>
      <c r="I2" s="280" t="s">
        <v>21</v>
      </c>
      <c r="J2" s="280"/>
      <c r="K2" s="281"/>
    </row>
    <row r="3" s="201" customFormat="1" customHeight="1" spans="1:11">
      <c r="A3" s="207" t="s">
        <v>23</v>
      </c>
      <c r="B3" s="208"/>
      <c r="C3" s="209"/>
      <c r="D3" s="210" t="s">
        <v>24</v>
      </c>
      <c r="E3" s="211"/>
      <c r="F3" s="211"/>
      <c r="G3" s="212"/>
      <c r="H3" s="210" t="s">
        <v>25</v>
      </c>
      <c r="I3" s="211"/>
      <c r="J3" s="211"/>
      <c r="K3" s="212"/>
    </row>
    <row r="4" s="201" customFormat="1" customHeight="1" spans="1:11">
      <c r="A4" s="213" t="s">
        <v>26</v>
      </c>
      <c r="B4" s="214" t="s">
        <v>27</v>
      </c>
      <c r="C4" s="215"/>
      <c r="D4" s="213" t="s">
        <v>28</v>
      </c>
      <c r="E4" s="216"/>
      <c r="F4" s="217" t="s">
        <v>29</v>
      </c>
      <c r="G4" s="218"/>
      <c r="H4" s="213" t="s">
        <v>139</v>
      </c>
      <c r="I4" s="216"/>
      <c r="J4" s="214" t="s">
        <v>31</v>
      </c>
      <c r="K4" s="215" t="s">
        <v>32</v>
      </c>
    </row>
    <row r="5" s="201" customFormat="1" customHeight="1" spans="1:11">
      <c r="A5" s="219" t="s">
        <v>33</v>
      </c>
      <c r="B5" s="220" t="s">
        <v>34</v>
      </c>
      <c r="C5" s="221"/>
      <c r="D5" s="213" t="s">
        <v>140</v>
      </c>
      <c r="E5" s="216"/>
      <c r="F5" s="222">
        <v>2300</v>
      </c>
      <c r="G5" s="223"/>
      <c r="H5" s="213" t="s">
        <v>141</v>
      </c>
      <c r="I5" s="216"/>
      <c r="J5" s="214" t="s">
        <v>31</v>
      </c>
      <c r="K5" s="215" t="s">
        <v>32</v>
      </c>
    </row>
    <row r="6" s="201" customFormat="1" customHeight="1" spans="1:11">
      <c r="A6" s="213" t="s">
        <v>38</v>
      </c>
      <c r="B6" s="224">
        <v>3</v>
      </c>
      <c r="C6" s="225">
        <v>6</v>
      </c>
      <c r="D6" s="213" t="s">
        <v>142</v>
      </c>
      <c r="E6" s="216"/>
      <c r="F6" s="222">
        <v>1100</v>
      </c>
      <c r="G6" s="223"/>
      <c r="H6" s="226" t="s">
        <v>143</v>
      </c>
      <c r="I6" s="257"/>
      <c r="J6" s="257"/>
      <c r="K6" s="282"/>
    </row>
    <row r="7" s="201" customFormat="1" customHeight="1" spans="1:11">
      <c r="A7" s="213" t="s">
        <v>42</v>
      </c>
      <c r="B7" s="222">
        <v>2300</v>
      </c>
      <c r="C7" s="223"/>
      <c r="D7" s="213" t="s">
        <v>144</v>
      </c>
      <c r="E7" s="216"/>
      <c r="F7" s="222">
        <v>60</v>
      </c>
      <c r="G7" s="223"/>
      <c r="H7" s="227"/>
      <c r="I7" s="214"/>
      <c r="J7" s="214"/>
      <c r="K7" s="215"/>
    </row>
    <row r="8" s="201" customFormat="1" customHeight="1" spans="1:11">
      <c r="A8" s="228"/>
      <c r="B8" s="229"/>
      <c r="C8" s="230"/>
      <c r="D8" s="228" t="s">
        <v>46</v>
      </c>
      <c r="E8" s="231"/>
      <c r="F8" s="232" t="s">
        <v>47</v>
      </c>
      <c r="G8" s="233"/>
      <c r="H8" s="234"/>
      <c r="I8" s="251"/>
      <c r="J8" s="251"/>
      <c r="K8" s="283"/>
    </row>
    <row r="9" s="201" customFormat="1" customHeight="1" spans="1:11">
      <c r="A9" s="235" t="s">
        <v>145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</row>
    <row r="10" s="201" customFormat="1" customHeight="1" spans="1:11">
      <c r="A10" s="236" t="s">
        <v>51</v>
      </c>
      <c r="B10" s="237" t="s">
        <v>52</v>
      </c>
      <c r="C10" s="238" t="s">
        <v>53</v>
      </c>
      <c r="D10" s="239"/>
      <c r="E10" s="240" t="s">
        <v>56</v>
      </c>
      <c r="F10" s="237" t="s">
        <v>52</v>
      </c>
      <c r="G10" s="238" t="s">
        <v>53</v>
      </c>
      <c r="H10" s="237"/>
      <c r="I10" s="240" t="s">
        <v>54</v>
      </c>
      <c r="J10" s="237" t="s">
        <v>52</v>
      </c>
      <c r="K10" s="284" t="s">
        <v>53</v>
      </c>
    </row>
    <row r="11" s="201" customFormat="1" customHeight="1" spans="1:11">
      <c r="A11" s="219" t="s">
        <v>57</v>
      </c>
      <c r="B11" s="241" t="s">
        <v>52</v>
      </c>
      <c r="C11" s="214" t="s">
        <v>53</v>
      </c>
      <c r="D11" s="242"/>
      <c r="E11" s="243" t="s">
        <v>59</v>
      </c>
      <c r="F11" s="241" t="s">
        <v>52</v>
      </c>
      <c r="G11" s="214" t="s">
        <v>53</v>
      </c>
      <c r="H11" s="241"/>
      <c r="I11" s="243" t="s">
        <v>64</v>
      </c>
      <c r="J11" s="241" t="s">
        <v>52</v>
      </c>
      <c r="K11" s="215" t="s">
        <v>53</v>
      </c>
    </row>
    <row r="12" s="201" customFormat="1" customHeight="1" spans="1:11">
      <c r="A12" s="228" t="s">
        <v>86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85"/>
    </row>
    <row r="13" s="201" customFormat="1" customHeight="1" spans="1:11">
      <c r="A13" s="244" t="s">
        <v>146</v>
      </c>
      <c r="B13" s="244"/>
      <c r="C13" s="244"/>
      <c r="D13" s="244"/>
      <c r="E13" s="244"/>
      <c r="F13" s="244"/>
      <c r="G13" s="244"/>
      <c r="H13" s="244"/>
      <c r="I13" s="244"/>
      <c r="J13" s="244"/>
      <c r="K13" s="244"/>
    </row>
    <row r="14" s="201" customFormat="1" customHeight="1" spans="1:11">
      <c r="A14" s="245" t="s">
        <v>147</v>
      </c>
      <c r="B14" s="246"/>
      <c r="C14" s="246"/>
      <c r="D14" s="246"/>
      <c r="E14" s="246"/>
      <c r="F14" s="246"/>
      <c r="G14" s="246"/>
      <c r="H14" s="246"/>
      <c r="I14" s="286"/>
      <c r="J14" s="286"/>
      <c r="K14" s="287"/>
    </row>
    <row r="15" s="201" customFormat="1" customHeight="1" spans="1:11">
      <c r="A15" s="247" t="s">
        <v>148</v>
      </c>
      <c r="B15" s="248"/>
      <c r="C15" s="248"/>
      <c r="D15" s="249"/>
      <c r="E15" s="250"/>
      <c r="F15" s="248"/>
      <c r="G15" s="248"/>
      <c r="H15" s="249"/>
      <c r="I15" s="288"/>
      <c r="J15" s="289"/>
      <c r="K15" s="290"/>
    </row>
    <row r="16" s="201" customFormat="1" customHeight="1" spans="1:11">
      <c r="A16" s="234" t="s">
        <v>149</v>
      </c>
      <c r="B16" s="251"/>
      <c r="C16" s="251"/>
      <c r="D16" s="251"/>
      <c r="E16" s="251"/>
      <c r="F16" s="251"/>
      <c r="G16" s="251"/>
      <c r="H16" s="251"/>
      <c r="I16" s="251"/>
      <c r="J16" s="251"/>
      <c r="K16" s="283"/>
    </row>
    <row r="17" s="201" customFormat="1" customHeight="1" spans="1:11">
      <c r="A17" s="244" t="s">
        <v>150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</row>
    <row r="18" s="201" customFormat="1" customHeight="1" spans="1:11">
      <c r="A18" s="245"/>
      <c r="B18" s="246"/>
      <c r="C18" s="246"/>
      <c r="D18" s="246"/>
      <c r="E18" s="246"/>
      <c r="F18" s="246"/>
      <c r="G18" s="246"/>
      <c r="H18" s="246"/>
      <c r="I18" s="286"/>
      <c r="J18" s="286"/>
      <c r="K18" s="287"/>
    </row>
    <row r="19" s="201" customFormat="1" customHeight="1" spans="1:11">
      <c r="A19" s="247"/>
      <c r="B19" s="248"/>
      <c r="C19" s="248"/>
      <c r="D19" s="249"/>
      <c r="E19" s="250"/>
      <c r="F19" s="248"/>
      <c r="G19" s="248"/>
      <c r="H19" s="249"/>
      <c r="I19" s="288"/>
      <c r="J19" s="289"/>
      <c r="K19" s="290"/>
    </row>
    <row r="20" s="201" customFormat="1" customHeight="1" spans="1:11">
      <c r="A20" s="234"/>
      <c r="B20" s="251"/>
      <c r="C20" s="251"/>
      <c r="D20" s="251"/>
      <c r="E20" s="251"/>
      <c r="F20" s="251"/>
      <c r="G20" s="251"/>
      <c r="H20" s="251"/>
      <c r="I20" s="251"/>
      <c r="J20" s="251"/>
      <c r="K20" s="283"/>
    </row>
    <row r="21" s="201" customFormat="1" customHeight="1" spans="1:11">
      <c r="A21" s="252" t="s">
        <v>83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</row>
    <row r="22" s="201" customFormat="1" customHeight="1" spans="1:11">
      <c r="A22" s="120" t="s">
        <v>84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86"/>
    </row>
    <row r="23" s="201" customFormat="1" customHeight="1" spans="1:11">
      <c r="A23" s="132" t="s">
        <v>85</v>
      </c>
      <c r="B23" s="134"/>
      <c r="C23" s="214" t="s">
        <v>31</v>
      </c>
      <c r="D23" s="214" t="s">
        <v>32</v>
      </c>
      <c r="E23" s="131"/>
      <c r="F23" s="131"/>
      <c r="G23" s="131"/>
      <c r="H23" s="131"/>
      <c r="I23" s="131"/>
      <c r="J23" s="131"/>
      <c r="K23" s="180"/>
    </row>
    <row r="24" s="201" customFormat="1" customHeight="1" spans="1:11">
      <c r="A24" s="253" t="s">
        <v>151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91"/>
    </row>
    <row r="25" s="201" customFormat="1" customHeight="1" spans="1:11">
      <c r="A25" s="255"/>
      <c r="B25" s="256"/>
      <c r="C25" s="256"/>
      <c r="D25" s="256"/>
      <c r="E25" s="256"/>
      <c r="F25" s="256"/>
      <c r="G25" s="256"/>
      <c r="H25" s="256"/>
      <c r="I25" s="256"/>
      <c r="J25" s="256"/>
      <c r="K25" s="292"/>
    </row>
    <row r="26" s="201" customFormat="1" customHeight="1" spans="1:11">
      <c r="A26" s="235" t="s">
        <v>91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</row>
    <row r="27" s="201" customFormat="1" customHeight="1" spans="1:11">
      <c r="A27" s="207" t="s">
        <v>92</v>
      </c>
      <c r="B27" s="238" t="s">
        <v>62</v>
      </c>
      <c r="C27" s="238" t="s">
        <v>63</v>
      </c>
      <c r="D27" s="238" t="s">
        <v>55</v>
      </c>
      <c r="E27" s="208" t="s">
        <v>93</v>
      </c>
      <c r="F27" s="238" t="s">
        <v>62</v>
      </c>
      <c r="G27" s="238" t="s">
        <v>63</v>
      </c>
      <c r="H27" s="238" t="s">
        <v>55</v>
      </c>
      <c r="I27" s="208" t="s">
        <v>94</v>
      </c>
      <c r="J27" s="238" t="s">
        <v>62</v>
      </c>
      <c r="K27" s="284" t="s">
        <v>63</v>
      </c>
    </row>
    <row r="28" s="201" customFormat="1" customHeight="1" spans="1:11">
      <c r="A28" s="226" t="s">
        <v>54</v>
      </c>
      <c r="B28" s="214" t="s">
        <v>62</v>
      </c>
      <c r="C28" s="214" t="s">
        <v>63</v>
      </c>
      <c r="D28" s="214" t="s">
        <v>55</v>
      </c>
      <c r="E28" s="257" t="s">
        <v>61</v>
      </c>
      <c r="F28" s="214" t="s">
        <v>62</v>
      </c>
      <c r="G28" s="214" t="s">
        <v>63</v>
      </c>
      <c r="H28" s="214" t="s">
        <v>55</v>
      </c>
      <c r="I28" s="257" t="s">
        <v>72</v>
      </c>
      <c r="J28" s="214" t="s">
        <v>62</v>
      </c>
      <c r="K28" s="215" t="s">
        <v>63</v>
      </c>
    </row>
    <row r="29" s="201" customFormat="1" customHeight="1" spans="1:11">
      <c r="A29" s="213" t="s">
        <v>65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93"/>
    </row>
    <row r="30" s="201" customFormat="1" customHeight="1" spans="1:11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94"/>
    </row>
    <row r="31" s="201" customFormat="1" customHeight="1" spans="1:11">
      <c r="A31" s="261" t="s">
        <v>152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</row>
    <row r="32" s="201" customFormat="1" ht="17.25" customHeight="1" spans="1:11">
      <c r="A32" s="262" t="s">
        <v>153</v>
      </c>
      <c r="B32" s="263"/>
      <c r="C32" s="263"/>
      <c r="D32" s="263"/>
      <c r="E32" s="263"/>
      <c r="F32" s="263"/>
      <c r="G32" s="263"/>
      <c r="H32" s="263"/>
      <c r="I32" s="263"/>
      <c r="J32" s="263"/>
      <c r="K32" s="295"/>
    </row>
    <row r="33" s="201" customFormat="1" ht="17.25" customHeight="1" spans="1:11">
      <c r="A33" s="264" t="s">
        <v>154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96"/>
    </row>
    <row r="34" s="201" customFormat="1" ht="17.25" customHeight="1" spans="1:11">
      <c r="A34" s="264" t="s">
        <v>155</v>
      </c>
      <c r="B34" s="265"/>
      <c r="C34" s="265"/>
      <c r="D34" s="265"/>
      <c r="E34" s="265"/>
      <c r="F34" s="265"/>
      <c r="G34" s="265"/>
      <c r="H34" s="265"/>
      <c r="I34" s="265"/>
      <c r="J34" s="265"/>
      <c r="K34" s="296"/>
    </row>
    <row r="35" s="201" customFormat="1" ht="17.25" customHeight="1" spans="1:11">
      <c r="A35" s="264"/>
      <c r="B35" s="265"/>
      <c r="C35" s="265"/>
      <c r="D35" s="265"/>
      <c r="E35" s="265"/>
      <c r="F35" s="265"/>
      <c r="G35" s="265"/>
      <c r="H35" s="265"/>
      <c r="I35" s="265"/>
      <c r="J35" s="265"/>
      <c r="K35" s="296"/>
    </row>
    <row r="36" s="201" customFormat="1" ht="17.25" customHeight="1" spans="1:11">
      <c r="A36" s="264"/>
      <c r="B36" s="265"/>
      <c r="C36" s="265"/>
      <c r="D36" s="265"/>
      <c r="E36" s="265"/>
      <c r="F36" s="265"/>
      <c r="G36" s="265"/>
      <c r="H36" s="265"/>
      <c r="I36" s="265"/>
      <c r="J36" s="265"/>
      <c r="K36" s="296"/>
    </row>
    <row r="37" s="201" customFormat="1" ht="17.25" customHeight="1" spans="1:11">
      <c r="A37" s="264"/>
      <c r="B37" s="265"/>
      <c r="C37" s="265"/>
      <c r="D37" s="265"/>
      <c r="E37" s="265"/>
      <c r="F37" s="265"/>
      <c r="G37" s="265"/>
      <c r="H37" s="265"/>
      <c r="I37" s="265"/>
      <c r="J37" s="265"/>
      <c r="K37" s="296"/>
    </row>
    <row r="38" s="201" customFormat="1" ht="17.25" customHeight="1" spans="1:11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96"/>
    </row>
    <row r="39" s="201" customFormat="1" ht="17.25" customHeight="1" spans="1:1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96"/>
    </row>
    <row r="40" s="201" customFormat="1" ht="17.25" customHeight="1" spans="1:1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96"/>
    </row>
    <row r="41" s="201" customFormat="1" ht="17.25" customHeight="1" spans="1:1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96"/>
    </row>
    <row r="42" s="201" customFormat="1" ht="17.25" customHeight="1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96"/>
    </row>
    <row r="43" s="201" customFormat="1" ht="17.25" customHeight="1" spans="1:11">
      <c r="A43" s="259" t="s">
        <v>90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94"/>
    </row>
    <row r="44" s="201" customFormat="1" customHeight="1" spans="1:11">
      <c r="A44" s="261" t="s">
        <v>156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1"/>
    </row>
    <row r="45" s="201" customFormat="1" ht="18" customHeight="1" spans="1:11">
      <c r="A45" s="266" t="s">
        <v>90</v>
      </c>
      <c r="B45" s="267"/>
      <c r="C45" s="267"/>
      <c r="D45" s="267"/>
      <c r="E45" s="267"/>
      <c r="F45" s="267"/>
      <c r="G45" s="267"/>
      <c r="H45" s="267"/>
      <c r="I45" s="267"/>
      <c r="J45" s="267"/>
      <c r="K45" s="297"/>
    </row>
    <row r="46" s="201" customFormat="1" ht="18" customHeight="1" spans="1:11">
      <c r="A46" s="266"/>
      <c r="B46" s="267"/>
      <c r="C46" s="267"/>
      <c r="D46" s="267"/>
      <c r="E46" s="267"/>
      <c r="F46" s="267"/>
      <c r="G46" s="267"/>
      <c r="H46" s="267"/>
      <c r="I46" s="267"/>
      <c r="J46" s="267"/>
      <c r="K46" s="297"/>
    </row>
    <row r="47" s="201" customFormat="1" ht="18" customHeight="1" spans="1:11">
      <c r="A47" s="255"/>
      <c r="B47" s="256"/>
      <c r="C47" s="256"/>
      <c r="D47" s="256"/>
      <c r="E47" s="256"/>
      <c r="F47" s="256"/>
      <c r="G47" s="256"/>
      <c r="H47" s="256"/>
      <c r="I47" s="256"/>
      <c r="J47" s="256"/>
      <c r="K47" s="292"/>
    </row>
    <row r="48" s="201" customFormat="1" ht="21" customHeight="1" spans="1:11">
      <c r="A48" s="268" t="s">
        <v>96</v>
      </c>
      <c r="B48" s="269" t="s">
        <v>97</v>
      </c>
      <c r="C48" s="269"/>
      <c r="D48" s="270" t="s">
        <v>98</v>
      </c>
      <c r="E48" s="271"/>
      <c r="F48" s="270" t="s">
        <v>100</v>
      </c>
      <c r="G48" s="272"/>
      <c r="H48" s="273" t="s">
        <v>102</v>
      </c>
      <c r="I48" s="273"/>
      <c r="J48" s="269"/>
      <c r="K48" s="298"/>
    </row>
    <row r="49" s="201" customFormat="1" customHeight="1" spans="1:11">
      <c r="A49" s="274" t="s">
        <v>104</v>
      </c>
      <c r="B49" s="275"/>
      <c r="C49" s="275"/>
      <c r="D49" s="275"/>
      <c r="E49" s="275"/>
      <c r="F49" s="275"/>
      <c r="G49" s="275"/>
      <c r="H49" s="275"/>
      <c r="I49" s="275"/>
      <c r="J49" s="275"/>
      <c r="K49" s="299"/>
    </row>
    <row r="50" s="201" customFormat="1" customHeight="1" spans="1:11">
      <c r="A50" s="276"/>
      <c r="B50" s="277"/>
      <c r="C50" s="277"/>
      <c r="D50" s="277"/>
      <c r="E50" s="277"/>
      <c r="F50" s="277"/>
      <c r="G50" s="277"/>
      <c r="H50" s="277"/>
      <c r="I50" s="277"/>
      <c r="J50" s="277"/>
      <c r="K50" s="300"/>
    </row>
    <row r="51" s="201" customFormat="1" customHeight="1" spans="1:11">
      <c r="A51" s="278"/>
      <c r="B51" s="279"/>
      <c r="C51" s="279"/>
      <c r="D51" s="279"/>
      <c r="E51" s="279"/>
      <c r="F51" s="279"/>
      <c r="G51" s="279"/>
      <c r="H51" s="279"/>
      <c r="I51" s="279"/>
      <c r="J51" s="279"/>
      <c r="K51" s="301"/>
    </row>
    <row r="52" s="201" customFormat="1" ht="21" customHeight="1" spans="1:11">
      <c r="A52" s="268" t="s">
        <v>96</v>
      </c>
      <c r="B52" s="269" t="s">
        <v>97</v>
      </c>
      <c r="C52" s="269"/>
      <c r="D52" s="270" t="s">
        <v>98</v>
      </c>
      <c r="E52" s="270" t="s">
        <v>99</v>
      </c>
      <c r="F52" s="270" t="s">
        <v>100</v>
      </c>
      <c r="G52" s="270" t="s">
        <v>157</v>
      </c>
      <c r="H52" s="273" t="s">
        <v>102</v>
      </c>
      <c r="I52" s="273"/>
      <c r="J52" s="302" t="s">
        <v>103</v>
      </c>
      <c r="K52" s="30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A2" sqref="$A2:$XFD17"/>
    </sheetView>
  </sheetViews>
  <sheetFormatPr defaultColWidth="9" defaultRowHeight="26.1" customHeight="1"/>
  <cols>
    <col min="1" max="1" width="17.125" style="67" customWidth="1"/>
    <col min="2" max="7" width="9.375" style="67" customWidth="1"/>
    <col min="8" max="8" width="1.375" style="67" customWidth="1"/>
    <col min="9" max="9" width="16.5" style="67" customWidth="1"/>
    <col min="10" max="10" width="17" style="67" customWidth="1"/>
    <col min="11" max="11" width="18.5" style="67" customWidth="1"/>
    <col min="12" max="12" width="16.625" style="67" customWidth="1"/>
    <col min="13" max="13" width="14.125" style="67" customWidth="1"/>
    <col min="14" max="14" width="16.375" style="67" customWidth="1"/>
    <col min="15" max="16384" width="9" style="67"/>
  </cols>
  <sheetData>
    <row r="1" s="67" customFormat="1" ht="30" customHeight="1" spans="1:14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="67" customFormat="1" ht="29.1" customHeight="1" spans="1:14">
      <c r="A2" s="70" t="s">
        <v>26</v>
      </c>
      <c r="B2" s="71" t="s">
        <v>27</v>
      </c>
      <c r="C2" s="71"/>
      <c r="D2" s="72" t="s">
        <v>33</v>
      </c>
      <c r="E2" s="73" t="s">
        <v>34</v>
      </c>
      <c r="F2" s="73"/>
      <c r="G2" s="73"/>
      <c r="H2" s="74"/>
      <c r="I2" s="102" t="s">
        <v>22</v>
      </c>
      <c r="J2" s="73" t="s">
        <v>106</v>
      </c>
      <c r="K2" s="73"/>
      <c r="L2" s="73"/>
      <c r="M2" s="73"/>
      <c r="N2" s="103"/>
    </row>
    <row r="3" s="67" customFormat="1" ht="29.1" customHeight="1" spans="1:14">
      <c r="A3" s="75" t="s">
        <v>107</v>
      </c>
      <c r="B3" s="76" t="s">
        <v>108</v>
      </c>
      <c r="C3" s="76"/>
      <c r="D3" s="76"/>
      <c r="E3" s="76"/>
      <c r="F3" s="76"/>
      <c r="G3" s="76"/>
      <c r="H3" s="77"/>
      <c r="I3" s="104" t="s">
        <v>109</v>
      </c>
      <c r="J3" s="104"/>
      <c r="K3" s="104"/>
      <c r="L3" s="104"/>
      <c r="M3" s="104"/>
      <c r="N3" s="105"/>
    </row>
    <row r="4" s="67" customFormat="1" ht="29.1" customHeight="1" spans="1:14">
      <c r="A4" s="75"/>
      <c r="B4" s="78"/>
      <c r="C4" s="78"/>
      <c r="D4" s="79"/>
      <c r="E4" s="78"/>
      <c r="F4" s="78"/>
      <c r="G4" s="78"/>
      <c r="H4" s="77"/>
      <c r="I4" s="106" t="s">
        <v>110</v>
      </c>
      <c r="J4" s="106" t="s">
        <v>111</v>
      </c>
      <c r="K4" s="106" t="s">
        <v>112</v>
      </c>
      <c r="L4" s="106" t="s">
        <v>113</v>
      </c>
      <c r="M4" s="106" t="s">
        <v>114</v>
      </c>
      <c r="N4" s="106" t="s">
        <v>115</v>
      </c>
    </row>
    <row r="5" s="67" customFormat="1" ht="29.1" customHeight="1" spans="1:14">
      <c r="A5" s="75"/>
      <c r="B5" s="80" t="s">
        <v>110</v>
      </c>
      <c r="C5" s="80" t="s">
        <v>111</v>
      </c>
      <c r="D5" s="80" t="s">
        <v>112</v>
      </c>
      <c r="E5" s="80" t="s">
        <v>113</v>
      </c>
      <c r="F5" s="80" t="s">
        <v>114</v>
      </c>
      <c r="G5" s="80" t="s">
        <v>115</v>
      </c>
      <c r="H5" s="77"/>
      <c r="I5" s="106" t="s">
        <v>158</v>
      </c>
      <c r="J5" s="106" t="s">
        <v>158</v>
      </c>
      <c r="K5" s="106" t="s">
        <v>159</v>
      </c>
      <c r="L5" s="106" t="s">
        <v>159</v>
      </c>
      <c r="M5" s="106" t="s">
        <v>81</v>
      </c>
      <c r="N5" s="107" t="s">
        <v>81</v>
      </c>
    </row>
    <row r="6" s="67" customFormat="1" ht="29.1" customHeight="1" spans="1:14">
      <c r="A6" s="81" t="s">
        <v>117</v>
      </c>
      <c r="B6" s="81">
        <f>C6-1.5</f>
        <v>37.5</v>
      </c>
      <c r="C6" s="82">
        <v>39</v>
      </c>
      <c r="D6" s="81">
        <f>C6+2</f>
        <v>41</v>
      </c>
      <c r="E6" s="81">
        <f>D6+2</f>
        <v>43</v>
      </c>
      <c r="F6" s="81">
        <f>E6+2</f>
        <v>45</v>
      </c>
      <c r="G6" s="81">
        <f>F6+1</f>
        <v>46</v>
      </c>
      <c r="H6" s="77"/>
      <c r="I6" s="108" t="s">
        <v>122</v>
      </c>
      <c r="J6" s="108" t="s">
        <v>160</v>
      </c>
      <c r="K6" s="200" t="s">
        <v>161</v>
      </c>
      <c r="L6" s="108" t="s">
        <v>162</v>
      </c>
      <c r="M6" s="108" t="s">
        <v>163</v>
      </c>
      <c r="N6" s="109" t="s">
        <v>119</v>
      </c>
    </row>
    <row r="7" s="67" customFormat="1" ht="29.1" customHeight="1" spans="1:14">
      <c r="A7" s="83" t="s">
        <v>120</v>
      </c>
      <c r="B7" s="80">
        <v>51</v>
      </c>
      <c r="C7" s="80">
        <v>54</v>
      </c>
      <c r="D7" s="80">
        <v>57</v>
      </c>
      <c r="E7" s="80">
        <v>60</v>
      </c>
      <c r="F7" s="80">
        <v>64</v>
      </c>
      <c r="G7" s="80">
        <v>68</v>
      </c>
      <c r="H7" s="77"/>
      <c r="I7" s="108" t="s">
        <v>160</v>
      </c>
      <c r="J7" s="108" t="s">
        <v>164</v>
      </c>
      <c r="K7" s="108" t="s">
        <v>162</v>
      </c>
      <c r="L7" s="108" t="s">
        <v>163</v>
      </c>
      <c r="M7" s="108" t="s">
        <v>122</v>
      </c>
      <c r="N7" s="108" t="s">
        <v>122</v>
      </c>
    </row>
    <row r="8" s="67" customFormat="1" ht="29.1" customHeight="1" spans="1:14">
      <c r="A8" s="81" t="s">
        <v>123</v>
      </c>
      <c r="B8" s="84">
        <f>C8-5</f>
        <v>81</v>
      </c>
      <c r="C8" s="82">
        <v>86</v>
      </c>
      <c r="D8" s="84">
        <f>C8+6</f>
        <v>92</v>
      </c>
      <c r="E8" s="84">
        <f>D8+6</f>
        <v>98</v>
      </c>
      <c r="F8" s="84">
        <f>E8+6</f>
        <v>104</v>
      </c>
      <c r="G8" s="81">
        <f>F8+4</f>
        <v>108</v>
      </c>
      <c r="H8" s="77"/>
      <c r="I8" s="109" t="s">
        <v>165</v>
      </c>
      <c r="J8" s="109" t="s">
        <v>162</v>
      </c>
      <c r="K8" s="109" t="s">
        <v>119</v>
      </c>
      <c r="L8" s="109" t="s">
        <v>162</v>
      </c>
      <c r="M8" s="109" t="s">
        <v>124</v>
      </c>
      <c r="N8" s="109" t="s">
        <v>124</v>
      </c>
    </row>
    <row r="9" s="67" customFormat="1" ht="29.1" customHeight="1" spans="1:14">
      <c r="A9" s="85" t="s">
        <v>125</v>
      </c>
      <c r="B9" s="85">
        <f>C9-1.6</f>
        <v>25.4</v>
      </c>
      <c r="C9" s="82">
        <v>27</v>
      </c>
      <c r="D9" s="85">
        <f>C9+1.9</f>
        <v>28.9</v>
      </c>
      <c r="E9" s="85">
        <f>C9+3.8</f>
        <v>30.8</v>
      </c>
      <c r="F9" s="85">
        <f>C9+5.7</f>
        <v>32.7</v>
      </c>
      <c r="G9" s="85">
        <f>C9+7</f>
        <v>34</v>
      </c>
      <c r="H9" s="77"/>
      <c r="I9" s="109" t="s">
        <v>166</v>
      </c>
      <c r="J9" s="109" t="s">
        <v>132</v>
      </c>
      <c r="K9" s="109" t="s">
        <v>166</v>
      </c>
      <c r="L9" s="109" t="s">
        <v>167</v>
      </c>
      <c r="M9" s="109" t="s">
        <v>168</v>
      </c>
      <c r="N9" s="109" t="s">
        <v>169</v>
      </c>
    </row>
    <row r="10" s="67" customFormat="1" ht="29.1" customHeight="1" spans="1:14">
      <c r="A10" s="81" t="s">
        <v>128</v>
      </c>
      <c r="B10" s="81">
        <f>C10-1.2</f>
        <v>22.8</v>
      </c>
      <c r="C10" s="82">
        <v>24</v>
      </c>
      <c r="D10" s="81">
        <f>C10+1.8</f>
        <v>25.8</v>
      </c>
      <c r="E10" s="81">
        <f>D10+1.8</f>
        <v>27.6</v>
      </c>
      <c r="F10" s="81">
        <f>E10+1.8</f>
        <v>29.4</v>
      </c>
      <c r="G10" s="81">
        <f>F10+0.8</f>
        <v>30.2</v>
      </c>
      <c r="H10" s="77"/>
      <c r="I10" s="109" t="s">
        <v>169</v>
      </c>
      <c r="J10" s="109" t="s">
        <v>129</v>
      </c>
      <c r="K10" s="109" t="s">
        <v>132</v>
      </c>
      <c r="L10" s="109" t="s">
        <v>170</v>
      </c>
      <c r="M10" s="109" t="s">
        <v>169</v>
      </c>
      <c r="N10" s="109" t="s">
        <v>171</v>
      </c>
    </row>
    <row r="11" s="67" customFormat="1" ht="29.1" customHeight="1" spans="1:14">
      <c r="A11" s="81" t="s">
        <v>130</v>
      </c>
      <c r="B11" s="81">
        <f>C11-1.5</f>
        <v>23</v>
      </c>
      <c r="C11" s="82">
        <v>24.5</v>
      </c>
      <c r="D11" s="81">
        <f>C11+1.7</f>
        <v>26.2</v>
      </c>
      <c r="E11" s="81">
        <f>D11+1.7</f>
        <v>27.9</v>
      </c>
      <c r="F11" s="81">
        <f>E11+1.7</f>
        <v>29.6</v>
      </c>
      <c r="G11" s="81">
        <f>F11+1.6</f>
        <v>31.2</v>
      </c>
      <c r="H11" s="77"/>
      <c r="I11" s="109" t="s">
        <v>172</v>
      </c>
      <c r="J11" s="109" t="s">
        <v>173</v>
      </c>
      <c r="K11" s="109" t="s">
        <v>172</v>
      </c>
      <c r="L11" s="109" t="s">
        <v>126</v>
      </c>
      <c r="M11" s="109" t="s">
        <v>171</v>
      </c>
      <c r="N11" s="109" t="s">
        <v>174</v>
      </c>
    </row>
    <row r="12" s="67" customFormat="1" ht="29.1" customHeight="1" spans="1:14">
      <c r="A12" s="81" t="s">
        <v>131</v>
      </c>
      <c r="B12" s="81">
        <f>C12-1.8</f>
        <v>32.2</v>
      </c>
      <c r="C12" s="82">
        <v>34</v>
      </c>
      <c r="D12" s="81">
        <f>C12+2.25</f>
        <v>36.25</v>
      </c>
      <c r="E12" s="81">
        <f>D12+2.25</f>
        <v>38.5</v>
      </c>
      <c r="F12" s="81">
        <f>E12+2.25</f>
        <v>40.75</v>
      </c>
      <c r="G12" s="81">
        <f>F12+2</f>
        <v>42.75</v>
      </c>
      <c r="H12" s="77"/>
      <c r="I12" s="109" t="s">
        <v>175</v>
      </c>
      <c r="J12" s="109" t="s">
        <v>176</v>
      </c>
      <c r="K12" s="109" t="s">
        <v>177</v>
      </c>
      <c r="L12" s="109" t="s">
        <v>129</v>
      </c>
      <c r="M12" s="109" t="s">
        <v>174</v>
      </c>
      <c r="N12" s="67" t="s">
        <v>178</v>
      </c>
    </row>
    <row r="13" s="67" customFormat="1" ht="29.1" customHeight="1" spans="1:14">
      <c r="A13" s="197"/>
      <c r="B13" s="198"/>
      <c r="C13" s="198"/>
      <c r="D13" s="199"/>
      <c r="E13" s="198"/>
      <c r="F13" s="198"/>
      <c r="G13" s="198"/>
      <c r="H13" s="77"/>
      <c r="I13" s="109"/>
      <c r="J13" s="109"/>
      <c r="K13" s="109"/>
      <c r="L13" s="109"/>
      <c r="M13" s="109"/>
      <c r="N13" s="110"/>
    </row>
    <row r="14" s="67" customFormat="1" ht="29.1" customHeight="1" spans="1:14">
      <c r="A14" s="86"/>
      <c r="B14" s="87"/>
      <c r="C14" s="88"/>
      <c r="D14" s="89"/>
      <c r="E14" s="88"/>
      <c r="F14" s="88"/>
      <c r="G14" s="88"/>
      <c r="H14" s="77"/>
      <c r="I14" s="109"/>
      <c r="J14" s="109"/>
      <c r="K14" s="109"/>
      <c r="L14" s="109"/>
      <c r="M14" s="109"/>
      <c r="N14" s="110"/>
    </row>
    <row r="15" s="67" customFormat="1" ht="29.1" customHeight="1" spans="1:14">
      <c r="A15" s="90"/>
      <c r="B15" s="91"/>
      <c r="C15" s="92"/>
      <c r="D15" s="92"/>
      <c r="E15" s="92"/>
      <c r="F15" s="92"/>
      <c r="G15" s="93"/>
      <c r="H15" s="77"/>
      <c r="I15" s="109"/>
      <c r="J15" s="109"/>
      <c r="K15" s="109"/>
      <c r="L15" s="109"/>
      <c r="M15" s="109"/>
      <c r="N15" s="110"/>
    </row>
    <row r="16" s="67" customFormat="1" ht="29.1" customHeight="1" spans="1:14">
      <c r="A16" s="94"/>
      <c r="B16" s="95"/>
      <c r="C16" s="96"/>
      <c r="D16" s="96"/>
      <c r="E16" s="97"/>
      <c r="F16" s="97"/>
      <c r="G16" s="98"/>
      <c r="H16" s="77"/>
      <c r="I16" s="111"/>
      <c r="J16" s="112"/>
      <c r="K16" s="113"/>
      <c r="L16" s="112"/>
      <c r="M16" s="112"/>
      <c r="N16" s="114"/>
    </row>
    <row r="17" s="67" customFormat="1" ht="29.1" customHeight="1" spans="1:14">
      <c r="A17" s="100" t="s">
        <v>86</v>
      </c>
      <c r="D17" s="101"/>
      <c r="E17" s="101"/>
      <c r="F17" s="101"/>
      <c r="G17" s="101"/>
      <c r="H17" s="99"/>
      <c r="I17" s="101"/>
      <c r="J17" s="101"/>
      <c r="K17" s="101"/>
      <c r="L17" s="101"/>
      <c r="M17" s="101"/>
      <c r="N17" s="101"/>
    </row>
    <row r="18" s="67" customFormat="1" ht="15.75" spans="1:14">
      <c r="A18" s="67" t="s">
        <v>136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</row>
    <row r="19" s="67" customFormat="1" ht="15" spans="1:13">
      <c r="A19" s="101"/>
      <c r="B19" s="101"/>
      <c r="C19" s="101"/>
      <c r="D19" s="101"/>
      <c r="E19" s="101"/>
      <c r="F19" s="101"/>
      <c r="G19" s="101"/>
      <c r="H19" s="101"/>
      <c r="I19" s="100" t="s">
        <v>179</v>
      </c>
      <c r="J19" s="115"/>
      <c r="K19" s="100" t="s">
        <v>180</v>
      </c>
      <c r="L19" s="100"/>
      <c r="M19" s="100" t="s">
        <v>181</v>
      </c>
    </row>
    <row r="20" s="67" customFormat="1" ht="15" spans="8:8">
      <c r="H20" s="10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workbookViewId="0">
      <selection activeCell="O22" sqref="O22"/>
    </sheetView>
  </sheetViews>
  <sheetFormatPr defaultColWidth="10.125" defaultRowHeight="15"/>
  <cols>
    <col min="1" max="1" width="9.625" style="116" customWidth="1"/>
    <col min="2" max="2" width="11.125" style="116" customWidth="1"/>
    <col min="3" max="3" width="9.125" style="116" customWidth="1"/>
    <col min="4" max="4" width="9.5" style="116" customWidth="1"/>
    <col min="5" max="5" width="9.125" style="116" customWidth="1"/>
    <col min="6" max="6" width="10.375" style="116" customWidth="1"/>
    <col min="7" max="7" width="9.5" style="116" customWidth="1"/>
    <col min="8" max="8" width="9.125" style="116" customWidth="1"/>
    <col min="9" max="9" width="8.125" style="116" customWidth="1"/>
    <col min="10" max="10" width="10.5" style="116" customWidth="1"/>
    <col min="11" max="11" width="12.125" style="116" customWidth="1"/>
    <col min="12" max="16384" width="10.125" style="116"/>
  </cols>
  <sheetData>
    <row r="1" s="116" customFormat="1" ht="26.25" spans="1:11">
      <c r="A1" s="119" t="s">
        <v>182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="116" customFormat="1" spans="1:11">
      <c r="A2" s="120" t="s">
        <v>18</v>
      </c>
      <c r="B2" s="121" t="s">
        <v>19</v>
      </c>
      <c r="C2" s="121"/>
      <c r="D2" s="122" t="s">
        <v>26</v>
      </c>
      <c r="E2" s="123" t="s">
        <v>27</v>
      </c>
      <c r="F2" s="124" t="s">
        <v>183</v>
      </c>
      <c r="G2" s="125" t="s">
        <v>34</v>
      </c>
      <c r="H2" s="125"/>
      <c r="I2" s="154" t="s">
        <v>22</v>
      </c>
      <c r="J2" s="125" t="s">
        <v>21</v>
      </c>
      <c r="K2" s="179"/>
    </row>
    <row r="3" s="116" customFormat="1" spans="1:11">
      <c r="A3" s="126" t="s">
        <v>42</v>
      </c>
      <c r="B3" s="127">
        <v>2300</v>
      </c>
      <c r="C3" s="127"/>
      <c r="D3" s="128" t="s">
        <v>184</v>
      </c>
      <c r="E3" s="129" t="s">
        <v>29</v>
      </c>
      <c r="F3" s="130"/>
      <c r="G3" s="130"/>
      <c r="H3" s="131" t="s">
        <v>185</v>
      </c>
      <c r="I3" s="131"/>
      <c r="J3" s="131"/>
      <c r="K3" s="180"/>
    </row>
    <row r="4" s="116" customFormat="1" spans="1:11">
      <c r="A4" s="132" t="s">
        <v>38</v>
      </c>
      <c r="B4" s="133">
        <v>3</v>
      </c>
      <c r="C4" s="133">
        <v>6</v>
      </c>
      <c r="D4" s="134" t="s">
        <v>186</v>
      </c>
      <c r="E4" s="130"/>
      <c r="F4" s="130"/>
      <c r="G4" s="130"/>
      <c r="H4" s="134" t="s">
        <v>187</v>
      </c>
      <c r="I4" s="134"/>
      <c r="J4" s="147" t="s">
        <v>31</v>
      </c>
      <c r="K4" s="181" t="s">
        <v>32</v>
      </c>
    </row>
    <row r="5" s="116" customFormat="1" spans="1:11">
      <c r="A5" s="132" t="s">
        <v>188</v>
      </c>
      <c r="B5" s="127">
        <v>1</v>
      </c>
      <c r="C5" s="127"/>
      <c r="D5" s="128" t="s">
        <v>189</v>
      </c>
      <c r="E5" s="128" t="s">
        <v>190</v>
      </c>
      <c r="F5" s="128" t="s">
        <v>191</v>
      </c>
      <c r="G5" s="128" t="s">
        <v>192</v>
      </c>
      <c r="H5" s="134" t="s">
        <v>193</v>
      </c>
      <c r="I5" s="134"/>
      <c r="J5" s="147" t="s">
        <v>31</v>
      </c>
      <c r="K5" s="181" t="s">
        <v>32</v>
      </c>
    </row>
    <row r="6" s="116" customFormat="1" ht="15.75" spans="1:11">
      <c r="A6" s="135" t="s">
        <v>194</v>
      </c>
      <c r="B6" s="136"/>
      <c r="C6" s="136"/>
      <c r="D6" s="137" t="s">
        <v>195</v>
      </c>
      <c r="E6" s="138"/>
      <c r="F6" s="139">
        <v>2300</v>
      </c>
      <c r="G6" s="137"/>
      <c r="H6" s="140" t="s">
        <v>196</v>
      </c>
      <c r="I6" s="140"/>
      <c r="J6" s="139" t="s">
        <v>31</v>
      </c>
      <c r="K6" s="182" t="s">
        <v>32</v>
      </c>
    </row>
    <row r="7" s="116" customFormat="1" ht="15.75" spans="1:11">
      <c r="A7" s="141" t="s">
        <v>197</v>
      </c>
      <c r="B7" s="142"/>
      <c r="C7" s="142"/>
      <c r="D7" s="141"/>
      <c r="E7" s="142"/>
      <c r="F7" s="143"/>
      <c r="G7" s="141"/>
      <c r="H7" s="143"/>
      <c r="I7" s="142"/>
      <c r="J7" s="142"/>
      <c r="K7" s="142"/>
    </row>
    <row r="8" s="116" customFormat="1" spans="1:11">
      <c r="A8" s="144" t="s">
        <v>198</v>
      </c>
      <c r="B8" s="124" t="s">
        <v>199</v>
      </c>
      <c r="C8" s="124" t="s">
        <v>200</v>
      </c>
      <c r="D8" s="124" t="s">
        <v>201</v>
      </c>
      <c r="E8" s="124" t="s">
        <v>202</v>
      </c>
      <c r="F8" s="124" t="s">
        <v>203</v>
      </c>
      <c r="G8" s="145"/>
      <c r="H8" s="146"/>
      <c r="I8" s="146"/>
      <c r="J8" s="146"/>
      <c r="K8" s="183"/>
    </row>
    <row r="9" s="116" customFormat="1" spans="1:11">
      <c r="A9" s="132" t="s">
        <v>204</v>
      </c>
      <c r="B9" s="134"/>
      <c r="C9" s="147" t="s">
        <v>31</v>
      </c>
      <c r="D9" s="147" t="s">
        <v>32</v>
      </c>
      <c r="E9" s="128" t="s">
        <v>205</v>
      </c>
      <c r="F9" s="148" t="s">
        <v>206</v>
      </c>
      <c r="G9" s="149"/>
      <c r="H9" s="150"/>
      <c r="I9" s="150"/>
      <c r="J9" s="150"/>
      <c r="K9" s="184"/>
    </row>
    <row r="10" s="116" customFormat="1" spans="1:11">
      <c r="A10" s="132" t="s">
        <v>207</v>
      </c>
      <c r="B10" s="134"/>
      <c r="C10" s="147" t="s">
        <v>31</v>
      </c>
      <c r="D10" s="147" t="s">
        <v>32</v>
      </c>
      <c r="E10" s="128" t="s">
        <v>208</v>
      </c>
      <c r="F10" s="148" t="s">
        <v>209</v>
      </c>
      <c r="G10" s="149" t="s">
        <v>210</v>
      </c>
      <c r="H10" s="150"/>
      <c r="I10" s="150"/>
      <c r="J10" s="150"/>
      <c r="K10" s="184"/>
    </row>
    <row r="11" s="116" customFormat="1" spans="1:11">
      <c r="A11" s="151" t="s">
        <v>145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85"/>
    </row>
    <row r="12" s="116" customFormat="1" spans="1:11">
      <c r="A12" s="126" t="s">
        <v>56</v>
      </c>
      <c r="B12" s="147" t="s">
        <v>52</v>
      </c>
      <c r="C12" s="147" t="s">
        <v>53</v>
      </c>
      <c r="D12" s="148"/>
      <c r="E12" s="128" t="s">
        <v>54</v>
      </c>
      <c r="F12" s="147" t="s">
        <v>52</v>
      </c>
      <c r="G12" s="147" t="s">
        <v>53</v>
      </c>
      <c r="H12" s="147"/>
      <c r="I12" s="128" t="s">
        <v>211</v>
      </c>
      <c r="J12" s="147" t="s">
        <v>52</v>
      </c>
      <c r="K12" s="181" t="s">
        <v>53</v>
      </c>
    </row>
    <row r="13" s="116" customFormat="1" spans="1:11">
      <c r="A13" s="126" t="s">
        <v>59</v>
      </c>
      <c r="B13" s="147" t="s">
        <v>52</v>
      </c>
      <c r="C13" s="147" t="s">
        <v>53</v>
      </c>
      <c r="D13" s="148"/>
      <c r="E13" s="128" t="s">
        <v>64</v>
      </c>
      <c r="F13" s="147" t="s">
        <v>52</v>
      </c>
      <c r="G13" s="147" t="s">
        <v>53</v>
      </c>
      <c r="H13" s="147"/>
      <c r="I13" s="128" t="s">
        <v>212</v>
      </c>
      <c r="J13" s="147" t="s">
        <v>52</v>
      </c>
      <c r="K13" s="181" t="s">
        <v>53</v>
      </c>
    </row>
    <row r="14" s="116" customFormat="1" ht="15.75" spans="1:11">
      <c r="A14" s="135" t="s">
        <v>213</v>
      </c>
      <c r="B14" s="139" t="s">
        <v>52</v>
      </c>
      <c r="C14" s="139" t="s">
        <v>53</v>
      </c>
      <c r="D14" s="138"/>
      <c r="E14" s="137" t="s">
        <v>214</v>
      </c>
      <c r="F14" s="139" t="s">
        <v>52</v>
      </c>
      <c r="G14" s="139" t="s">
        <v>53</v>
      </c>
      <c r="H14" s="139"/>
      <c r="I14" s="137" t="s">
        <v>215</v>
      </c>
      <c r="J14" s="139" t="s">
        <v>52</v>
      </c>
      <c r="K14" s="182" t="s">
        <v>53</v>
      </c>
    </row>
    <row r="15" s="116" customFormat="1" ht="15.75" spans="1:11">
      <c r="A15" s="141"/>
      <c r="B15" s="153"/>
      <c r="C15" s="153"/>
      <c r="D15" s="142"/>
      <c r="E15" s="141"/>
      <c r="F15" s="153"/>
      <c r="G15" s="153"/>
      <c r="H15" s="153"/>
      <c r="I15" s="141"/>
      <c r="J15" s="153"/>
      <c r="K15" s="153"/>
    </row>
    <row r="16" s="117" customFormat="1" spans="1:11">
      <c r="A16" s="120" t="s">
        <v>216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86"/>
    </row>
    <row r="17" s="116" customFormat="1" spans="1:11">
      <c r="A17" s="132" t="s">
        <v>217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87"/>
    </row>
    <row r="18" s="116" customFormat="1" spans="1:11">
      <c r="A18" s="132" t="s">
        <v>218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87"/>
    </row>
    <row r="19" s="116" customFormat="1" spans="1:11">
      <c r="A19" s="155" t="s">
        <v>219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81"/>
    </row>
    <row r="20" s="116" customFormat="1" spans="1:11">
      <c r="A20" s="156" t="s">
        <v>220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88"/>
    </row>
    <row r="21" s="116" customFormat="1" spans="1:11">
      <c r="A21" s="156" t="s">
        <v>221</v>
      </c>
      <c r="B21" s="157"/>
      <c r="C21" s="157"/>
      <c r="D21" s="157"/>
      <c r="E21" s="157"/>
      <c r="F21" s="157"/>
      <c r="G21" s="157"/>
      <c r="H21" s="157"/>
      <c r="I21" s="157"/>
      <c r="J21" s="157"/>
      <c r="K21" s="188"/>
    </row>
    <row r="22" s="116" customFormat="1" spans="1:11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88"/>
    </row>
    <row r="23" s="116" customFormat="1" spans="1:11">
      <c r="A23" s="158"/>
      <c r="B23" s="159"/>
      <c r="C23" s="159"/>
      <c r="D23" s="159"/>
      <c r="E23" s="159"/>
      <c r="F23" s="159"/>
      <c r="G23" s="159"/>
      <c r="H23" s="159"/>
      <c r="I23" s="159"/>
      <c r="J23" s="159"/>
      <c r="K23" s="189"/>
    </row>
    <row r="24" s="116" customFormat="1" spans="1:11">
      <c r="A24" s="132" t="s">
        <v>85</v>
      </c>
      <c r="B24" s="134"/>
      <c r="C24" s="147" t="s">
        <v>31</v>
      </c>
      <c r="D24" s="147" t="s">
        <v>32</v>
      </c>
      <c r="E24" s="131"/>
      <c r="F24" s="131"/>
      <c r="G24" s="131"/>
      <c r="H24" s="131"/>
      <c r="I24" s="131"/>
      <c r="J24" s="131"/>
      <c r="K24" s="180"/>
    </row>
    <row r="25" s="116" customFormat="1" ht="15.75" spans="1:11">
      <c r="A25" s="160" t="s">
        <v>222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90"/>
    </row>
    <row r="26" s="116" customFormat="1" ht="15.75" spans="1:11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</row>
    <row r="27" s="116" customFormat="1" spans="1:11">
      <c r="A27" s="163" t="s">
        <v>223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91"/>
    </row>
    <row r="28" s="116" customFormat="1" spans="1:11">
      <c r="A28" s="165" t="s">
        <v>224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92"/>
    </row>
    <row r="29" s="116" customFormat="1" spans="1:11">
      <c r="A29" s="165" t="s">
        <v>225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92"/>
    </row>
    <row r="30" s="116" customFormat="1" spans="1:11">
      <c r="A30" s="165"/>
      <c r="B30" s="166"/>
      <c r="C30" s="166"/>
      <c r="D30" s="166"/>
      <c r="E30" s="166"/>
      <c r="F30" s="166"/>
      <c r="G30" s="166"/>
      <c r="H30" s="166"/>
      <c r="I30" s="166"/>
      <c r="J30" s="166"/>
      <c r="K30" s="192"/>
    </row>
    <row r="31" s="116" customFormat="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92"/>
    </row>
    <row r="32" s="116" customFormat="1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92"/>
    </row>
    <row r="33" s="116" customFormat="1" ht="23.1" customHeight="1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92"/>
    </row>
    <row r="34" s="116" customFormat="1" ht="23.1" customHeight="1" spans="1:1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88"/>
    </row>
    <row r="35" s="116" customFormat="1" ht="23.1" customHeight="1" spans="1:11">
      <c r="A35" s="167"/>
      <c r="B35" s="157"/>
      <c r="C35" s="157"/>
      <c r="D35" s="157"/>
      <c r="E35" s="157"/>
      <c r="F35" s="157"/>
      <c r="G35" s="157"/>
      <c r="H35" s="157"/>
      <c r="I35" s="157"/>
      <c r="J35" s="157"/>
      <c r="K35" s="188"/>
    </row>
    <row r="36" s="116" customFormat="1" ht="23.1" customHeight="1" spans="1:1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93"/>
    </row>
    <row r="37" s="116" customFormat="1" ht="18.75" customHeight="1" spans="1:11">
      <c r="A37" s="170" t="s">
        <v>226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4"/>
    </row>
    <row r="38" s="118" customFormat="1" ht="18.75" customHeight="1" spans="1:11">
      <c r="A38" s="132" t="s">
        <v>227</v>
      </c>
      <c r="B38" s="134"/>
      <c r="C38" s="134"/>
      <c r="D38" s="131" t="s">
        <v>228</v>
      </c>
      <c r="E38" s="131"/>
      <c r="F38" s="172" t="s">
        <v>229</v>
      </c>
      <c r="G38" s="173"/>
      <c r="H38" s="134" t="s">
        <v>230</v>
      </c>
      <c r="I38" s="134"/>
      <c r="J38" s="134" t="s">
        <v>231</v>
      </c>
      <c r="K38" s="187"/>
    </row>
    <row r="39" s="116" customFormat="1" ht="18.75" customHeight="1" spans="1:13">
      <c r="A39" s="132" t="s">
        <v>86</v>
      </c>
      <c r="B39" s="134" t="s">
        <v>232</v>
      </c>
      <c r="C39" s="134"/>
      <c r="D39" s="134"/>
      <c r="E39" s="134"/>
      <c r="F39" s="134"/>
      <c r="G39" s="134"/>
      <c r="H39" s="134"/>
      <c r="I39" s="134"/>
      <c r="J39" s="134"/>
      <c r="K39" s="187"/>
      <c r="M39" s="118"/>
    </row>
    <row r="40" s="116" customFormat="1" ht="30.95" customHeight="1" spans="1:11">
      <c r="A40" s="174" t="s">
        <v>233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95"/>
    </row>
    <row r="41" s="116" customFormat="1" ht="18.75" customHeight="1" spans="1:11">
      <c r="A41" s="132"/>
      <c r="B41" s="134"/>
      <c r="C41" s="134"/>
      <c r="D41" s="134"/>
      <c r="E41" s="134"/>
      <c r="F41" s="134"/>
      <c r="G41" s="134"/>
      <c r="H41" s="134"/>
      <c r="I41" s="134"/>
      <c r="J41" s="134"/>
      <c r="K41" s="187"/>
    </row>
    <row r="42" s="116" customFormat="1" ht="32.1" customHeight="1" spans="1:11">
      <c r="A42" s="135" t="s">
        <v>96</v>
      </c>
      <c r="B42" s="176" t="s">
        <v>234</v>
      </c>
      <c r="C42" s="176"/>
      <c r="D42" s="137" t="s">
        <v>235</v>
      </c>
      <c r="E42" s="138" t="s">
        <v>99</v>
      </c>
      <c r="F42" s="137" t="s">
        <v>100</v>
      </c>
      <c r="G42" s="177" t="s">
        <v>236</v>
      </c>
      <c r="H42" s="178" t="s">
        <v>102</v>
      </c>
      <c r="I42" s="178"/>
      <c r="J42" s="176" t="s">
        <v>103</v>
      </c>
      <c r="K42" s="196"/>
    </row>
    <row r="43" s="116" customFormat="1" ht="16.5" customHeight="1"/>
    <row r="44" s="116" customFormat="1" ht="16.5" customHeight="1"/>
    <row r="45" s="116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J7" sqref="J7"/>
    </sheetView>
  </sheetViews>
  <sheetFormatPr defaultColWidth="9" defaultRowHeight="26.1" customHeight="1"/>
  <cols>
    <col min="1" max="1" width="17.125" style="67" customWidth="1"/>
    <col min="2" max="7" width="9.375" style="67" customWidth="1"/>
    <col min="8" max="8" width="1.375" style="67" customWidth="1"/>
    <col min="9" max="9" width="16.5" style="67" customWidth="1"/>
    <col min="10" max="10" width="17" style="67" customWidth="1"/>
    <col min="11" max="11" width="18.5" style="67" customWidth="1"/>
    <col min="12" max="12" width="16.625" style="67" customWidth="1"/>
    <col min="13" max="13" width="14.125" style="67" customWidth="1"/>
    <col min="14" max="14" width="16.375" style="67" customWidth="1"/>
    <col min="15" max="16384" width="9" style="67"/>
  </cols>
  <sheetData>
    <row r="1" s="67" customFormat="1" ht="30" customHeight="1" spans="1:14">
      <c r="A1" s="68" t="s">
        <v>237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="67" customFormat="1" ht="29.1" customHeight="1" spans="1:14">
      <c r="A2" s="70" t="s">
        <v>26</v>
      </c>
      <c r="B2" s="71" t="s">
        <v>27</v>
      </c>
      <c r="C2" s="71"/>
      <c r="D2" s="72" t="s">
        <v>33</v>
      </c>
      <c r="E2" s="73" t="s">
        <v>34</v>
      </c>
      <c r="F2" s="73"/>
      <c r="G2" s="73"/>
      <c r="H2" s="74"/>
      <c r="I2" s="102" t="s">
        <v>22</v>
      </c>
      <c r="J2" s="73" t="s">
        <v>106</v>
      </c>
      <c r="K2" s="73"/>
      <c r="L2" s="73"/>
      <c r="M2" s="73"/>
      <c r="N2" s="103"/>
    </row>
    <row r="3" s="67" customFormat="1" ht="29.1" customHeight="1" spans="1:14">
      <c r="A3" s="75" t="s">
        <v>107</v>
      </c>
      <c r="B3" s="76" t="s">
        <v>108</v>
      </c>
      <c r="C3" s="76"/>
      <c r="D3" s="76"/>
      <c r="E3" s="76"/>
      <c r="F3" s="76"/>
      <c r="G3" s="76"/>
      <c r="H3" s="77"/>
      <c r="I3" s="104" t="s">
        <v>109</v>
      </c>
      <c r="J3" s="104"/>
      <c r="K3" s="104"/>
      <c r="L3" s="104"/>
      <c r="M3" s="104"/>
      <c r="N3" s="105"/>
    </row>
    <row r="4" s="67" customFormat="1" ht="29.1" customHeight="1" spans="1:14">
      <c r="A4" s="75"/>
      <c r="B4" s="78"/>
      <c r="C4" s="78"/>
      <c r="D4" s="79"/>
      <c r="E4" s="78"/>
      <c r="F4" s="78"/>
      <c r="G4" s="78"/>
      <c r="H4" s="77"/>
      <c r="I4" s="106" t="s">
        <v>110</v>
      </c>
      <c r="J4" s="106" t="s">
        <v>111</v>
      </c>
      <c r="K4" s="106" t="s">
        <v>112</v>
      </c>
      <c r="L4" s="106" t="s">
        <v>113</v>
      </c>
      <c r="M4" s="106" t="s">
        <v>114</v>
      </c>
      <c r="N4" s="106" t="s">
        <v>115</v>
      </c>
    </row>
    <row r="5" s="67" customFormat="1" ht="29.1" customHeight="1" spans="1:14">
      <c r="A5" s="75"/>
      <c r="B5" s="80" t="s">
        <v>110</v>
      </c>
      <c r="C5" s="80" t="s">
        <v>111</v>
      </c>
      <c r="D5" s="80" t="s">
        <v>112</v>
      </c>
      <c r="E5" s="80" t="s">
        <v>113</v>
      </c>
      <c r="F5" s="80" t="s">
        <v>114</v>
      </c>
      <c r="G5" s="80" t="s">
        <v>115</v>
      </c>
      <c r="H5" s="77"/>
      <c r="I5" s="106" t="s">
        <v>159</v>
      </c>
      <c r="J5" s="106" t="s">
        <v>159</v>
      </c>
      <c r="K5" s="106" t="s">
        <v>80</v>
      </c>
      <c r="L5" s="106" t="s">
        <v>80</v>
      </c>
      <c r="M5" s="106" t="s">
        <v>81</v>
      </c>
      <c r="N5" s="107" t="s">
        <v>81</v>
      </c>
    </row>
    <row r="6" s="67" customFormat="1" ht="29.1" customHeight="1" spans="1:14">
      <c r="A6" s="81" t="s">
        <v>117</v>
      </c>
      <c r="B6" s="81">
        <f>C6-1.5</f>
        <v>37.5</v>
      </c>
      <c r="C6" s="82">
        <v>39</v>
      </c>
      <c r="D6" s="81">
        <f>C6+2</f>
        <v>41</v>
      </c>
      <c r="E6" s="81">
        <f>D6+2</f>
        <v>43</v>
      </c>
      <c r="F6" s="81">
        <f>E6+2</f>
        <v>45</v>
      </c>
      <c r="G6" s="81">
        <f>F6+1</f>
        <v>46</v>
      </c>
      <c r="H6" s="77"/>
      <c r="I6" s="108" t="s">
        <v>122</v>
      </c>
      <c r="J6" s="108" t="s">
        <v>162</v>
      </c>
      <c r="K6" s="108" t="s">
        <v>238</v>
      </c>
      <c r="L6" s="108" t="s">
        <v>239</v>
      </c>
      <c r="M6" s="108" t="s">
        <v>122</v>
      </c>
      <c r="N6" s="108" t="s">
        <v>240</v>
      </c>
    </row>
    <row r="7" s="67" customFormat="1" ht="29.1" customHeight="1" spans="1:14">
      <c r="A7" s="83" t="s">
        <v>120</v>
      </c>
      <c r="B7" s="80">
        <v>51</v>
      </c>
      <c r="C7" s="80">
        <v>54</v>
      </c>
      <c r="D7" s="80">
        <v>57</v>
      </c>
      <c r="E7" s="80">
        <v>60</v>
      </c>
      <c r="F7" s="80">
        <v>64</v>
      </c>
      <c r="G7" s="80">
        <v>68</v>
      </c>
      <c r="H7" s="77"/>
      <c r="I7" s="109" t="s">
        <v>119</v>
      </c>
      <c r="J7" s="109" t="s">
        <v>241</v>
      </c>
      <c r="K7" s="109" t="s">
        <v>172</v>
      </c>
      <c r="L7" s="109" t="s">
        <v>122</v>
      </c>
      <c r="M7" s="109" t="s">
        <v>242</v>
      </c>
      <c r="N7" s="109" t="s">
        <v>241</v>
      </c>
    </row>
    <row r="8" s="67" customFormat="1" ht="29.1" customHeight="1" spans="1:14">
      <c r="A8" s="81" t="s">
        <v>123</v>
      </c>
      <c r="B8" s="84">
        <f>C8-5</f>
        <v>81</v>
      </c>
      <c r="C8" s="82">
        <v>86</v>
      </c>
      <c r="D8" s="84">
        <f>C8+6</f>
        <v>92</v>
      </c>
      <c r="E8" s="84">
        <f>D8+6</f>
        <v>98</v>
      </c>
      <c r="F8" s="84">
        <f>E8+6</f>
        <v>104</v>
      </c>
      <c r="G8" s="81">
        <f>F8+4</f>
        <v>108</v>
      </c>
      <c r="H8" s="77"/>
      <c r="I8" s="109" t="s">
        <v>241</v>
      </c>
      <c r="J8" s="109" t="s">
        <v>243</v>
      </c>
      <c r="K8" s="109" t="s">
        <v>241</v>
      </c>
      <c r="L8" s="109" t="s">
        <v>244</v>
      </c>
      <c r="M8" s="109" t="s">
        <v>245</v>
      </c>
      <c r="N8" s="109" t="s">
        <v>246</v>
      </c>
    </row>
    <row r="9" s="67" customFormat="1" ht="29.1" customHeight="1" spans="1:14">
      <c r="A9" s="85" t="s">
        <v>125</v>
      </c>
      <c r="B9" s="85">
        <f>C9-1.6</f>
        <v>25.4</v>
      </c>
      <c r="C9" s="82">
        <v>27</v>
      </c>
      <c r="D9" s="85">
        <f>C9+1.9</f>
        <v>28.9</v>
      </c>
      <c r="E9" s="85">
        <f>C9+3.8</f>
        <v>30.8</v>
      </c>
      <c r="F9" s="85">
        <f>C9+5.7</f>
        <v>32.7</v>
      </c>
      <c r="G9" s="85">
        <f>C9+7</f>
        <v>34</v>
      </c>
      <c r="H9" s="77"/>
      <c r="I9" s="108" t="s">
        <v>170</v>
      </c>
      <c r="J9" s="108" t="s">
        <v>247</v>
      </c>
      <c r="K9" s="108" t="s">
        <v>247</v>
      </c>
      <c r="L9" s="108" t="s">
        <v>170</v>
      </c>
      <c r="M9" s="108" t="s">
        <v>248</v>
      </c>
      <c r="N9" s="108" t="s">
        <v>127</v>
      </c>
    </row>
    <row r="10" s="67" customFormat="1" ht="29.1" customHeight="1" spans="1:14">
      <c r="A10" s="81" t="s">
        <v>128</v>
      </c>
      <c r="B10" s="81">
        <f>C10-1.2</f>
        <v>22.8</v>
      </c>
      <c r="C10" s="82">
        <v>24</v>
      </c>
      <c r="D10" s="81">
        <f>C10+1.8</f>
        <v>25.8</v>
      </c>
      <c r="E10" s="81">
        <f>D10+1.8</f>
        <v>27.6</v>
      </c>
      <c r="F10" s="81">
        <f>E10+1.8</f>
        <v>29.4</v>
      </c>
      <c r="G10" s="81">
        <f>F10+0.8</f>
        <v>30.2</v>
      </c>
      <c r="H10" s="77"/>
      <c r="I10" s="109" t="s">
        <v>132</v>
      </c>
      <c r="J10" s="109" t="s">
        <v>249</v>
      </c>
      <c r="K10" s="109" t="s">
        <v>132</v>
      </c>
      <c r="L10" s="109" t="s">
        <v>250</v>
      </c>
      <c r="M10" s="109" t="s">
        <v>251</v>
      </c>
      <c r="N10" s="109" t="s">
        <v>129</v>
      </c>
    </row>
    <row r="11" s="67" customFormat="1" ht="29.1" customHeight="1" spans="1:14">
      <c r="A11" s="81" t="s">
        <v>130</v>
      </c>
      <c r="B11" s="81">
        <f>C11-1.5</f>
        <v>23</v>
      </c>
      <c r="C11" s="82">
        <v>24.5</v>
      </c>
      <c r="D11" s="81">
        <f>C11+1.7</f>
        <v>26.2</v>
      </c>
      <c r="E11" s="81">
        <f>D11+1.7</f>
        <v>27.9</v>
      </c>
      <c r="F11" s="81">
        <f>E11+1.7</f>
        <v>29.6</v>
      </c>
      <c r="G11" s="81">
        <f>F11+1.6</f>
        <v>31.2</v>
      </c>
      <c r="H11" s="77"/>
      <c r="I11" s="109" t="s">
        <v>171</v>
      </c>
      <c r="J11" s="109" t="s">
        <v>132</v>
      </c>
      <c r="K11" s="109" t="s">
        <v>251</v>
      </c>
      <c r="L11" s="109" t="s">
        <v>252</v>
      </c>
      <c r="M11" s="109" t="s">
        <v>132</v>
      </c>
      <c r="N11" s="109" t="s">
        <v>132</v>
      </c>
    </row>
    <row r="12" s="67" customFormat="1" ht="29.1" customHeight="1" spans="1:14">
      <c r="A12" s="81" t="s">
        <v>131</v>
      </c>
      <c r="B12" s="81">
        <f>C12-1.8</f>
        <v>32.2</v>
      </c>
      <c r="C12" s="82">
        <v>34</v>
      </c>
      <c r="D12" s="81">
        <f>C12+2.25</f>
        <v>36.25</v>
      </c>
      <c r="E12" s="81">
        <f>D12+2.25</f>
        <v>38.5</v>
      </c>
      <c r="F12" s="81">
        <f>E12+2.25</f>
        <v>40.75</v>
      </c>
      <c r="G12" s="81">
        <f>F12+2</f>
        <v>42.75</v>
      </c>
      <c r="H12" s="77"/>
      <c r="I12" s="109" t="s">
        <v>253</v>
      </c>
      <c r="J12" s="109" t="s">
        <v>254</v>
      </c>
      <c r="K12" s="109" t="s">
        <v>255</v>
      </c>
      <c r="L12" s="109" t="s">
        <v>254</v>
      </c>
      <c r="M12" s="109" t="s">
        <v>254</v>
      </c>
      <c r="N12" s="109" t="s">
        <v>129</v>
      </c>
    </row>
    <row r="13" s="67" customFormat="1" ht="29.1" customHeight="1" spans="1:14">
      <c r="A13" s="86"/>
      <c r="B13" s="87"/>
      <c r="C13" s="88"/>
      <c r="D13" s="89"/>
      <c r="E13" s="88"/>
      <c r="F13" s="88"/>
      <c r="G13" s="88"/>
      <c r="H13" s="77"/>
      <c r="I13" s="109"/>
      <c r="J13" s="109"/>
      <c r="K13" s="109"/>
      <c r="L13" s="109"/>
      <c r="M13" s="109"/>
      <c r="N13" s="110"/>
    </row>
    <row r="14" s="67" customFormat="1" ht="29.1" customHeight="1" spans="1:14">
      <c r="A14" s="90"/>
      <c r="B14" s="91"/>
      <c r="C14" s="92"/>
      <c r="D14" s="92"/>
      <c r="E14" s="92"/>
      <c r="F14" s="92"/>
      <c r="G14" s="93"/>
      <c r="H14" s="77"/>
      <c r="I14" s="109"/>
      <c r="J14" s="109"/>
      <c r="K14" s="109"/>
      <c r="L14" s="109"/>
      <c r="M14" s="109"/>
      <c r="N14" s="110"/>
    </row>
    <row r="15" s="67" customFormat="1" ht="29.1" customHeight="1" spans="1:14">
      <c r="A15" s="94"/>
      <c r="B15" s="95"/>
      <c r="C15" s="96"/>
      <c r="D15" s="96"/>
      <c r="E15" s="97"/>
      <c r="F15" s="97"/>
      <c r="G15" s="98"/>
      <c r="H15" s="99"/>
      <c r="I15" s="111"/>
      <c r="J15" s="112"/>
      <c r="K15" s="113"/>
      <c r="L15" s="112"/>
      <c r="M15" s="112"/>
      <c r="N15" s="114"/>
    </row>
    <row r="16" s="67" customFormat="1" ht="15.75" spans="1:14">
      <c r="A16" s="100" t="s">
        <v>86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</row>
    <row r="17" s="67" customFormat="1" ht="15" spans="1:14">
      <c r="A17" s="67" t="s">
        <v>136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</row>
    <row r="18" s="67" customFormat="1" ht="15" spans="1:13">
      <c r="A18" s="101"/>
      <c r="B18" s="101"/>
      <c r="C18" s="101"/>
      <c r="D18" s="101"/>
      <c r="E18" s="101"/>
      <c r="F18" s="101"/>
      <c r="G18" s="101"/>
      <c r="H18" s="101"/>
      <c r="I18" s="100" t="s">
        <v>137</v>
      </c>
      <c r="J18" s="115"/>
      <c r="K18" s="100" t="s">
        <v>133</v>
      </c>
      <c r="L18" s="100"/>
      <c r="M18" s="100" t="s">
        <v>256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M6" sqref="M6"/>
    </sheetView>
  </sheetViews>
  <sheetFormatPr defaultColWidth="9" defaultRowHeight="1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5" spans="1:16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258</v>
      </c>
      <c r="B2" s="5" t="s">
        <v>259</v>
      </c>
      <c r="C2" s="5" t="s">
        <v>260</v>
      </c>
      <c r="D2" s="5" t="s">
        <v>261</v>
      </c>
      <c r="E2" s="5" t="s">
        <v>262</v>
      </c>
      <c r="F2" s="5" t="s">
        <v>263</v>
      </c>
      <c r="G2" s="5" t="s">
        <v>264</v>
      </c>
      <c r="H2" s="5" t="s">
        <v>265</v>
      </c>
      <c r="I2" s="4" t="s">
        <v>266</v>
      </c>
      <c r="J2" s="4" t="s">
        <v>267</v>
      </c>
      <c r="K2" s="4" t="s">
        <v>268</v>
      </c>
      <c r="L2" s="4" t="s">
        <v>269</v>
      </c>
      <c r="M2" s="4" t="s">
        <v>270</v>
      </c>
      <c r="N2" s="5" t="s">
        <v>271</v>
      </c>
      <c r="O2" s="5" t="s">
        <v>272</v>
      </c>
      <c r="P2" s="5" t="s">
        <v>273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274</v>
      </c>
      <c r="J3" s="4" t="s">
        <v>274</v>
      </c>
      <c r="K3" s="4" t="s">
        <v>274</v>
      </c>
      <c r="L3" s="4" t="s">
        <v>274</v>
      </c>
      <c r="M3" s="4" t="s">
        <v>274</v>
      </c>
      <c r="N3" s="7" t="s">
        <v>274</v>
      </c>
      <c r="O3" s="7"/>
      <c r="P3" s="7"/>
    </row>
    <row r="4" spans="1:16">
      <c r="A4" s="9">
        <v>1</v>
      </c>
      <c r="B4" s="46">
        <v>1229</v>
      </c>
      <c r="C4" s="57" t="s">
        <v>275</v>
      </c>
      <c r="D4" s="47" t="s">
        <v>78</v>
      </c>
      <c r="E4" s="58"/>
      <c r="F4" s="12"/>
      <c r="G4" s="12"/>
      <c r="H4" s="12"/>
      <c r="I4" s="12">
        <v>2</v>
      </c>
      <c r="J4" s="12">
        <v>1</v>
      </c>
      <c r="K4" s="12">
        <v>2</v>
      </c>
      <c r="L4" s="12">
        <v>1</v>
      </c>
      <c r="M4" s="12"/>
      <c r="N4" s="12"/>
      <c r="O4" s="12"/>
      <c r="P4" s="12"/>
    </row>
    <row r="5" spans="1:16">
      <c r="A5" s="9">
        <v>2</v>
      </c>
      <c r="B5" s="46">
        <v>1227</v>
      </c>
      <c r="C5" s="57" t="s">
        <v>275</v>
      </c>
      <c r="D5" s="47"/>
      <c r="E5" s="58"/>
      <c r="F5" s="12"/>
      <c r="G5" s="12"/>
      <c r="H5" s="12"/>
      <c r="I5" s="12"/>
      <c r="J5" s="12">
        <v>1</v>
      </c>
      <c r="K5" s="12"/>
      <c r="L5" s="12">
        <v>2</v>
      </c>
      <c r="M5" s="12"/>
      <c r="N5" s="12"/>
      <c r="O5" s="12"/>
      <c r="P5" s="12"/>
    </row>
    <row r="6" spans="1:16">
      <c r="A6" s="9">
        <v>3</v>
      </c>
      <c r="B6" s="46" t="s">
        <v>276</v>
      </c>
      <c r="C6" s="57" t="s">
        <v>275</v>
      </c>
      <c r="D6" s="47"/>
      <c r="E6" s="58"/>
      <c r="F6" s="12"/>
      <c r="G6" s="9"/>
      <c r="H6" s="9"/>
      <c r="I6" s="9">
        <v>1</v>
      </c>
      <c r="J6" s="9"/>
      <c r="K6" s="9"/>
      <c r="L6" s="9"/>
      <c r="M6" s="9"/>
      <c r="N6" s="9"/>
      <c r="O6" s="9"/>
      <c r="P6" s="9"/>
    </row>
    <row r="7" customFormat="1" spans="1:16">
      <c r="A7" s="9">
        <v>4</v>
      </c>
      <c r="B7" s="46">
        <v>466</v>
      </c>
      <c r="C7" s="57" t="s">
        <v>277</v>
      </c>
      <c r="D7" s="47" t="s">
        <v>278</v>
      </c>
      <c r="E7" s="58"/>
      <c r="F7" s="12"/>
      <c r="G7" s="9"/>
      <c r="H7" s="9"/>
      <c r="I7" s="9"/>
      <c r="J7" s="9">
        <v>1</v>
      </c>
      <c r="K7" s="9">
        <v>1</v>
      </c>
      <c r="L7" s="9"/>
      <c r="M7" s="9"/>
      <c r="N7" s="9"/>
      <c r="O7" s="9"/>
      <c r="P7" s="9"/>
    </row>
    <row r="8" customFormat="1" spans="1:16">
      <c r="A8" s="9">
        <v>5</v>
      </c>
      <c r="B8" s="46">
        <v>1125</v>
      </c>
      <c r="C8" s="57" t="s">
        <v>277</v>
      </c>
      <c r="D8" s="47" t="s">
        <v>80</v>
      </c>
      <c r="E8" s="58"/>
      <c r="F8" s="12"/>
      <c r="G8" s="9"/>
      <c r="H8" s="9"/>
      <c r="I8" s="9"/>
      <c r="J8" s="9"/>
      <c r="K8" s="9"/>
      <c r="L8" s="9"/>
      <c r="M8" s="9"/>
      <c r="N8" s="9"/>
      <c r="O8" s="9"/>
      <c r="P8" s="9"/>
    </row>
    <row r="9" customFormat="1" spans="1:16">
      <c r="A9" s="59"/>
      <c r="B9" s="60"/>
      <c r="C9" s="61"/>
      <c r="D9" s="62"/>
      <c r="E9" s="63"/>
      <c r="F9" s="64"/>
      <c r="G9" s="65"/>
      <c r="H9" s="65"/>
      <c r="I9" s="66"/>
      <c r="J9" s="59"/>
      <c r="K9" s="65"/>
      <c r="L9" s="65"/>
      <c r="M9" s="66"/>
      <c r="N9" s="65"/>
      <c r="O9" s="65"/>
      <c r="P9" s="66"/>
    </row>
    <row r="10" s="2" customFormat="1" ht="17.5" spans="1:16">
      <c r="A10" s="16" t="s">
        <v>279</v>
      </c>
      <c r="B10" s="17"/>
      <c r="C10" s="17"/>
      <c r="D10" s="18"/>
      <c r="E10" s="19"/>
      <c r="F10" s="30"/>
      <c r="G10" s="30"/>
      <c r="H10" s="30"/>
      <c r="I10" s="25"/>
      <c r="J10" s="16" t="s">
        <v>280</v>
      </c>
      <c r="K10" s="17"/>
      <c r="L10" s="17"/>
      <c r="M10" s="18"/>
      <c r="N10" s="17"/>
      <c r="O10" s="17"/>
      <c r="P10" s="24"/>
    </row>
    <row r="11" ht="45" customHeight="1" spans="1:16">
      <c r="A11" s="20" t="s">
        <v>281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</row>
  </sheetData>
  <mergeCells count="16">
    <mergeCell ref="A1:P1"/>
    <mergeCell ref="A10:D10"/>
    <mergeCell ref="E10:I10"/>
    <mergeCell ref="J10:M10"/>
    <mergeCell ref="A11:P11"/>
    <mergeCell ref="A2:A3"/>
    <mergeCell ref="B2:B3"/>
    <mergeCell ref="C2:C3"/>
    <mergeCell ref="D2:D3"/>
    <mergeCell ref="D4:D6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J7" sqref="J7"/>
    </sheetView>
  </sheetViews>
  <sheetFormatPr defaultColWidth="9.625" defaultRowHeight="1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11.125" customWidth="1"/>
  </cols>
  <sheetData>
    <row r="1" ht="27.5" spans="1:1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258</v>
      </c>
      <c r="B2" s="5" t="s">
        <v>263</v>
      </c>
      <c r="C2" s="5" t="s">
        <v>259</v>
      </c>
      <c r="D2" s="5" t="s">
        <v>260</v>
      </c>
      <c r="E2" s="5" t="s">
        <v>261</v>
      </c>
      <c r="F2" s="22" t="s">
        <v>262</v>
      </c>
      <c r="G2" s="4" t="s">
        <v>283</v>
      </c>
      <c r="H2" s="4"/>
      <c r="I2" s="4" t="s">
        <v>284</v>
      </c>
      <c r="J2" s="4"/>
      <c r="K2" s="6" t="s">
        <v>285</v>
      </c>
      <c r="L2" s="54" t="s">
        <v>286</v>
      </c>
      <c r="M2" s="22" t="s">
        <v>287</v>
      </c>
    </row>
    <row r="3" s="1" customFormat="1" ht="16.5" spans="1:13">
      <c r="A3" s="4"/>
      <c r="B3" s="7"/>
      <c r="C3" s="7"/>
      <c r="D3" s="7"/>
      <c r="E3" s="7"/>
      <c r="F3" s="23"/>
      <c r="G3" s="4" t="s">
        <v>288</v>
      </c>
      <c r="H3" s="4" t="s">
        <v>289</v>
      </c>
      <c r="I3" s="4" t="s">
        <v>288</v>
      </c>
      <c r="J3" s="4" t="s">
        <v>289</v>
      </c>
      <c r="K3" s="8"/>
      <c r="L3" s="55"/>
      <c r="M3" s="23"/>
    </row>
    <row r="4" spans="1:13">
      <c r="A4" s="9">
        <v>1</v>
      </c>
      <c r="B4" s="35" t="s">
        <v>290</v>
      </c>
      <c r="C4" s="46">
        <v>466</v>
      </c>
      <c r="D4" s="12" t="s">
        <v>275</v>
      </c>
      <c r="E4" s="47" t="s">
        <v>278</v>
      </c>
      <c r="F4" s="12">
        <v>83218</v>
      </c>
      <c r="G4" s="48">
        <v>0.02</v>
      </c>
      <c r="H4" s="48">
        <v>0.01</v>
      </c>
      <c r="I4" s="12"/>
      <c r="J4" s="12"/>
      <c r="K4" s="12"/>
      <c r="L4" s="12"/>
      <c r="M4" s="12"/>
    </row>
    <row r="5" spans="1:13">
      <c r="A5" s="9">
        <v>2</v>
      </c>
      <c r="B5" s="39"/>
      <c r="C5" s="46">
        <v>1125</v>
      </c>
      <c r="D5" s="12" t="s">
        <v>275</v>
      </c>
      <c r="E5" s="47" t="s">
        <v>80</v>
      </c>
      <c r="F5" s="12">
        <v>83218</v>
      </c>
      <c r="G5" s="48">
        <v>0.018</v>
      </c>
      <c r="H5" s="48">
        <v>0.02</v>
      </c>
      <c r="I5" s="12"/>
      <c r="J5" s="12"/>
      <c r="K5" s="12"/>
      <c r="L5" s="12"/>
      <c r="M5" s="12"/>
    </row>
    <row r="6" spans="1:13">
      <c r="A6" s="9">
        <v>3</v>
      </c>
      <c r="B6" s="39"/>
      <c r="C6" s="46">
        <v>1229</v>
      </c>
      <c r="D6" s="12" t="s">
        <v>275</v>
      </c>
      <c r="E6" s="49" t="s">
        <v>291</v>
      </c>
      <c r="F6" s="12">
        <v>83218</v>
      </c>
      <c r="G6" s="48">
        <v>0.006</v>
      </c>
      <c r="H6" s="48">
        <v>0.012</v>
      </c>
      <c r="I6" s="12"/>
      <c r="J6" s="12"/>
      <c r="K6" s="12"/>
      <c r="L6" s="12"/>
      <c r="M6" s="12"/>
    </row>
    <row r="7" spans="1:13">
      <c r="A7" s="9">
        <v>4</v>
      </c>
      <c r="B7" s="39"/>
      <c r="C7" s="46">
        <v>1227</v>
      </c>
      <c r="D7" s="12" t="s">
        <v>275</v>
      </c>
      <c r="E7" s="50"/>
      <c r="F7" s="12">
        <v>83218</v>
      </c>
      <c r="G7" s="48">
        <v>0.01</v>
      </c>
      <c r="H7" s="48">
        <v>0.012</v>
      </c>
      <c r="I7" s="12"/>
      <c r="J7" s="12"/>
      <c r="K7" s="9"/>
      <c r="L7" s="9"/>
      <c r="M7" s="9"/>
    </row>
    <row r="8" spans="1:13">
      <c r="A8" s="9">
        <v>5</v>
      </c>
      <c r="B8" s="42"/>
      <c r="C8" s="46" t="s">
        <v>276</v>
      </c>
      <c r="D8" s="12" t="s">
        <v>275</v>
      </c>
      <c r="E8" s="51"/>
      <c r="F8" s="12">
        <v>83218</v>
      </c>
      <c r="G8" s="48">
        <v>0.013</v>
      </c>
      <c r="H8" s="48">
        <v>0.015</v>
      </c>
      <c r="I8" s="12"/>
      <c r="J8" s="12"/>
      <c r="K8" s="9"/>
      <c r="L8" s="9"/>
      <c r="M8" s="9"/>
    </row>
    <row r="9" spans="1:13">
      <c r="A9" s="9"/>
      <c r="B9" s="9"/>
      <c r="C9" s="12"/>
      <c r="D9" s="12"/>
      <c r="E9" s="12"/>
      <c r="F9" s="12"/>
      <c r="G9" s="12"/>
      <c r="H9" s="12"/>
      <c r="I9" s="12"/>
      <c r="J9" s="12"/>
      <c r="K9" s="12"/>
      <c r="L9" s="9"/>
      <c r="M9" s="9"/>
    </row>
    <row r="10" s="2" customFormat="1" ht="17.5" spans="1:13">
      <c r="A10" s="16" t="s">
        <v>279</v>
      </c>
      <c r="B10" s="17"/>
      <c r="C10" s="17"/>
      <c r="D10" s="17"/>
      <c r="E10" s="18"/>
      <c r="F10" s="19"/>
      <c r="G10" s="25"/>
      <c r="H10" s="16" t="s">
        <v>292</v>
      </c>
      <c r="I10" s="17"/>
      <c r="J10" s="17"/>
      <c r="K10" s="18"/>
      <c r="L10" s="56"/>
      <c r="M10" s="24"/>
    </row>
    <row r="11" ht="113.25" customHeight="1" spans="1:13">
      <c r="A11" s="52" t="s">
        <v>293</v>
      </c>
      <c r="B11" s="52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3" spans="3:6">
      <c r="C13" s="53"/>
      <c r="D13" s="53"/>
      <c r="E13" s="53"/>
      <c r="F13" s="53"/>
    </row>
  </sheetData>
  <mergeCells count="19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B4:B8"/>
    <mergeCell ref="C2:C3"/>
    <mergeCell ref="D2:D3"/>
    <mergeCell ref="E2:E3"/>
    <mergeCell ref="E6:E8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周苑</cp:lastModifiedBy>
  <dcterms:created xsi:type="dcterms:W3CDTF">2020-03-11T01:34:00Z</dcterms:created>
  <cp:lastPrinted>2021-11-29T07:33:00Z</cp:lastPrinted>
  <dcterms:modified xsi:type="dcterms:W3CDTF">2025-02-26T01:59:05Z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FFFB536E16AC4079B8170CA5C34BDE0F_13</vt:lpwstr>
  </property>
</Properties>
</file>