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<sst xmlns="http://schemas.openxmlformats.org/spreadsheetml/2006/main" count="109" uniqueCount="61">
  <si>
    <t>QC规格测量表</t>
  </si>
  <si>
    <t>款号</t>
  </si>
  <si>
    <t>TABBCM91117</t>
  </si>
  <si>
    <t>男款单冲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</si>
  <si>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</si>
  <si>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</si>
  <si>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</si>
  <si>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</si>
  <si>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</si>
  <si>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</si>
  <si>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</si>
  <si>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</si>
  <si>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</si>
  <si>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潮汐蓝</t>
  </si>
  <si>
    <t>黑色</t>
  </si>
  <si>
    <t>山影灰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</si>
  <si>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</si>
  <si>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</si>
  <si>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</si>
  <si>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</si>
  <si>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</si>
  <si>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</si>
  <si>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</si>
  <si>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</si>
  <si>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</si>
  <si>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</si>
  <si>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</si>
  <si>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</si>
  <si>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</si>
  <si>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</si>
  <si>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</si>
  <si>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</si>
  <si>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</si>
  <si>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</si>
  <si>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</si>
  <si>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</si>
  <si>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肩宽</t>
  </si>
  <si>
    <t>-0.6  0</t>
  </si>
  <si>
    <t>-0.5 0</t>
  </si>
  <si>
    <t>-0.7  0</t>
  </si>
  <si>
    <t>-0.4 -0.4</t>
  </si>
  <si>
    <t>-0.5  -0.5</t>
  </si>
  <si>
    <t>肩点袖长</t>
  </si>
  <si>
    <t>+0.3  +1</t>
  </si>
  <si>
    <t>+0.7  0</t>
  </si>
  <si>
    <t>+0.5 +0.5</t>
  </si>
  <si>
    <t>+0.6  0</t>
  </si>
  <si>
    <t>0 +0.5</t>
  </si>
  <si>
    <t>袖肥/2</t>
  </si>
  <si>
    <t>+0.3  0</t>
  </si>
  <si>
    <t>-0.6  +0.4</t>
  </si>
  <si>
    <t>-0.4 +0.6</t>
  </si>
  <si>
    <t>袖口围/2</t>
  </si>
  <si>
    <t xml:space="preserve"> 0  0</t>
  </si>
  <si>
    <t>下领围</t>
  </si>
  <si>
    <t>0  -0.5</t>
  </si>
  <si>
    <t>-0.5  0</t>
  </si>
  <si>
    <t>帽高</t>
  </si>
  <si>
    <t>帽宽</t>
  </si>
  <si>
    <t>0  +0.5</t>
  </si>
  <si>
    <t>+0.5 0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</si>
</sst>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3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3" fillId="33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36" borderId="0" applyProtection="0">
      <alignment vertical="center"/>
    </xf>
    <xf numFmtId="0" fontId="32" fillId="39" borderId="0" applyProtection="0">
      <alignment vertical="center"/>
    </xf>
    <xf numFmtId="0" fontId="32" fillId="42" borderId="0" applyProtection="0">
      <alignment vertical="center"/>
    </xf>
    <xf numFmtId="0" fontId="33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36" borderId="0" applyProtection="0">
      <alignment vertical="center"/>
    </xf>
    <xf numFmtId="0" fontId="33" fillId="39" borderId="0" applyProtection="0">
      <alignment vertical="center"/>
    </xf>
    <xf numFmtId="0" fontId="33" fillId="42" borderId="0" applyProtection="0">
      <alignment vertical="center"/>
    </xf>
    <xf numFmtId="0" fontId="34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4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5" fillId="43" borderId="0" applyProtection="0">
      <alignment vertical="center"/>
    </xf>
    <xf numFmtId="0" fontId="35" fillId="40" borderId="0" applyProtection="0">
      <alignment vertical="center"/>
    </xf>
    <xf numFmtId="0" fontId="35" fillId="41" borderId="0" applyProtection="0">
      <alignment vertical="center"/>
    </xf>
    <xf numFmtId="0" fontId="35" fillId="44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4" fillId="41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44" borderId="0" applyProtection="0">
      <alignment vertical="center"/>
    </xf>
    <xf numFmtId="0" fontId="34" fillId="45" borderId="0" applyProtection="0">
      <alignment vertical="center"/>
    </xf>
    <xf numFmtId="0" fontId="34" fillId="50" borderId="0" applyProtection="0">
      <alignment vertical="center"/>
    </xf>
    <xf numFmtId="0" fontId="36" fillId="34" borderId="0" applyProtection="0">
      <alignment vertical="center"/>
    </xf>
    <xf numFmtId="0" fontId="37" fillId="51" borderId="15" applyProtection="0">
      <alignment vertical="center"/>
    </xf>
    <xf numFmtId="0" fontId="37" fillId="51" borderId="15" applyProtection="0">
      <alignment vertical="center"/>
    </xf>
    <xf numFmtId="0" fontId="37" fillId="51" borderId="15" applyProtection="0">
      <alignment vertical="center"/>
    </xf>
    <xf numFmtId="0" fontId="37" fillId="51" borderId="15" applyProtection="0">
      <alignment vertical="center"/>
    </xf>
    <xf numFmtId="0" fontId="38" fillId="52" borderId="16" applyProtection="0">
      <alignment vertical="center"/>
    </xf>
    <xf numFmtId="0" fontId="39" fillId="0" borderId="0" applyProtection="0">
      <alignment vertical="center"/>
    </xf>
    <xf numFmtId="0" fontId="40" fillId="35" borderId="0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3" fillId="0" borderId="0" applyProtection="0">
      <alignment vertical="center"/>
    </xf>
    <xf numFmtId="0" fontId="44" fillId="38" borderId="15" applyProtection="0">
      <alignment vertical="center"/>
    </xf>
    <xf numFmtId="0" fontId="44" fillId="38" borderId="15" applyProtection="0">
      <alignment vertical="center"/>
    </xf>
    <xf numFmtId="0" fontId="44" fillId="38" borderId="15" applyProtection="0">
      <alignment vertical="center"/>
    </xf>
    <xf numFmtId="0" fontId="44" fillId="38" borderId="15" applyProtection="0">
      <alignment vertical="center"/>
    </xf>
    <xf numFmtId="0" fontId="45" fillId="0" borderId="20" applyProtection="0">
      <alignment vertical="center"/>
    </xf>
    <xf numFmtId="0" fontId="46" fillId="53" borderId="0" applyProtection="0">
      <alignment vertical="center"/>
    </xf>
    <xf numFmtId="0" fontId="47" fillId="0" borderId="0"/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48" fillId="51" borderId="22" applyProtection="0">
      <alignment vertical="center"/>
    </xf>
    <xf numFmtId="0" fontId="48" fillId="51" borderId="22" applyProtection="0">
      <alignment vertical="center"/>
    </xf>
    <xf numFmtId="0" fontId="48" fillId="51" borderId="22" applyProtection="0">
      <alignment vertical="center"/>
    </xf>
    <xf numFmtId="0" fontId="48" fillId="51" borderId="22" applyProtection="0">
      <alignment vertical="center"/>
    </xf>
    <xf numFmtId="0" fontId="48" fillId="51" borderId="22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4" fillId="0" borderId="0" applyProtection="0">
      <alignment vertical="center"/>
    </xf>
    <xf numFmtId="0" fontId="35" fillId="47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44" borderId="0" applyProtection="0">
      <alignment vertical="center"/>
    </xf>
    <xf numFmtId="0" fontId="35" fillId="45" borderId="0" applyProtection="0">
      <alignment vertical="center"/>
    </xf>
    <xf numFmtId="0" fontId="35" fillId="50" borderId="0" applyProtection="0">
      <alignment vertical="center"/>
    </xf>
    <xf numFmtId="0" fontId="55" fillId="0" borderId="0" applyProtection="0">
      <alignment vertical="center"/>
    </xf>
    <xf numFmtId="0" fontId="56" fillId="52" borderId="16" applyProtection="0">
      <alignment vertical="center"/>
    </xf>
    <xf numFmtId="0" fontId="57" fillId="53" borderId="0" applyProtection="0">
      <alignment vertical="center"/>
    </xf>
    <xf numFmtId="0" fontId="58" fillId="0" borderId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32" fillId="54" borderId="21" applyProtection="0">
      <alignment vertical="center"/>
    </xf>
    <xf numFmtId="0" fontId="59" fillId="0" borderId="20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36" fillId="34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/>
    <xf numFmtId="0" fontId="62" fillId="0" borderId="0"/>
    <xf numFmtId="0" fontId="9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1" borderId="22" applyProtection="0">
      <alignment vertical="center"/>
    </xf>
    <xf numFmtId="0" fontId="68" fillId="51" borderId="22" applyProtection="0">
      <alignment vertical="center"/>
    </xf>
    <xf numFmtId="0" fontId="68" fillId="51" borderId="22" applyProtection="0">
      <alignment vertical="center"/>
    </xf>
    <xf numFmtId="0" fontId="68" fillId="51" borderId="22" applyProtection="0">
      <alignment vertical="center"/>
    </xf>
    <xf numFmtId="0" fontId="68" fillId="51" borderId="22" applyProtection="0">
      <alignment vertical="center"/>
    </xf>
    <xf numFmtId="0" fontId="69" fillId="34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1" fillId="51" borderId="15" applyProtection="0">
      <alignment vertical="center"/>
    </xf>
    <xf numFmtId="0" fontId="71" fillId="51" borderId="15" applyProtection="0">
      <alignment vertical="center"/>
    </xf>
    <xf numFmtId="0" fontId="71" fillId="51" borderId="15" applyProtection="0">
      <alignment vertical="center"/>
    </xf>
    <xf numFmtId="0" fontId="71" fillId="51" borderId="15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5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8" borderId="15" applyProtection="0">
      <alignment vertical="center"/>
    </xf>
    <xf numFmtId="0" fontId="77" fillId="38" borderId="15" applyProtection="0">
      <alignment vertical="center"/>
    </xf>
    <xf numFmtId="0" fontId="77" fillId="38" borderId="15" applyProtection="0">
      <alignment vertical="center"/>
    </xf>
    <xf numFmtId="0" fontId="77" fillId="38" borderId="15" applyProtection="0">
      <alignment vertical="center"/>
    </xf>
    <xf numFmtId="0" fontId="46" fillId="53" borderId="0" applyProtection="0">
      <alignment vertical="center"/>
    </xf>
    <xf numFmtId="0" fontId="46" fillId="53" borderId="0" applyProtection="0">
      <alignment vertical="center"/>
    </xf>
    <xf numFmtId="0" fontId="46" fillId="53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3">
    <xf numFmtId="0" fontId="0" fillId="0" borderId="0" xfId="0"/>
    <xf numFmtId="0" fontId="1" fillId="0" borderId="0" xfId="283" applyFont="1" applyFill="1" applyAlignment="1">
      <alignment horizontal="center" vertical="center"/>
    </xf>
    <xf numFmtId="0" fontId="2" fillId="0" borderId="0" xfId="283" applyFont="1" applyFill="1" applyAlignment="1">
      <alignment horizontal="center" vertical="center"/>
    </xf>
    <xf numFmtId="0" fontId="3" fillId="0" borderId="0" xfId="283" applyFont="1" applyFill="1" applyBorder="1" applyAlignment="1">
      <alignment horizontal="center" vertical="center"/>
    </xf>
    <xf numFmtId="0" fontId="1" fillId="0" borderId="0" xfId="283" applyFont="1" applyFill="1" applyBorder="1" applyAlignment="1">
      <alignment horizontal="center" vertical="center"/>
    </xf>
    <xf numFmtId="0" fontId="3" fillId="0" borderId="1" xfId="248" applyFont="1" applyFill="1" applyBorder="1" applyAlignment="1">
      <alignment horizontal="center" vertical="center"/>
    </xf>
    <xf numFmtId="0" fontId="3" fillId="0" borderId="2" xfId="383" applyFont="1" applyFill="1" applyBorder="1" applyAlignment="1">
      <alignment horizontal="center" vertical="center"/>
    </xf>
    <xf numFmtId="0" fontId="3" fillId="0" borderId="3" xfId="283" applyFont="1" applyFill="1" applyBorder="1" applyAlignment="1" applyProtection="1">
      <alignment horizontal="center" vertical="center"/>
    </xf>
    <xf numFmtId="0" fontId="3" fillId="0" borderId="2" xfId="283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0" borderId="0" xfId="315" applyFont="1" applyFill="1" applyAlignment="1">
      <alignment horizontal="center" vertical="center"/>
    </xf>
    <xf numFmtId="0" fontId="3" fillId="0" borderId="4" xfId="383" applyFont="1" applyFill="1" applyBorder="1" applyAlignment="1">
      <alignment horizontal="center" vertical="center"/>
    </xf>
    <xf numFmtId="0" fontId="3" fillId="0" borderId="5" xfId="383" applyFont="1" applyFill="1" applyBorder="1" applyAlignment="1">
      <alignment horizontal="center" vertical="center"/>
    </xf>
    <xf numFmtId="0" fontId="7" fillId="0" borderId="0" xfId="283" applyFont="1" applyFill="1" applyBorder="1" applyAlignment="1">
      <alignment horizontal="center" vertical="center"/>
    </xf>
    <xf numFmtId="0" fontId="2" fillId="0" borderId="6" xfId="283" applyFont="1" applyFill="1" applyBorder="1" applyAlignment="1">
      <alignment horizontal="center" vertical="center"/>
    </xf>
    <xf numFmtId="0" fontId="8" fillId="0" borderId="2" xfId="283" applyFont="1" applyFill="1" applyBorder="1" applyAlignment="1">
      <alignment horizontal="center" vertical="center"/>
    </xf>
    <xf numFmtId="0" fontId="2" fillId="0" borderId="2" xfId="283" applyFont="1" applyFill="1" applyBorder="1" applyAlignment="1">
      <alignment horizontal="center" vertical="center"/>
    </xf>
    <xf numFmtId="49" fontId="1" fillId="0" borderId="2" xfId="283" applyNumberFormat="1" applyFont="1" applyFill="1" applyBorder="1" applyAlignment="1">
      <alignment horizontal="center" vertical="center"/>
    </xf>
    <xf numFmtId="0" fontId="9" fillId="0" borderId="2" xfId="315" applyFont="1" applyFill="1" applyBorder="1" applyAlignment="1">
      <alignment horizontal="center" vertical="center"/>
    </xf>
    <xf numFmtId="0" fontId="9" fillId="0" borderId="0" xfId="315" applyFont="1" applyFill="1" applyAlignment="1">
      <alignment horizontal="center" vertical="center"/>
    </xf>
    <xf numFmtId="0" fontId="10" fillId="0" borderId="2" xfId="390" applyFont="1" applyFill="1" applyBorder="1" applyAlignment="1">
      <alignment horizontal="center" vertical="center"/>
    </xf>
    <xf numFmtId="0" fontId="8" fillId="0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333375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20520" y="5689600"/>
          <a:ext cx="4020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333375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69720" y="3848100"/>
          <a:ext cx="40709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333375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93520" y="3848100"/>
          <a:ext cx="4147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333375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20520" y="4216400"/>
          <a:ext cx="4020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333375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20520" y="5689600"/>
          <a:ext cx="4020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Q4" sqref="Q4"/>
    </sheetView>
  </sheetViews>
  <sheetFormatPr defaultColWidth="9.5" defaultRowHeight="29" customHeight="1"/>
  <cols>
    <col min="1" max="8" width="8" style="1" customWidth="1"/>
    <col min="9" max="9" width="1.375" style="2" customWidth="1"/>
    <col min="10" max="15" width="9.25" style="2" customWidth="1"/>
    <col min="16" max="16384" width="9.5" style="2"/>
  </cols>
  <sheetData>
    <row r="1" ht="42" customHeight="1" spans="1:15">
      <c r="A1" s="3" t="s">
        <v>0</v>
      </c>
      <c r="B1" s="4"/>
      <c r="C1" s="4"/>
      <c r="D1" s="4"/>
      <c r="E1" s="4"/>
      <c r="F1" s="4"/>
      <c r="G1" s="4"/>
      <c r="H1" s="4"/>
      <c r="I1" s="14"/>
      <c r="J1" s="14"/>
      <c r="K1" s="14"/>
      <c r="L1" s="14"/>
      <c r="M1" s="14"/>
      <c r="N1" s="14"/>
      <c r="O1" s="14"/>
    </row>
    <row r="2" customHeight="1" spans="1:15">
      <c r="A2" s="5" t="s">
        <v>1</v>
      </c>
      <c r="B2" s="6" t="s">
        <v>2</v>
      </c>
      <c r="C2" s="6"/>
      <c r="D2" s="6"/>
      <c r="E2" s="12" t="s">
        <v>3</v>
      </c>
      <c r="F2" s="12"/>
      <c r="G2" s="12"/>
      <c r="H2" s="13"/>
      <c r="I2" s="15"/>
      <c r="J2" s="16" t="s">
        <v>4</v>
      </c>
      <c r="K2" s="16"/>
      <c r="L2" s="16"/>
      <c r="M2" s="16"/>
      <c r="N2" s="16"/>
      <c r="O2" s="16"/>
    </row>
    <row r="3" customHeight="1" spans="1:15">
      <c r="A3" s="7"/>
      <c r="B3" s="8" t="s">
        <v>5</v>
      </c>
      <c r="C3" s="8"/>
      <c r="D3" s="8"/>
      <c r="E3" s="8"/>
      <c r="F3" s="8"/>
      <c r="G3" s="8"/>
      <c r="H3" s="8"/>
      <c r="I3" s="17"/>
      <c r="J3" s="17"/>
      <c r="K3" s="17"/>
      <c r="L3" s="17"/>
      <c r="M3" s="17"/>
      <c r="N3" s="17"/>
      <c r="O3" s="16"/>
    </row>
    <row r="4" customHeight="1" spans="1:15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7"/>
      <c r="J4" s="17" t="s">
        <v>13</v>
      </c>
      <c r="K4" s="17" t="s">
        <v>14</v>
      </c>
      <c r="L4" s="17" t="s">
        <v>15</v>
      </c>
      <c r="M4" s="17" t="s">
        <v>14</v>
      </c>
      <c r="N4" s="17" t="s">
        <v>15</v>
      </c>
      <c r="O4" s="17" t="s">
        <v>13</v>
      </c>
    </row>
    <row r="5" customHeight="1" spans="1:15">
      <c r="A5" s="7"/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17"/>
      <c r="J5" s="17" t="s">
        <v>6</v>
      </c>
      <c r="K5" s="17" t="s">
        <v>7</v>
      </c>
      <c r="L5" s="17" t="s">
        <v>8</v>
      </c>
      <c r="M5" s="17" t="s">
        <v>9</v>
      </c>
      <c r="N5" s="17" t="s">
        <v>10</v>
      </c>
      <c r="O5" s="21" t="s">
        <v>11</v>
      </c>
    </row>
    <row r="6" customHeight="1" spans="1:15">
      <c r="A6" s="10" t="s">
        <v>23</v>
      </c>
      <c r="B6" s="9">
        <f>C6-1</f>
        <v>71</v>
      </c>
      <c r="C6" s="9">
        <f>D6-2</f>
        <v>72</v>
      </c>
      <c r="D6" s="9">
        <v>74</v>
      </c>
      <c r="E6" s="9">
        <f>D6+2</f>
        <v>76</v>
      </c>
      <c r="F6" s="9">
        <f>E6+2</f>
        <v>78</v>
      </c>
      <c r="G6" s="9">
        <f>F6+1</f>
        <v>79</v>
      </c>
      <c r="H6" s="9">
        <f>G6+1</f>
        <v>80</v>
      </c>
      <c r="I6" s="17"/>
      <c r="J6" s="18" t="s">
        <v>24</v>
      </c>
      <c r="K6" s="18" t="s">
        <v>25</v>
      </c>
      <c r="L6" s="18" t="s">
        <v>26</v>
      </c>
      <c r="M6" s="18" t="s">
        <v>27</v>
      </c>
      <c r="N6" s="18" t="s">
        <v>26</v>
      </c>
      <c r="O6" s="18" t="s">
        <v>26</v>
      </c>
    </row>
    <row r="7" customHeight="1" spans="1:15">
      <c r="A7" s="9" t="s">
        <v>28</v>
      </c>
      <c r="B7" s="9">
        <f t="shared" ref="B7:B9" si="0">C7-4</f>
        <v>112</v>
      </c>
      <c r="C7" s="9">
        <f t="shared" ref="C7:C9" si="1">D7-4</f>
        <v>116</v>
      </c>
      <c r="D7" s="9">
        <v>120</v>
      </c>
      <c r="E7" s="9">
        <f t="shared" ref="E7:E9" si="2">D7+4</f>
        <v>124</v>
      </c>
      <c r="F7" s="9">
        <f>E7+4</f>
        <v>128</v>
      </c>
      <c r="G7" s="9">
        <f t="shared" ref="G7:G9" si="3">F7+6</f>
        <v>134</v>
      </c>
      <c r="H7" s="9">
        <f>G7+6</f>
        <v>140</v>
      </c>
      <c r="I7" s="17"/>
      <c r="J7" s="18" t="s">
        <v>25</v>
      </c>
      <c r="K7" s="18" t="s">
        <v>29</v>
      </c>
      <c r="L7" s="18" t="s">
        <v>27</v>
      </c>
      <c r="M7" s="18" t="s">
        <v>25</v>
      </c>
      <c r="N7" s="18" t="s">
        <v>25</v>
      </c>
      <c r="O7" s="18" t="s">
        <v>30</v>
      </c>
    </row>
    <row r="8" customHeight="1" spans="1:15">
      <c r="A8" s="9" t="s">
        <v>31</v>
      </c>
      <c r="B8" s="9">
        <f t="shared" si="0"/>
        <v>106</v>
      </c>
      <c r="C8" s="9">
        <f t="shared" si="1"/>
        <v>110</v>
      </c>
      <c r="D8" s="9">
        <v>114</v>
      </c>
      <c r="E8" s="9">
        <f t="shared" si="2"/>
        <v>118</v>
      </c>
      <c r="F8" s="9">
        <f>E8+5</f>
        <v>123</v>
      </c>
      <c r="G8" s="9">
        <f t="shared" si="3"/>
        <v>129</v>
      </c>
      <c r="H8" s="9">
        <f>G8+7</f>
        <v>136</v>
      </c>
      <c r="I8" s="17"/>
      <c r="J8" s="18" t="s">
        <v>29</v>
      </c>
      <c r="K8" s="18" t="s">
        <v>27</v>
      </c>
      <c r="L8" s="18" t="s">
        <v>29</v>
      </c>
      <c r="M8" s="18" t="s">
        <v>29</v>
      </c>
      <c r="N8" s="18" t="s">
        <v>32</v>
      </c>
      <c r="O8" s="18" t="s">
        <v>32</v>
      </c>
    </row>
    <row r="9" customHeight="1" spans="1:15">
      <c r="A9" s="9" t="s">
        <v>33</v>
      </c>
      <c r="B9" s="9">
        <f t="shared" si="0"/>
        <v>108</v>
      </c>
      <c r="C9" s="9">
        <f t="shared" si="1"/>
        <v>112</v>
      </c>
      <c r="D9" s="9">
        <v>116</v>
      </c>
      <c r="E9" s="9">
        <f t="shared" si="2"/>
        <v>120</v>
      </c>
      <c r="F9" s="9">
        <f>E9+5</f>
        <v>125</v>
      </c>
      <c r="G9" s="9">
        <f t="shared" si="3"/>
        <v>131</v>
      </c>
      <c r="H9" s="9">
        <f>G9+7</f>
        <v>138</v>
      </c>
      <c r="I9" s="17"/>
      <c r="J9" s="18" t="s">
        <v>25</v>
      </c>
      <c r="K9" s="18" t="s">
        <v>34</v>
      </c>
      <c r="L9" s="18" t="s">
        <v>25</v>
      </c>
      <c r="M9" s="18" t="s">
        <v>35</v>
      </c>
      <c r="N9" s="18" t="s">
        <v>25</v>
      </c>
      <c r="O9" s="18" t="s">
        <v>25</v>
      </c>
    </row>
    <row r="10" customHeight="1" spans="1:15">
      <c r="A10" s="9" t="s">
        <v>36</v>
      </c>
      <c r="B10" s="9">
        <f>C10-1.2</f>
        <v>47.6</v>
      </c>
      <c r="C10" s="9">
        <f>D10-1.2</f>
        <v>48.8</v>
      </c>
      <c r="D10" s="9">
        <v>50</v>
      </c>
      <c r="E10" s="9">
        <f>D10+1.2</f>
        <v>51.2</v>
      </c>
      <c r="F10" s="9">
        <f>E10+1.2</f>
        <v>52.4</v>
      </c>
      <c r="G10" s="9">
        <f>F10+1.4</f>
        <v>53.8</v>
      </c>
      <c r="H10" s="9">
        <f>G10+1.4</f>
        <v>55.2</v>
      </c>
      <c r="I10" s="17"/>
      <c r="J10" s="18" t="s">
        <v>37</v>
      </c>
      <c r="K10" s="18" t="s">
        <v>34</v>
      </c>
      <c r="L10" s="18" t="s">
        <v>38</v>
      </c>
      <c r="M10" s="18" t="s">
        <v>39</v>
      </c>
      <c r="N10" s="18" t="s">
        <v>40</v>
      </c>
      <c r="O10" s="18" t="s">
        <v>41</v>
      </c>
    </row>
    <row r="11" customHeight="1" spans="1:15">
      <c r="A11" s="9" t="s">
        <v>42</v>
      </c>
      <c r="B11" s="9">
        <f>C11-0.6</f>
        <v>63.7</v>
      </c>
      <c r="C11" s="9">
        <f>D11-1.2</f>
        <v>64.3</v>
      </c>
      <c r="D11" s="9">
        <v>65.5</v>
      </c>
      <c r="E11" s="9">
        <f>D11+1.2</f>
        <v>66.7</v>
      </c>
      <c r="F11" s="9">
        <f>E11+1.2</f>
        <v>67.9</v>
      </c>
      <c r="G11" s="9">
        <f>F11+0.6</f>
        <v>68.5</v>
      </c>
      <c r="H11" s="9">
        <f>G11+0.6</f>
        <v>69.1</v>
      </c>
      <c r="I11" s="17"/>
      <c r="J11" s="18" t="s">
        <v>43</v>
      </c>
      <c r="K11" s="18" t="s">
        <v>44</v>
      </c>
      <c r="L11" s="18" t="s">
        <v>45</v>
      </c>
      <c r="M11" s="18" t="s">
        <v>30</v>
      </c>
      <c r="N11" s="18" t="s">
        <v>46</v>
      </c>
      <c r="O11" s="18" t="s">
        <v>47</v>
      </c>
    </row>
    <row r="12" customHeight="1" spans="1:15">
      <c r="A12" s="9" t="s">
        <v>48</v>
      </c>
      <c r="B12" s="9">
        <f>C12-0.8</f>
        <v>20.9</v>
      </c>
      <c r="C12" s="9">
        <f>D12-0.8</f>
        <v>21.7</v>
      </c>
      <c r="D12" s="9">
        <v>22.5</v>
      </c>
      <c r="E12" s="9">
        <f>D12+0.8</f>
        <v>23.3</v>
      </c>
      <c r="F12" s="9">
        <f>E12+0.8</f>
        <v>24.1</v>
      </c>
      <c r="G12" s="9">
        <f>F12+1.3</f>
        <v>25.4</v>
      </c>
      <c r="H12" s="9">
        <f>G12+1.3</f>
        <v>26.7</v>
      </c>
      <c r="I12" s="17"/>
      <c r="J12" s="18" t="s">
        <v>46</v>
      </c>
      <c r="K12" s="18" t="s">
        <v>49</v>
      </c>
      <c r="L12" s="18" t="s">
        <v>45</v>
      </c>
      <c r="M12" s="18" t="s">
        <v>44</v>
      </c>
      <c r="N12" s="18" t="s">
        <v>50</v>
      </c>
      <c r="O12" s="18" t="s">
        <v>51</v>
      </c>
    </row>
    <row r="13" customHeight="1" spans="1:15">
      <c r="A13" s="9" t="s">
        <v>52</v>
      </c>
      <c r="B13" s="9">
        <f t="shared" ref="B13:B16" si="4">C13-0.5</f>
        <v>13</v>
      </c>
      <c r="C13" s="9">
        <f t="shared" ref="C13:C16" si="5">D13-0.5</f>
        <v>13.5</v>
      </c>
      <c r="D13" s="9">
        <v>14</v>
      </c>
      <c r="E13" s="9">
        <f>D13+0.5</f>
        <v>14.5</v>
      </c>
      <c r="F13" s="9">
        <f>E13+0.5</f>
        <v>15</v>
      </c>
      <c r="G13" s="9">
        <f>F13+0.7</f>
        <v>15.7</v>
      </c>
      <c r="H13" s="9">
        <f>G13+0.7</f>
        <v>16.4</v>
      </c>
      <c r="I13" s="17"/>
      <c r="J13" s="18" t="s">
        <v>34</v>
      </c>
      <c r="K13" s="18" t="s">
        <v>53</v>
      </c>
      <c r="L13" s="18" t="s">
        <v>34</v>
      </c>
      <c r="M13" s="18" t="s">
        <v>34</v>
      </c>
      <c r="N13" s="18" t="s">
        <v>34</v>
      </c>
      <c r="O13" s="18" t="s">
        <v>34</v>
      </c>
    </row>
    <row r="14" customHeight="1" spans="1:15">
      <c r="A14" s="9" t="s">
        <v>54</v>
      </c>
      <c r="B14" s="9">
        <f>C14-1</f>
        <v>56</v>
      </c>
      <c r="C14" s="9">
        <f>D14-1</f>
        <v>57</v>
      </c>
      <c r="D14" s="9">
        <v>58</v>
      </c>
      <c r="E14" s="9">
        <f>D14+1</f>
        <v>59</v>
      </c>
      <c r="F14" s="9">
        <f>E14+1</f>
        <v>60</v>
      </c>
      <c r="G14" s="9">
        <f>F14+1.5</f>
        <v>61.5</v>
      </c>
      <c r="H14" s="9">
        <f>G14+1.5</f>
        <v>63</v>
      </c>
      <c r="I14" s="17"/>
      <c r="J14" s="18" t="s">
        <v>55</v>
      </c>
      <c r="K14" s="18" t="s">
        <v>56</v>
      </c>
      <c r="L14" s="18" t="s">
        <v>41</v>
      </c>
      <c r="M14" s="18" t="s">
        <v>56</v>
      </c>
      <c r="N14" s="18" t="s">
        <v>41</v>
      </c>
      <c r="O14" s="18" t="s">
        <v>56</v>
      </c>
    </row>
    <row r="15" customHeight="1" spans="1:15">
      <c r="A15" s="9" t="s">
        <v>57</v>
      </c>
      <c r="B15" s="9">
        <f t="shared" si="4"/>
        <v>35.5</v>
      </c>
      <c r="C15" s="9">
        <f t="shared" si="5"/>
        <v>36</v>
      </c>
      <c r="D15" s="9">
        <v>36.5</v>
      </c>
      <c r="E15" s="9">
        <f t="shared" ref="E15:G15" si="6">D15+0.5</f>
        <v>37</v>
      </c>
      <c r="F15" s="9">
        <f t="shared" si="6"/>
        <v>37.5</v>
      </c>
      <c r="G15" s="9">
        <f t="shared" si="6"/>
        <v>38</v>
      </c>
      <c r="H15" s="9">
        <f>G15</f>
        <v>38</v>
      </c>
      <c r="I15" s="17"/>
      <c r="J15" s="18" t="s">
        <v>32</v>
      </c>
      <c r="K15" s="18" t="s">
        <v>35</v>
      </c>
      <c r="L15" s="18" t="s">
        <v>32</v>
      </c>
      <c r="M15" s="18" t="s">
        <v>45</v>
      </c>
      <c r="N15" s="18" t="s">
        <v>45</v>
      </c>
      <c r="O15" s="18" t="s">
        <v>45</v>
      </c>
    </row>
    <row r="16" customHeight="1" spans="1:15">
      <c r="A16" s="9" t="s">
        <v>58</v>
      </c>
      <c r="B16" s="9">
        <f t="shared" si="4"/>
        <v>25.5</v>
      </c>
      <c r="C16" s="9">
        <f t="shared" si="5"/>
        <v>26</v>
      </c>
      <c r="D16" s="9">
        <v>26.5</v>
      </c>
      <c r="E16" s="9">
        <f>D16+0.5</f>
        <v>27</v>
      </c>
      <c r="F16" s="9">
        <f>E16+0.5</f>
        <v>27.5</v>
      </c>
      <c r="G16" s="9">
        <f>F16+0.75</f>
        <v>28.25</v>
      </c>
      <c r="H16" s="9">
        <f>G16</f>
        <v>28.25</v>
      </c>
      <c r="I16" s="19"/>
      <c r="J16" s="18" t="s">
        <v>59</v>
      </c>
      <c r="K16" s="18" t="s">
        <v>34</v>
      </c>
      <c r="L16" s="18" t="s">
        <v>32</v>
      </c>
      <c r="M16" s="18" t="s">
        <v>59</v>
      </c>
      <c r="N16" s="18" t="s">
        <v>60</v>
      </c>
      <c r="O16" s="18" t="s">
        <v>60</v>
      </c>
    </row>
    <row r="17" customHeight="1" spans="1:15">
      <c r="A17" s="11"/>
      <c r="B17" s="11"/>
      <c r="C17" s="11"/>
      <c r="D17" s="11"/>
      <c r="E17" s="11"/>
      <c r="F17" s="11"/>
      <c r="G17" s="11"/>
      <c r="H17" s="11"/>
      <c r="I17" s="20"/>
      <c r="J17" s="20"/>
      <c r="K17" s="20"/>
      <c r="L17" s="20"/>
      <c r="M17" s="20"/>
      <c r="N17" s="20"/>
      <c r="O17" s="22"/>
    </row>
  </sheetData>
  <mergeCells count="7">
    <mergeCell ref="A1:O1"/>
    <mergeCell ref="B2:D2"/>
    <mergeCell ref="E2:H2"/>
    <mergeCell ref="J2:O2"/>
    <mergeCell ref="B3:H3"/>
    <mergeCell ref="A3:A5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2023-07-28T16:10:00Z</cp:lastPrinted>
  <dcterms:modified xsi:type="dcterms:W3CDTF">2024-08-10T13:56:20Z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