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firstSheet="2" activeTab="8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海外单）" sheetId="5" r:id="rId7"/>
    <sheet name="验货尺寸表 (尾期海外单)" sheetId="17" r:id="rId8"/>
    <sheet name="尾期（第一批） " sheetId="18" r:id="rId9"/>
    <sheet name="验货尺寸表 (第一批) " sheetId="19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<sst xmlns="http://schemas.openxmlformats.org/spreadsheetml/2006/main" count="1355" uniqueCount="381">
  <si>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</si>
  <si>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</si>
  <si>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</si>
  <si>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</si>
  <si>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</si>
  <si>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</si>
  <si>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</si>
  <si>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</si>
  <si>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</si>
  <si>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</si>
  <si>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</si>
  <si>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</si>
  <si>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</si>
  <si>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</si>
  <si>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</si>
  <si>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</si>
  <si>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</si>
  <si>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</si>
  <si>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</si>
  <si>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</si>
  <si>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</si>
  <si>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</si>
  <si>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</si>
  <si>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</si>
  <si>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</si>
  <si>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</si>
  <si>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</si>
  <si>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</si>
  <si>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</si>
  <si>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</si>
  <si>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</si>
  <si>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</si>
  <si>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</si>
  <si>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</si>
  <si>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</si>
  <si>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</si>
  <si>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</si>
  <si>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</si>
  <si>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</si>
  <si>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</si>
  <si>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</si>
  <si>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</si>
  <si>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</si>
  <si>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</si>
  <si>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</si>
  <si>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</si>
  <si>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</si>
  <si>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</si>
  <si>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</si>
  <si>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</si>
  <si>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</si>
  <si>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</si>
  <si>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</si>
  <si>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</si>
  <si>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</si>
  <si>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</si>
  <si>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</si>
  <si>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</si>
  <si>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</si>
  <si>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</si>
  <si>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</si>
  <si>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</si>
  <si>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TAJJAN82229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</si>
  <si>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</si>
  <si>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</si>
  <si>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</si>
  <si>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</si>
  <si>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</si>
  <si>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</si>
  <si>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</si>
  <si>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</si>
  <si>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</si>
  <si>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</si>
  <si>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</si>
  <si>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</si>
  <si>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</si>
  <si>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</si>
  <si>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</si>
  <si>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</si>
  <si>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CGDD24110400018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</si>
  <si>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</si>
  <si>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</si>
  <si>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</si>
  <si>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</si>
  <si>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</si>
  <si>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</si>
  <si>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</si>
  <si>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</si>
  <si>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</si>
  <si>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</si>
  <si>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</si>
  <si>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</si>
  <si>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</si>
  <si>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</si>
  <si>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</si>
  <si>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</si>
  <si>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</si>
  <si>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</si>
  <si>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</si>
  <si>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</si>
  <si>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</si>
  <si>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</si>
  <si>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</si>
  <si>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</si>
  <si>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</si>
  <si>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</si>
  <si>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</si>
  <si>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</si>
  <si>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</si>
  <si>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</si>
  <si>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</si>
  <si>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</si>
  <si>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</si>
  <si>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</si>
  <si>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</si>
  <si>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</si>
  <si>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未裁齐原因</t>
  </si>
  <si>
    <t>云层蓝</t>
  </si>
  <si>
    <t>浅幽绿</t>
  </si>
  <si>
    <t>雪兔紫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</si>
  <si>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</si>
  <si>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</si>
  <si>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</si>
  <si>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</si>
  <si>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</si>
  <si>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</si>
  <si>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1、领不圆顺，织带不平服</t>
  </si>
  <si>
    <t>2、冚下脚弯曲，止口外露有宽窄</t>
  </si>
  <si>
    <t>3、线头没有清理干净，有脏污。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</si>
  <si>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</si>
  <si>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</si>
  <si>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</si>
  <si>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</si>
  <si>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</si>
  <si>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</si>
  <si>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</si>
  <si>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</si>
  <si>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</si>
  <si>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</si>
  <si>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</si>
  <si>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</si>
  <si>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</si>
  <si>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</si>
  <si>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</si>
  <si>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</si>
  <si>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</si>
  <si>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</si>
  <si>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</si>
  <si>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</si>
  <si>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155/84B</t>
  </si>
  <si>
    <t>160/88B</t>
  </si>
  <si>
    <t>165/92B</t>
  </si>
  <si>
    <t>170/96B</t>
  </si>
  <si>
    <t>175/100B</t>
  </si>
  <si>
    <t>180/104B</t>
  </si>
  <si>
    <t>XL  洗前</t>
  </si>
  <si>
    <t>XL 洗后</t>
  </si>
  <si>
    <t>后中长</t>
  </si>
  <si>
    <t>±1</t>
  </si>
  <si>
    <t>+0</t>
  </si>
  <si>
    <t>胸围</t>
  </si>
  <si>
    <t>-1</t>
  </si>
  <si>
    <t>腰围</t>
  </si>
  <si>
    <t>摆围</t>
  </si>
  <si>
    <t>±0.5</t>
  </si>
  <si>
    <t>肩宽</t>
  </si>
  <si>
    <t>-0.5</t>
  </si>
  <si>
    <t>肩点短袖长</t>
  </si>
  <si>
    <t>±0.3</t>
  </si>
  <si>
    <t>袖肥/2（参考值）</t>
  </si>
  <si>
    <t>短袖口/2</t>
  </si>
  <si>
    <t>圆领T恤前领宽（不含领）</t>
  </si>
  <si>
    <t>圆领T恤前领深（不含领）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</si>
  <si>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</si>
  <si>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</si>
  <si>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</si>
  <si>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</si>
  <si>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</si>
  <si>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</si>
  <si>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</si>
  <si>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</si>
  <si>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</si>
  <si>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</si>
  <si>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</si>
  <si>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</si>
  <si>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</si>
  <si>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</si>
  <si>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1、领不圆顺，后领织带有容皱</t>
  </si>
  <si>
    <t>2、大烫不良，骨位倒向不统一，领没烫平服</t>
  </si>
  <si>
    <t>3、线头没有清理干净</t>
  </si>
  <si>
    <t>【整改的严重缺陷及整改复核时间】</t>
  </si>
  <si>
    <t>以上问题车间已整改</t>
  </si>
  <si>
    <t>洗前/洗后</t>
  </si>
  <si>
    <t>+0 -0.5</t>
  </si>
  <si>
    <t>-0.5 -1</t>
  </si>
  <si>
    <t>+0.5 +0</t>
  </si>
  <si>
    <t>+1 +0.5</t>
  </si>
  <si>
    <t>+0 +0</t>
  </si>
  <si>
    <t>-1 -1</t>
  </si>
  <si>
    <t>-0.5 -0.5</t>
  </si>
  <si>
    <t>-1 -0.5</t>
  </si>
  <si>
    <t>-0.5 +0</t>
  </si>
  <si>
    <t>TOREAD-QC尾期检验报告书</t>
  </si>
  <si>
    <t>海外单</t>
  </si>
  <si>
    <t>产品名称</t>
  </si>
  <si>
    <t>女式POLO短袖T恤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</si>
  <si>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</si>
  <si>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</si>
  <si>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</si>
  <si>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</si>
  <si>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</si>
  <si>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</si>
  <si>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</si>
  <si>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</si>
  <si>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</si>
  <si>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</si>
  <si>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</si>
  <si>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</si>
  <si>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</si>
  <si>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</si>
  <si>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</si>
  <si>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</si>
  <si>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</si>
  <si>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采购凭证编号：CGDD24110400017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</si>
  <si>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</si>
  <si>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</si>
  <si>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</si>
  <si>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</si>
  <si>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</si>
  <si>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</si>
  <si>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</si>
  <si>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</si>
  <si>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</si>
  <si>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</si>
  <si>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</si>
  <si>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</si>
  <si>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</si>
  <si>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</si>
  <si>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②检验明细：雪兔紫齐码98件</t>
  </si>
  <si>
    <t>情况说明：</t>
  </si>
  <si>
    <t xml:space="preserve">【问题点描述】  </t>
  </si>
  <si>
    <t>数量</t>
  </si>
  <si>
    <t>1.领不圆顺，后领织带有容皱</t>
  </si>
  <si>
    <t>2.线头没有清理干净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</si>
  <si>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</si>
  <si>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</si>
  <si>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</si>
  <si>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</si>
  <si>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</si>
  <si>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</si>
  <si>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</si>
  <si>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走货98件，抽查98件，发现2件不良品，已按照以上提出的问题点改正，可以出货</t>
  </si>
  <si>
    <t>服装QC部门</t>
  </si>
  <si>
    <t>检验人</t>
  </si>
  <si>
    <t>-1 +0</t>
  </si>
  <si>
    <t>采购凭证编号：CGDD24110400018</t>
  </si>
  <si>
    <t>②检验明细：齐色齐码315件</t>
  </si>
  <si>
    <t>2.夹圈+袖弯有容皱</t>
  </si>
  <si>
    <t>3.线头没有清理干净</t>
  </si>
  <si>
    <t>走货16926件，抽查315件，发现6件不良品，已按照以上提出的问题点改正，可以出货</t>
  </si>
  <si>
    <t>刘玉明</t>
  </si>
  <si>
    <t>+0.3 +0.3 +0</t>
  </si>
  <si>
    <t>+0.5 +0 +0.3</t>
  </si>
  <si>
    <t>+0.3 +0 +0</t>
  </si>
  <si>
    <t>+0 +0.5 +0.5</t>
  </si>
  <si>
    <t>+0 +0.5 +0</t>
  </si>
  <si>
    <t>+0 +0 +0.5</t>
  </si>
  <si>
    <t>+0.4 +0.2 +0</t>
  </si>
  <si>
    <t>+0.4 +0 +0.5</t>
  </si>
  <si>
    <t>-0.5 +0 -0.5</t>
  </si>
  <si>
    <t>+0 +0 -0.5</t>
  </si>
  <si>
    <t>+0 +0.3 +0.3</t>
  </si>
  <si>
    <t>-0.5 +0 +0</t>
  </si>
  <si>
    <t>+0 +0 +0</t>
  </si>
  <si>
    <t>+0 -0.5 -0.5</t>
  </si>
  <si>
    <t>+0.5 +0.5 +0</t>
  </si>
  <si>
    <t>-0.5 -0.5 +0</t>
  </si>
  <si>
    <t>+0 +0 +0.3</t>
  </si>
  <si>
    <t>+0.3 +0.2 +0</t>
  </si>
  <si>
    <t>+0 +0.3 +0</t>
  </si>
  <si>
    <t>+0 +0.2 +0</t>
  </si>
  <si>
    <t>+0.2 +0 +0.3</t>
  </si>
  <si>
    <t>+0.3 +0.3 +0.5</t>
  </si>
  <si>
    <t>+0.3 +0.5 +0</t>
  </si>
  <si>
    <t>+0.5 +0.3 +0</t>
  </si>
  <si>
    <t>+0.3 +0 +0.5</t>
  </si>
  <si>
    <t>-0.2 +0 +0</t>
  </si>
  <si>
    <t>+0 -0.2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</si>
  <si>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</si>
  <si>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</si>
  <si>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</si>
  <si>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</si>
  <si>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</si>
  <si>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</si>
  <si>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</si>
  <si>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</si>
  <si>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</si>
  <si>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</si>
  <si>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</si>
  <si>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</si>
  <si>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</si>
  <si>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</si>
  <si>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</si>
  <si>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</si>
  <si>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H62158-7-1</t>
  </si>
  <si>
    <t>汗锦氨麻灰汗布</t>
  </si>
  <si>
    <t>藏蓝</t>
  </si>
  <si>
    <t>TAJJAN81228/82229</t>
  </si>
  <si>
    <t>恒诺纺织</t>
  </si>
  <si>
    <t>YES</t>
  </si>
  <si>
    <t>H63195-5-4</t>
  </si>
  <si>
    <t>黑麻灰</t>
  </si>
  <si>
    <t>H62684-3-1</t>
  </si>
  <si>
    <t>山影灰</t>
  </si>
  <si>
    <t>H62686-3-1</t>
  </si>
  <si>
    <t>H62687-3-1</t>
  </si>
  <si>
    <t>H62688-3-1</t>
  </si>
  <si>
    <t>H62689-3-1</t>
  </si>
  <si>
    <t>山川绿</t>
  </si>
  <si>
    <t>制表时间：2024/10/19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</si>
  <si>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</si>
  <si>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</si>
  <si>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</si>
  <si>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</si>
  <si>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</si>
  <si>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</si>
  <si>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</si>
  <si>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</si>
  <si>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</si>
  <si>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</si>
  <si>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制表时间：2024/10/21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</si>
  <si>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</si>
  <si>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</si>
  <si>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</si>
  <si>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</si>
  <si>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</si>
  <si>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</si>
  <si>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</si>
  <si>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</si>
  <si>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</si>
  <si>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</si>
  <si>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</si>
  <si>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无logo弹力后领带（1CM）</t>
  </si>
  <si>
    <t>泰丰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</si>
  <si>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</si>
  <si>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</si>
  <si>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</si>
  <si>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</si>
  <si>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</si>
  <si>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</si>
  <si>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</si>
  <si>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</si>
  <si>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</si>
  <si>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</si>
  <si>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</si>
  <si>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</si>
  <si>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</si>
  <si>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</si>
  <si>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</si>
  <si>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</si>
  <si>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</si>
  <si>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</si>
  <si>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</si>
  <si>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</si>
  <si>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</si>
  <si>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</si>
  <si>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</si>
  <si>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印花</t>
  </si>
  <si>
    <t>无脱落开裂</t>
  </si>
  <si>
    <t>制表时间：2024/12/13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</si>
  <si>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</si>
  <si>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</si>
  <si>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</si>
  <si>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</si>
  <si>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</si>
  <si>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</si>
  <si>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NO</t>
  </si>
  <si>
    <t>供应商补损</t>
  </si>
  <si>
    <t>制表时间：9-27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</si>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</sst>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b/>
      <sz val="12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9" borderId="77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8" applyNumberFormat="0" applyFill="0" applyAlignment="0" applyProtection="0">
      <alignment vertical="center"/>
    </xf>
    <xf numFmtId="0" fontId="54" fillId="0" borderId="78" applyNumberFormat="0" applyFill="0" applyAlignment="0" applyProtection="0">
      <alignment vertical="center"/>
    </xf>
    <xf numFmtId="0" fontId="55" fillId="0" borderId="79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80" applyNumberFormat="0" applyAlignment="0" applyProtection="0">
      <alignment vertical="center"/>
    </xf>
    <xf numFmtId="0" fontId="57" fillId="11" borderId="81" applyNumberFormat="0" applyAlignment="0" applyProtection="0">
      <alignment vertical="center"/>
    </xf>
    <xf numFmtId="0" fontId="58" fillId="11" borderId="80" applyNumberFormat="0" applyAlignment="0" applyProtection="0">
      <alignment vertical="center"/>
    </xf>
    <xf numFmtId="0" fontId="59" fillId="12" borderId="82" applyNumberFormat="0" applyAlignment="0" applyProtection="0">
      <alignment vertical="center"/>
    </xf>
    <xf numFmtId="0" fontId="60" fillId="0" borderId="83" applyNumberFormat="0" applyFill="0" applyAlignment="0" applyProtection="0">
      <alignment vertical="center"/>
    </xf>
    <xf numFmtId="0" fontId="61" fillId="0" borderId="84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18" fillId="0" borderId="0"/>
    <xf numFmtId="0" fontId="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5" fillId="0" borderId="0">
      <alignment vertical="center"/>
    </xf>
    <xf numFmtId="0" fontId="18" fillId="0" borderId="0"/>
    <xf numFmtId="0" fontId="5" fillId="0" borderId="0">
      <alignment vertical="center"/>
    </xf>
    <xf numFmtId="0" fontId="67" fillId="0" borderId="0"/>
    <xf numFmtId="0" fontId="18" fillId="0" borderId="0">
      <alignment vertical="center"/>
    </xf>
    <xf numFmtId="0" fontId="5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</cellStyleXfs>
  <cellXfs count="44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9" fillId="0" borderId="2" xfId="6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5" fillId="0" borderId="2" xfId="0" applyNumberFormat="1" applyFont="1" applyFill="1" applyBorder="1" applyAlignment="1" applyProtection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18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9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20" fillId="0" borderId="11" xfId="52" applyFont="1" applyFill="1" applyBorder="1" applyAlignment="1">
      <alignment horizontal="left" vertical="center"/>
    </xf>
    <xf numFmtId="0" fontId="20" fillId="0" borderId="12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horizontal="center" vertical="center"/>
    </xf>
    <xf numFmtId="0" fontId="20" fillId="0" borderId="13" xfId="52" applyFont="1" applyFill="1" applyBorder="1" applyAlignment="1">
      <alignment horizontal="center" vertical="center"/>
    </xf>
    <xf numFmtId="0" fontId="20" fillId="0" borderId="14" xfId="52" applyFont="1" applyFill="1" applyBorder="1" applyAlignment="1">
      <alignment vertical="center"/>
    </xf>
    <xf numFmtId="0" fontId="22" fillId="0" borderId="14" xfId="52" applyFont="1" applyFill="1" applyBorder="1" applyAlignment="1">
      <alignment horizontal="center" vertical="center"/>
    </xf>
    <xf numFmtId="0" fontId="17" fillId="0" borderId="14" xfId="53" applyFont="1" applyFill="1" applyBorder="1" applyAlignment="1">
      <alignment horizontal="center"/>
    </xf>
    <xf numFmtId="0" fontId="17" fillId="0" borderId="15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/>
    </xf>
    <xf numFmtId="0" fontId="17" fillId="0" borderId="5" xfId="53" applyFont="1" applyFill="1" applyBorder="1" applyAlignment="1">
      <alignment horizontal="center"/>
    </xf>
    <xf numFmtId="0" fontId="27" fillId="0" borderId="15" xfId="0" applyFont="1" applyFill="1" applyBorder="1" applyAlignment="1">
      <alignment horizontal="center" vertical="center"/>
    </xf>
    <xf numFmtId="178" fontId="27" fillId="0" borderId="2" xfId="0" applyNumberFormat="1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/>
    </xf>
    <xf numFmtId="179" fontId="27" fillId="0" borderId="2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/>
    </xf>
    <xf numFmtId="0" fontId="29" fillId="0" borderId="15" xfId="55" applyFont="1" applyFill="1" applyBorder="1" applyAlignment="1">
      <alignment horizontal="left"/>
    </xf>
    <xf numFmtId="178" fontId="27" fillId="0" borderId="2" xfId="55" applyNumberFormat="1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 vertical="center"/>
    </xf>
    <xf numFmtId="0" fontId="30" fillId="0" borderId="16" xfId="0" applyNumberFormat="1" applyFont="1" applyFill="1" applyBorder="1" applyAlignment="1">
      <alignment shrinkToFit="1"/>
    </xf>
    <xf numFmtId="0" fontId="31" fillId="0" borderId="17" xfId="0" applyNumberFormat="1" applyFont="1" applyFill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0" fontId="17" fillId="0" borderId="18" xfId="53" applyFont="1" applyFill="1" applyBorder="1" applyAlignment="1">
      <alignment horizontal="center"/>
    </xf>
    <xf numFmtId="0" fontId="23" fillId="0" borderId="0" xfId="53" applyFont="1" applyFill="1" applyAlignment="1"/>
    <xf numFmtId="0" fontId="24" fillId="0" borderId="0" xfId="53" applyFont="1" applyFill="1" applyAlignment="1"/>
    <xf numFmtId="49" fontId="17" fillId="0" borderId="10" xfId="53" applyNumberFormat="1" applyFont="1" applyFill="1" applyBorder="1" applyAlignment="1">
      <alignment horizontal="center" vertical="center"/>
    </xf>
    <xf numFmtId="0" fontId="20" fillId="0" borderId="14" xfId="52" applyFont="1" applyFill="1" applyBorder="1" applyAlignment="1">
      <alignment horizontal="left" vertical="center"/>
    </xf>
    <xf numFmtId="0" fontId="17" fillId="0" borderId="14" xfId="52" applyFont="1" applyFill="1" applyBorder="1" applyAlignment="1">
      <alignment horizontal="center" vertical="center"/>
    </xf>
    <xf numFmtId="0" fontId="17" fillId="0" borderId="19" xfId="52" applyFont="1" applyFill="1" applyBorder="1" applyAlignment="1">
      <alignment horizontal="center" vertic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20" xfId="53" applyFont="1" applyFill="1" applyBorder="1" applyAlignment="1" applyProtection="1">
      <alignment horizontal="center" vertical="center"/>
    </xf>
    <xf numFmtId="0" fontId="25" fillId="0" borderId="20" xfId="0" applyFont="1" applyFill="1" applyBorder="1" applyAlignment="1">
      <alignment horizontal="center" vertical="center"/>
    </xf>
    <xf numFmtId="0" fontId="31" fillId="0" borderId="21" xfId="0" applyNumberFormat="1" applyFont="1" applyFill="1" applyBorder="1" applyAlignment="1">
      <alignment horizontal="center" vertical="center"/>
    </xf>
    <xf numFmtId="180" fontId="31" fillId="0" borderId="21" xfId="0" applyNumberFormat="1" applyFont="1" applyFill="1" applyBorder="1" applyAlignment="1">
      <alignment horizontal="center" vertical="center"/>
    </xf>
    <xf numFmtId="49" fontId="23" fillId="0" borderId="21" xfId="54" applyNumberFormat="1" applyFont="1" applyFill="1" applyBorder="1" applyAlignment="1">
      <alignment horizontal="center" vertical="center"/>
    </xf>
    <xf numFmtId="180" fontId="31" fillId="0" borderId="22" xfId="0" applyNumberFormat="1" applyFont="1" applyFill="1" applyBorder="1" applyAlignment="1">
      <alignment horizontal="center" vertical="center"/>
    </xf>
    <xf numFmtId="49" fontId="23" fillId="0" borderId="22" xfId="54" applyNumberFormat="1" applyFont="1" applyFill="1" applyBorder="1" applyAlignment="1">
      <alignment horizontal="center" vertical="center"/>
    </xf>
    <xf numFmtId="49" fontId="17" fillId="0" borderId="23" xfId="53" applyNumberFormat="1" applyFont="1" applyFill="1" applyBorder="1" applyAlignment="1">
      <alignment horizontal="center"/>
    </xf>
    <xf numFmtId="49" fontId="23" fillId="0" borderId="23" xfId="54" applyNumberFormat="1" applyFont="1" applyFill="1" applyBorder="1" applyAlignment="1">
      <alignment horizontal="center" vertical="center"/>
    </xf>
    <xf numFmtId="49" fontId="23" fillId="0" borderId="24" xfId="54" applyNumberFormat="1" applyFont="1" applyFill="1" applyBorder="1" applyAlignment="1">
      <alignment horizontal="center" vertical="center"/>
    </xf>
    <xf numFmtId="0" fontId="33" fillId="0" borderId="0" xfId="53" applyFont="1" applyFill="1" applyAlignment="1"/>
    <xf numFmtId="14" fontId="33" fillId="0" borderId="0" xfId="53" applyNumberFormat="1" applyFont="1" applyFill="1" applyAlignment="1">
      <alignment horizontal="left"/>
    </xf>
    <xf numFmtId="49" fontId="33" fillId="0" borderId="0" xfId="53" applyNumberFormat="1" applyFont="1" applyFill="1" applyAlignment="1"/>
    <xf numFmtId="0" fontId="18" fillId="0" borderId="0" xfId="52" applyFill="1" applyBorder="1" applyAlignment="1">
      <alignment horizontal="left" vertical="center"/>
    </xf>
    <xf numFmtId="0" fontId="18" fillId="0" borderId="0" xfId="52" applyFont="1" applyFill="1" applyAlignment="1">
      <alignment horizontal="left" vertical="center"/>
    </xf>
    <xf numFmtId="0" fontId="18" fillId="0" borderId="0" xfId="52" applyFill="1" applyAlignment="1">
      <alignment horizontal="left" vertical="center"/>
    </xf>
    <xf numFmtId="0" fontId="34" fillId="0" borderId="25" xfId="52" applyFont="1" applyBorder="1" applyAlignment="1">
      <alignment horizontal="center" vertical="top"/>
    </xf>
    <xf numFmtId="0" fontId="7" fillId="0" borderId="26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7" fillId="0" borderId="27" xfId="52" applyFont="1" applyFill="1" applyBorder="1" applyAlignment="1">
      <alignment horizontal="center" vertical="center"/>
    </xf>
    <xf numFmtId="0" fontId="24" fillId="0" borderId="27" xfId="52" applyFont="1" applyFill="1" applyBorder="1" applyAlignment="1">
      <alignment vertical="center" wrapText="1"/>
    </xf>
    <xf numFmtId="0" fontId="7" fillId="0" borderId="27" xfId="52" applyFont="1" applyFill="1" applyBorder="1" applyAlignment="1">
      <alignment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7" fillId="0" borderId="28" xfId="52" applyFont="1" applyFill="1" applyBorder="1" applyAlignment="1">
      <alignment vertical="center"/>
    </xf>
    <xf numFmtId="0" fontId="21" fillId="0" borderId="21" xfId="52" applyFont="1" applyFill="1" applyBorder="1" applyAlignment="1">
      <alignment horizontal="left" vertical="center"/>
    </xf>
    <xf numFmtId="0" fontId="7" fillId="0" borderId="21" xfId="52" applyFont="1" applyFill="1" applyBorder="1" applyAlignment="1">
      <alignment vertical="center"/>
    </xf>
    <xf numFmtId="58" fontId="24" fillId="0" borderId="21" xfId="52" applyNumberFormat="1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horizontal="center" vertical="center"/>
    </xf>
    <xf numFmtId="0" fontId="7" fillId="0" borderId="21" xfId="52" applyFont="1" applyFill="1" applyBorder="1" applyAlignment="1">
      <alignment horizontal="center" vertical="center"/>
    </xf>
    <xf numFmtId="0" fontId="7" fillId="0" borderId="28" xfId="52" applyFont="1" applyFill="1" applyBorder="1" applyAlignment="1">
      <alignment horizontal="left" vertical="center"/>
    </xf>
    <xf numFmtId="0" fontId="7" fillId="0" borderId="21" xfId="52" applyFont="1" applyFill="1" applyBorder="1" applyAlignment="1">
      <alignment horizontal="left" vertical="center"/>
    </xf>
    <xf numFmtId="0" fontId="7" fillId="0" borderId="29" xfId="52" applyFont="1" applyFill="1" applyBorder="1" applyAlignment="1">
      <alignment vertical="center"/>
    </xf>
    <xf numFmtId="0" fontId="21" fillId="0" borderId="23" xfId="52" applyFont="1" applyFill="1" applyBorder="1" applyAlignment="1">
      <alignment horizontal="left" vertical="center"/>
    </xf>
    <xf numFmtId="0" fontId="7" fillId="0" borderId="23" xfId="52" applyFont="1" applyFill="1" applyBorder="1" applyAlignment="1">
      <alignment vertical="center"/>
    </xf>
    <xf numFmtId="0" fontId="24" fillId="0" borderId="23" xfId="52" applyFont="1" applyFill="1" applyBorder="1" applyAlignment="1">
      <alignment horizontal="left" vertical="center"/>
    </xf>
    <xf numFmtId="0" fontId="7" fillId="0" borderId="23" xfId="52" applyFont="1" applyFill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7" fillId="0" borderId="26" xfId="52" applyFont="1" applyFill="1" applyBorder="1" applyAlignment="1">
      <alignment vertical="center"/>
    </xf>
    <xf numFmtId="0" fontId="7" fillId="0" borderId="30" xfId="52" applyFont="1" applyFill="1" applyBorder="1" applyAlignment="1">
      <alignment horizontal="left" vertical="center"/>
    </xf>
    <xf numFmtId="0" fontId="7" fillId="0" borderId="31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vertical="center"/>
    </xf>
    <xf numFmtId="0" fontId="24" fillId="0" borderId="32" xfId="52" applyFont="1" applyFill="1" applyBorder="1" applyAlignment="1">
      <alignment horizontal="center" vertical="center"/>
    </xf>
    <xf numFmtId="0" fontId="24" fillId="0" borderId="33" xfId="52" applyFont="1" applyFill="1" applyBorder="1" applyAlignment="1">
      <alignment horizontal="center" vertical="center"/>
    </xf>
    <xf numFmtId="0" fontId="14" fillId="0" borderId="34" xfId="52" applyFont="1" applyFill="1" applyBorder="1" applyAlignment="1">
      <alignment horizontal="left" vertical="center"/>
    </xf>
    <xf numFmtId="0" fontId="14" fillId="0" borderId="33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7" fillId="0" borderId="27" xfId="52" applyFont="1" applyFill="1" applyBorder="1" applyAlignment="1">
      <alignment horizontal="left" vertical="center"/>
    </xf>
    <xf numFmtId="0" fontId="24" fillId="0" borderId="28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24" fillId="0" borderId="28" xfId="52" applyFont="1" applyFill="1" applyBorder="1" applyAlignment="1">
      <alignment horizontal="left" vertical="center" wrapText="1"/>
    </xf>
    <xf numFmtId="0" fontId="24" fillId="0" borderId="21" xfId="52" applyFont="1" applyFill="1" applyBorder="1" applyAlignment="1">
      <alignment horizontal="left" vertical="center" wrapText="1"/>
    </xf>
    <xf numFmtId="0" fontId="7" fillId="0" borderId="29" xfId="52" applyFont="1" applyFill="1" applyBorder="1" applyAlignment="1">
      <alignment horizontal="left" vertical="center"/>
    </xf>
    <xf numFmtId="0" fontId="18" fillId="0" borderId="23" xfId="52" applyFill="1" applyBorder="1" applyAlignment="1">
      <alignment horizontal="center" vertical="center"/>
    </xf>
    <xf numFmtId="0" fontId="7" fillId="0" borderId="35" xfId="52" applyFont="1" applyFill="1" applyBorder="1" applyAlignment="1">
      <alignment horizontal="center" vertical="center"/>
    </xf>
    <xf numFmtId="0" fontId="7" fillId="0" borderId="36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right" vertical="center"/>
    </xf>
    <xf numFmtId="0" fontId="24" fillId="0" borderId="33" xfId="52" applyFont="1" applyFill="1" applyBorder="1" applyAlignment="1">
      <alignment horizontal="right" vertical="center"/>
    </xf>
    <xf numFmtId="0" fontId="14" fillId="0" borderId="26" xfId="52" applyFont="1" applyFill="1" applyBorder="1" applyAlignment="1">
      <alignment horizontal="left" vertical="center"/>
    </xf>
    <xf numFmtId="0" fontId="14" fillId="0" borderId="27" xfId="52" applyFont="1" applyFill="1" applyBorder="1" applyAlignment="1">
      <alignment horizontal="left" vertical="center"/>
    </xf>
    <xf numFmtId="0" fontId="7" fillId="0" borderId="32" xfId="52" applyFont="1" applyFill="1" applyBorder="1" applyAlignment="1">
      <alignment horizontal="left" vertical="center"/>
    </xf>
    <xf numFmtId="0" fontId="7" fillId="0" borderId="37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center" vertical="center"/>
    </xf>
    <xf numFmtId="58" fontId="24" fillId="0" borderId="23" xfId="52" applyNumberFormat="1" applyFont="1" applyFill="1" applyBorder="1" applyAlignment="1">
      <alignment horizontal="center" vertical="center"/>
    </xf>
    <xf numFmtId="0" fontId="7" fillId="0" borderId="23" xfId="52" applyFont="1" applyFill="1" applyBorder="1" applyAlignment="1">
      <alignment horizontal="center" vertical="center"/>
    </xf>
    <xf numFmtId="0" fontId="24" fillId="0" borderId="27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center" vertical="center"/>
    </xf>
    <xf numFmtId="0" fontId="7" fillId="0" borderId="22" xfId="52" applyFont="1" applyFill="1" applyBorder="1" applyAlignment="1">
      <alignment horizontal="center" vertical="center"/>
    </xf>
    <xf numFmtId="0" fontId="24" fillId="0" borderId="22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7" fillId="0" borderId="39" xfId="52" applyFont="1" applyFill="1" applyBorder="1" applyAlignment="1">
      <alignment horizontal="left" vertical="center"/>
    </xf>
    <xf numFmtId="0" fontId="24" fillId="0" borderId="40" xfId="52" applyFont="1" applyFill="1" applyBorder="1" applyAlignment="1">
      <alignment horizontal="center" vertical="center"/>
    </xf>
    <xf numFmtId="0" fontId="14" fillId="0" borderId="40" xfId="52" applyFont="1" applyFill="1" applyBorder="1" applyAlignment="1">
      <alignment horizontal="left" vertical="center"/>
    </xf>
    <xf numFmtId="0" fontId="7" fillId="0" borderId="38" xfId="52" applyFont="1" applyFill="1" applyBorder="1" applyAlignment="1">
      <alignment horizontal="left" vertical="center"/>
    </xf>
    <xf numFmtId="0" fontId="7" fillId="0" borderId="22" xfId="52" applyFont="1" applyFill="1" applyBorder="1" applyAlignment="1">
      <alignment horizontal="left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 wrapText="1"/>
    </xf>
    <xf numFmtId="0" fontId="18" fillId="0" borderId="24" xfId="52" applyFill="1" applyBorder="1" applyAlignment="1">
      <alignment horizontal="center" vertical="center"/>
    </xf>
    <xf numFmtId="0" fontId="7" fillId="0" borderId="39" xfId="52" applyFont="1" applyFill="1" applyBorder="1" applyAlignment="1">
      <alignment horizontal="center" vertical="center"/>
    </xf>
    <xf numFmtId="0" fontId="24" fillId="0" borderId="37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center" vertical="center"/>
    </xf>
    <xf numFmtId="0" fontId="24" fillId="0" borderId="22" xfId="52" applyFont="1" applyFill="1" applyBorder="1" applyAlignment="1">
      <alignment horizontal="center" vertical="center" wrapText="1"/>
    </xf>
    <xf numFmtId="0" fontId="18" fillId="0" borderId="40" xfId="52" applyFont="1" applyFill="1" applyBorder="1" applyAlignment="1">
      <alignment horizontal="center" vertical="center"/>
    </xf>
    <xf numFmtId="0" fontId="8" fillId="0" borderId="40" xfId="52" applyFont="1" applyFill="1" applyBorder="1" applyAlignment="1">
      <alignment horizontal="center" vertical="center"/>
    </xf>
    <xf numFmtId="0" fontId="24" fillId="0" borderId="37" xfId="52" applyFont="1" applyFill="1" applyBorder="1" applyAlignment="1">
      <alignment horizontal="right" vertical="center"/>
    </xf>
    <xf numFmtId="0" fontId="24" fillId="0" borderId="41" xfId="52" applyFont="1" applyFill="1" applyBorder="1" applyAlignment="1">
      <alignment horizontal="center" vertical="center"/>
    </xf>
    <xf numFmtId="0" fontId="14" fillId="0" borderId="38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center" vertical="center"/>
    </xf>
    <xf numFmtId="0" fontId="25" fillId="0" borderId="2" xfId="55" applyFont="1" applyFill="1" applyBorder="1" applyAlignment="1">
      <alignment horizontal="center"/>
    </xf>
    <xf numFmtId="49" fontId="35" fillId="0" borderId="2" xfId="51" applyNumberFormat="1" applyFont="1" applyFill="1" applyBorder="1" applyAlignment="1">
      <alignment horizontal="center" vertical="center"/>
    </xf>
    <xf numFmtId="0" fontId="36" fillId="0" borderId="2" xfId="49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178" fontId="35" fillId="0" borderId="2" xfId="0" applyNumberFormat="1" applyFont="1" applyFill="1" applyBorder="1" applyAlignment="1">
      <alignment horizontal="center" vertical="center"/>
    </xf>
    <xf numFmtId="0" fontId="35" fillId="0" borderId="2" xfId="0" applyNumberFormat="1" applyFont="1" applyFill="1" applyBorder="1" applyAlignment="1">
      <alignment horizontal="center" vertical="center"/>
    </xf>
    <xf numFmtId="0" fontId="23" fillId="0" borderId="0" xfId="53" applyFont="1" applyFill="1" applyAlignment="1">
      <alignment horizontal="center"/>
    </xf>
    <xf numFmtId="0" fontId="19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58" fontId="17" fillId="0" borderId="0" xfId="53" applyNumberFormat="1" applyFont="1" applyFill="1" applyAlignment="1"/>
    <xf numFmtId="0" fontId="12" fillId="0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0" fontId="25" fillId="0" borderId="7" xfId="55" applyFont="1" applyFill="1" applyBorder="1" applyAlignment="1">
      <alignment horizontal="center"/>
    </xf>
    <xf numFmtId="0" fontId="25" fillId="0" borderId="20" xfId="55" applyFont="1" applyFill="1" applyBorder="1" applyAlignment="1">
      <alignment horizontal="center"/>
    </xf>
    <xf numFmtId="49" fontId="23" fillId="0" borderId="42" xfId="54" applyNumberFormat="1" applyFont="1" applyFill="1" applyBorder="1" applyAlignment="1">
      <alignment horizontal="center" vertical="center"/>
    </xf>
    <xf numFmtId="49" fontId="23" fillId="0" borderId="32" xfId="54" applyNumberFormat="1" applyFont="1" applyFill="1" applyBorder="1" applyAlignment="1">
      <alignment horizontal="center" vertical="center"/>
    </xf>
    <xf numFmtId="49" fontId="23" fillId="0" borderId="2" xfId="54" applyNumberFormat="1" applyFont="1" applyFill="1" applyBorder="1" applyAlignment="1">
      <alignment horizontal="center" vertical="center"/>
    </xf>
    <xf numFmtId="49" fontId="23" fillId="0" borderId="37" xfId="54" applyNumberFormat="1" applyFont="1" applyFill="1" applyBorder="1" applyAlignment="1">
      <alignment horizontal="center" vertical="center"/>
    </xf>
    <xf numFmtId="14" fontId="33" fillId="0" borderId="0" xfId="53" applyNumberFormat="1" applyFont="1" applyFill="1" applyAlignment="1"/>
    <xf numFmtId="0" fontId="17" fillId="0" borderId="0" xfId="53" applyFont="1" applyFill="1" applyAlignment="1">
      <alignment horizontal="right"/>
    </xf>
    <xf numFmtId="0" fontId="17" fillId="0" borderId="0" xfId="53" applyFont="1" applyFill="1" applyAlignment="1">
      <alignment horizontal="left"/>
    </xf>
    <xf numFmtId="0" fontId="18" fillId="0" borderId="0" xfId="52" applyFont="1" applyAlignment="1">
      <alignment horizontal="left" vertical="center"/>
    </xf>
    <xf numFmtId="0" fontId="8" fillId="0" borderId="43" xfId="52" applyFont="1" applyBorder="1" applyAlignment="1">
      <alignment horizontal="left" vertical="center"/>
    </xf>
    <xf numFmtId="0" fontId="21" fillId="0" borderId="44" xfId="52" applyFont="1" applyBorder="1" applyAlignment="1">
      <alignment horizontal="center" vertical="center"/>
    </xf>
    <xf numFmtId="0" fontId="8" fillId="0" borderId="44" xfId="52" applyFont="1" applyBorder="1" applyAlignment="1">
      <alignment horizontal="center" vertical="center"/>
    </xf>
    <xf numFmtId="0" fontId="14" fillId="0" borderId="44" xfId="52" applyFont="1" applyBorder="1" applyAlignment="1">
      <alignment horizontal="left" vertical="center"/>
    </xf>
    <xf numFmtId="0" fontId="14" fillId="0" borderId="26" xfId="52" applyFont="1" applyBorder="1" applyAlignment="1">
      <alignment horizontal="center" vertical="center"/>
    </xf>
    <xf numFmtId="0" fontId="14" fillId="0" borderId="27" xfId="52" applyFont="1" applyBorder="1" applyAlignment="1">
      <alignment horizontal="center" vertical="center"/>
    </xf>
    <xf numFmtId="0" fontId="14" fillId="0" borderId="38" xfId="52" applyFont="1" applyBorder="1" applyAlignment="1">
      <alignment horizontal="center" vertical="center"/>
    </xf>
    <xf numFmtId="0" fontId="8" fillId="0" borderId="26" xfId="52" applyFont="1" applyBorder="1" applyAlignment="1">
      <alignment horizontal="center" vertical="center"/>
    </xf>
    <xf numFmtId="0" fontId="8" fillId="0" borderId="27" xfId="52" applyFont="1" applyBorder="1" applyAlignment="1">
      <alignment horizontal="center" vertical="center"/>
    </xf>
    <xf numFmtId="0" fontId="8" fillId="0" borderId="38" xfId="52" applyFont="1" applyBorder="1" applyAlignment="1">
      <alignment horizontal="center" vertical="center"/>
    </xf>
    <xf numFmtId="0" fontId="14" fillId="0" borderId="28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 wrapText="1"/>
    </xf>
    <xf numFmtId="0" fontId="21" fillId="0" borderId="22" xfId="52" applyFont="1" applyBorder="1" applyAlignment="1">
      <alignment horizontal="left" vertical="center" wrapText="1"/>
    </xf>
    <xf numFmtId="0" fontId="14" fillId="0" borderId="21" xfId="52" applyFont="1" applyBorder="1" applyAlignment="1">
      <alignment horizontal="left" vertical="center"/>
    </xf>
    <xf numFmtId="14" fontId="21" fillId="0" borderId="21" xfId="52" applyNumberFormat="1" applyFont="1" applyBorder="1" applyAlignment="1">
      <alignment horizontal="center" vertical="center"/>
    </xf>
    <xf numFmtId="14" fontId="21" fillId="0" borderId="22" xfId="52" applyNumberFormat="1" applyFont="1" applyBorder="1" applyAlignment="1">
      <alignment horizontal="center" vertical="center"/>
    </xf>
    <xf numFmtId="0" fontId="14" fillId="0" borderId="28" xfId="52" applyFont="1" applyBorder="1" applyAlignment="1">
      <alignment vertical="center"/>
    </xf>
    <xf numFmtId="49" fontId="21" fillId="0" borderId="21" xfId="52" applyNumberFormat="1" applyFont="1" applyBorder="1" applyAlignment="1">
      <alignment horizontal="center" vertical="center"/>
    </xf>
    <xf numFmtId="0" fontId="21" fillId="0" borderId="22" xfId="52" applyFont="1" applyBorder="1" applyAlignment="1">
      <alignment horizontal="center" vertical="center"/>
    </xf>
    <xf numFmtId="0" fontId="14" fillId="0" borderId="21" xfId="52" applyFont="1" applyBorder="1" applyAlignment="1">
      <alignment vertical="center"/>
    </xf>
    <xf numFmtId="0" fontId="21" fillId="0" borderId="45" xfId="52" applyFont="1" applyBorder="1" applyAlignment="1">
      <alignment horizontal="center" vertical="center"/>
    </xf>
    <xf numFmtId="0" fontId="21" fillId="0" borderId="46" xfId="52" applyFont="1" applyBorder="1" applyAlignment="1">
      <alignment horizontal="center" vertical="center"/>
    </xf>
    <xf numFmtId="0" fontId="18" fillId="0" borderId="21" xfId="52" applyFont="1" applyBorder="1" applyAlignment="1">
      <alignment vertical="center"/>
    </xf>
    <xf numFmtId="0" fontId="37" fillId="0" borderId="29" xfId="52" applyFont="1" applyBorder="1" applyAlignment="1">
      <alignment vertical="center"/>
    </xf>
    <xf numFmtId="0" fontId="38" fillId="0" borderId="47" xfId="52" applyFont="1" applyBorder="1" applyAlignment="1">
      <alignment horizontal="center" vertical="center"/>
    </xf>
    <xf numFmtId="0" fontId="21" fillId="0" borderId="41" xfId="52" applyFont="1" applyBorder="1" applyAlignment="1">
      <alignment horizontal="center" vertical="center"/>
    </xf>
    <xf numFmtId="0" fontId="14" fillId="0" borderId="29" xfId="52" applyFont="1" applyBorder="1" applyAlignment="1">
      <alignment horizontal="left" vertical="center"/>
    </xf>
    <xf numFmtId="0" fontId="14" fillId="0" borderId="23" xfId="52" applyFont="1" applyBorder="1" applyAlignment="1">
      <alignment horizontal="left" vertical="center"/>
    </xf>
    <xf numFmtId="14" fontId="21" fillId="0" borderId="23" xfId="52" applyNumberFormat="1" applyFont="1" applyBorder="1" applyAlignment="1">
      <alignment horizontal="center" vertical="center"/>
    </xf>
    <xf numFmtId="14" fontId="21" fillId="0" borderId="24" xfId="52" applyNumberFormat="1" applyFont="1" applyBorder="1" applyAlignment="1">
      <alignment horizontal="center" vertical="center"/>
    </xf>
    <xf numFmtId="0" fontId="8" fillId="0" borderId="0" xfId="52" applyFont="1" applyBorder="1" applyAlignment="1">
      <alignment horizontal="left" vertical="center"/>
    </xf>
    <xf numFmtId="0" fontId="14" fillId="0" borderId="26" xfId="52" applyFont="1" applyBorder="1" applyAlignment="1">
      <alignment vertical="center"/>
    </xf>
    <xf numFmtId="0" fontId="18" fillId="0" borderId="27" xfId="52" applyFont="1" applyBorder="1" applyAlignment="1">
      <alignment horizontal="left" vertical="center"/>
    </xf>
    <xf numFmtId="0" fontId="21" fillId="0" borderId="27" xfId="52" applyFont="1" applyBorder="1" applyAlignment="1">
      <alignment horizontal="left" vertical="center"/>
    </xf>
    <xf numFmtId="0" fontId="18" fillId="0" borderId="27" xfId="52" applyFont="1" applyBorder="1" applyAlignment="1">
      <alignment vertical="center"/>
    </xf>
    <xf numFmtId="0" fontId="14" fillId="0" borderId="27" xfId="52" applyFont="1" applyBorder="1" applyAlignment="1">
      <alignment vertical="center"/>
    </xf>
    <xf numFmtId="0" fontId="18" fillId="0" borderId="21" xfId="52" applyFont="1" applyBorder="1" applyAlignment="1">
      <alignment horizontal="left" vertical="center"/>
    </xf>
    <xf numFmtId="0" fontId="14" fillId="0" borderId="0" xfId="52" applyFont="1" applyBorder="1" applyAlignment="1">
      <alignment horizontal="left" vertical="center"/>
    </xf>
    <xf numFmtId="0" fontId="24" fillId="0" borderId="36" xfId="52" applyFont="1" applyBorder="1" applyAlignment="1">
      <alignment horizontal="left" vertical="center" wrapText="1"/>
    </xf>
    <xf numFmtId="0" fontId="24" fillId="0" borderId="31" xfId="52" applyFont="1" applyBorder="1" applyAlignment="1">
      <alignment horizontal="left" vertical="center" wrapText="1"/>
    </xf>
    <xf numFmtId="0" fontId="24" fillId="0" borderId="48" xfId="52" applyFont="1" applyBorder="1" applyAlignment="1">
      <alignment horizontal="left" vertical="center" wrapText="1"/>
    </xf>
    <xf numFmtId="0" fontId="24" fillId="0" borderId="34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24" fillId="0" borderId="32" xfId="52" applyFont="1" applyBorder="1" applyAlignment="1">
      <alignment horizontal="left" vertical="center"/>
    </xf>
    <xf numFmtId="0" fontId="21" fillId="0" borderId="29" xfId="52" applyFont="1" applyBorder="1" applyAlignment="1">
      <alignment horizontal="left" vertical="center"/>
    </xf>
    <xf numFmtId="0" fontId="21" fillId="0" borderId="23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 wrapText="1"/>
    </xf>
    <xf numFmtId="0" fontId="24" fillId="0" borderId="27" xfId="52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4" fillId="0" borderId="28" xfId="52" applyFont="1" applyFill="1" applyBorder="1" applyAlignment="1">
      <alignment horizontal="left" vertical="center"/>
    </xf>
    <xf numFmtId="0" fontId="14" fillId="0" borderId="29" xfId="52" applyFont="1" applyBorder="1" applyAlignment="1">
      <alignment horizontal="center" vertical="center"/>
    </xf>
    <xf numFmtId="0" fontId="14" fillId="0" borderId="23" xfId="52" applyFont="1" applyBorder="1" applyAlignment="1">
      <alignment horizontal="center" vertical="center"/>
    </xf>
    <xf numFmtId="0" fontId="14" fillId="0" borderId="28" xfId="52" applyFont="1" applyBorder="1" applyAlignment="1">
      <alignment horizontal="center" vertical="center"/>
    </xf>
    <xf numFmtId="0" fontId="14" fillId="0" borderId="21" xfId="52" applyFont="1" applyBorder="1" applyAlignment="1">
      <alignment horizontal="center" vertical="center"/>
    </xf>
    <xf numFmtId="0" fontId="7" fillId="0" borderId="21" xfId="52" applyFont="1" applyBorder="1" applyAlignment="1">
      <alignment horizontal="left" vertical="center"/>
    </xf>
    <xf numFmtId="0" fontId="14" fillId="0" borderId="49" xfId="52" applyFont="1" applyFill="1" applyBorder="1" applyAlignment="1">
      <alignment horizontal="left" vertical="center"/>
    </xf>
    <xf numFmtId="0" fontId="14" fillId="0" borderId="50" xfId="52" applyFont="1" applyFill="1" applyBorder="1" applyAlignment="1">
      <alignment horizontal="left" vertical="center"/>
    </xf>
    <xf numFmtId="0" fontId="8" fillId="0" borderId="0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21" fillId="0" borderId="31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1" fillId="0" borderId="33" xfId="52" applyFont="1" applyFill="1" applyBorder="1" applyAlignment="1">
      <alignment horizontal="left" vertical="center"/>
    </xf>
    <xf numFmtId="0" fontId="14" fillId="0" borderId="34" xfId="52" applyFont="1" applyBorder="1" applyAlignment="1">
      <alignment horizontal="left" vertical="center"/>
    </xf>
    <xf numFmtId="0" fontId="14" fillId="0" borderId="33" xfId="52" applyFont="1" applyBorder="1" applyAlignment="1">
      <alignment horizontal="left" vertical="center"/>
    </xf>
    <xf numFmtId="0" fontId="8" fillId="0" borderId="51" xfId="52" applyFont="1" applyBorder="1" applyAlignment="1">
      <alignment vertical="center"/>
    </xf>
    <xf numFmtId="0" fontId="21" fillId="0" borderId="52" xfId="52" applyFont="1" applyBorder="1" applyAlignment="1">
      <alignment horizontal="center" vertical="center"/>
    </xf>
    <xf numFmtId="0" fontId="8" fillId="0" borderId="52" xfId="52" applyFont="1" applyBorder="1" applyAlignment="1">
      <alignment vertical="center"/>
    </xf>
    <xf numFmtId="58" fontId="18" fillId="0" borderId="52" xfId="52" applyNumberFormat="1" applyFont="1" applyBorder="1" applyAlignment="1">
      <alignment vertical="center"/>
    </xf>
    <xf numFmtId="0" fontId="8" fillId="0" borderId="52" xfId="52" applyFont="1" applyBorder="1" applyAlignment="1">
      <alignment horizontal="center" vertical="center"/>
    </xf>
    <xf numFmtId="0" fontId="8" fillId="0" borderId="53" xfId="52" applyFont="1" applyFill="1" applyBorder="1" applyAlignment="1">
      <alignment horizontal="left" vertical="center"/>
    </xf>
    <xf numFmtId="0" fontId="8" fillId="0" borderId="52" xfId="52" applyFont="1" applyFill="1" applyBorder="1" applyAlignment="1">
      <alignment horizontal="left" vertical="center"/>
    </xf>
    <xf numFmtId="0" fontId="8" fillId="0" borderId="54" xfId="52" applyFont="1" applyFill="1" applyBorder="1" applyAlignment="1">
      <alignment horizontal="center" vertical="center"/>
    </xf>
    <xf numFmtId="0" fontId="8" fillId="0" borderId="55" xfId="52" applyFont="1" applyFill="1" applyBorder="1" applyAlignment="1">
      <alignment horizontal="center" vertical="center"/>
    </xf>
    <xf numFmtId="0" fontId="8" fillId="0" borderId="29" xfId="52" applyFont="1" applyFill="1" applyBorder="1" applyAlignment="1">
      <alignment horizontal="center" vertical="center"/>
    </xf>
    <xf numFmtId="0" fontId="8" fillId="0" borderId="23" xfId="52" applyFont="1" applyFill="1" applyBorder="1" applyAlignment="1">
      <alignment horizontal="center" vertical="center"/>
    </xf>
    <xf numFmtId="0" fontId="18" fillId="0" borderId="44" xfId="52" applyFont="1" applyBorder="1" applyAlignment="1">
      <alignment horizontal="center" vertical="center"/>
    </xf>
    <xf numFmtId="0" fontId="18" fillId="0" borderId="56" xfId="52" applyFont="1" applyBorder="1" applyAlignment="1">
      <alignment horizontal="center" vertical="center"/>
    </xf>
    <xf numFmtId="0" fontId="21" fillId="0" borderId="24" xfId="52" applyFont="1" applyBorder="1" applyAlignment="1">
      <alignment horizontal="left" vertical="center"/>
    </xf>
    <xf numFmtId="0" fontId="21" fillId="0" borderId="38" xfId="52" applyFont="1" applyBorder="1" applyAlignment="1">
      <alignment horizontal="left" vertical="center"/>
    </xf>
    <xf numFmtId="0" fontId="14" fillId="0" borderId="24" xfId="52" applyFont="1" applyBorder="1" applyAlignment="1">
      <alignment horizontal="left" vertical="center"/>
    </xf>
    <xf numFmtId="0" fontId="7" fillId="0" borderId="27" xfId="52" applyFont="1" applyBorder="1" applyAlignment="1">
      <alignment horizontal="left" vertical="center"/>
    </xf>
    <xf numFmtId="0" fontId="7" fillId="0" borderId="38" xfId="52" applyFont="1" applyBorder="1" applyAlignment="1">
      <alignment horizontal="left" vertical="center"/>
    </xf>
    <xf numFmtId="0" fontId="7" fillId="0" borderId="32" xfId="52" applyFont="1" applyBorder="1" applyAlignment="1">
      <alignment horizontal="left" vertical="center"/>
    </xf>
    <xf numFmtId="0" fontId="7" fillId="0" borderId="33" xfId="52" applyFont="1" applyBorder="1" applyAlignment="1">
      <alignment horizontal="left" vertical="center"/>
    </xf>
    <xf numFmtId="0" fontId="7" fillId="0" borderId="40" xfId="52" applyFont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14" fillId="0" borderId="24" xfId="52" applyFont="1" applyBorder="1" applyAlignment="1">
      <alignment horizontal="center" vertical="center"/>
    </xf>
    <xf numFmtId="0" fontId="7" fillId="0" borderId="22" xfId="52" applyFont="1" applyBorder="1" applyAlignment="1">
      <alignment horizontal="left" vertical="center"/>
    </xf>
    <xf numFmtId="0" fontId="14" fillId="0" borderId="41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14" fillId="0" borderId="40" xfId="52" applyFont="1" applyBorder="1" applyAlignment="1">
      <alignment horizontal="left" vertical="center"/>
    </xf>
    <xf numFmtId="0" fontId="21" fillId="0" borderId="57" xfId="52" applyFont="1" applyBorder="1" applyAlignment="1">
      <alignment horizontal="center" vertical="center"/>
    </xf>
    <xf numFmtId="0" fontId="8" fillId="0" borderId="58" xfId="52" applyFont="1" applyFill="1" applyBorder="1" applyAlignment="1">
      <alignment horizontal="left" vertical="center"/>
    </xf>
    <xf numFmtId="0" fontId="8" fillId="0" borderId="59" xfId="52" applyFont="1" applyFill="1" applyBorder="1" applyAlignment="1">
      <alignment horizontal="center" vertical="center"/>
    </xf>
    <xf numFmtId="0" fontId="8" fillId="0" borderId="24" xfId="52" applyFont="1" applyFill="1" applyBorder="1" applyAlignment="1">
      <alignment horizontal="center" vertical="center"/>
    </xf>
    <xf numFmtId="0" fontId="29" fillId="0" borderId="2" xfId="55" applyFont="1" applyFill="1" applyBorder="1" applyAlignment="1">
      <alignment horizontal="left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26" fillId="0" borderId="0" xfId="51" applyNumberFormat="1" applyFont="1" applyFill="1" applyBorder="1" applyAlignment="1">
      <alignment horizontal="center" vertical="center"/>
    </xf>
    <xf numFmtId="0" fontId="17" fillId="0" borderId="60" xfId="52" applyFont="1" applyFill="1" applyBorder="1" applyAlignment="1">
      <alignment horizontal="center" vertical="center"/>
    </xf>
    <xf numFmtId="0" fontId="23" fillId="0" borderId="61" xfId="53" applyFont="1" applyFill="1" applyBorder="1" applyAlignment="1" applyProtection="1">
      <alignment horizontal="center" vertical="center"/>
    </xf>
    <xf numFmtId="180" fontId="31" fillId="0" borderId="3" xfId="0" applyNumberFormat="1" applyFont="1" applyFill="1" applyBorder="1" applyAlignment="1">
      <alignment horizontal="center" vertical="center"/>
    </xf>
    <xf numFmtId="0" fontId="35" fillId="4" borderId="62" xfId="0" applyFont="1" applyFill="1" applyBorder="1" applyAlignment="1">
      <alignment horizontal="center" vertical="center"/>
    </xf>
    <xf numFmtId="0" fontId="21" fillId="4" borderId="6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63" xfId="0" applyFont="1" applyFill="1" applyBorder="1" applyAlignment="1">
      <alignment horizontal="left" vertical="center"/>
    </xf>
    <xf numFmtId="0" fontId="0" fillId="0" borderId="64" xfId="0" applyFont="1" applyFill="1" applyBorder="1" applyAlignment="1">
      <alignment horizontal="left" vertical="center"/>
    </xf>
    <xf numFmtId="0" fontId="35" fillId="4" borderId="65" xfId="0" applyFont="1" applyFill="1" applyBorder="1" applyAlignment="1">
      <alignment horizontal="center" vertical="center"/>
    </xf>
    <xf numFmtId="0" fontId="31" fillId="0" borderId="22" xfId="0" applyNumberFormat="1" applyFont="1" applyFill="1" applyBorder="1" applyAlignment="1">
      <alignment horizontal="center" vertical="center"/>
    </xf>
    <xf numFmtId="0" fontId="18" fillId="0" borderId="0" xfId="52" applyFont="1" applyBorder="1" applyAlignment="1">
      <alignment horizontal="left" vertical="center"/>
    </xf>
    <xf numFmtId="0" fontId="39" fillId="0" borderId="25" xfId="52" applyFont="1" applyBorder="1" applyAlignment="1">
      <alignment horizontal="center" vertical="top"/>
    </xf>
    <xf numFmtId="0" fontId="14" fillId="0" borderId="66" xfId="52" applyFont="1" applyBorder="1" applyAlignment="1">
      <alignment horizontal="left" vertical="center"/>
    </xf>
    <xf numFmtId="0" fontId="14" fillId="0" borderId="25" xfId="52" applyFont="1" applyBorder="1" applyAlignment="1">
      <alignment horizontal="left" vertical="center"/>
    </xf>
    <xf numFmtId="0" fontId="14" fillId="0" borderId="35" xfId="52" applyFont="1" applyBorder="1" applyAlignment="1">
      <alignment horizontal="left" vertical="center"/>
    </xf>
    <xf numFmtId="0" fontId="8" fillId="0" borderId="53" xfId="52" applyFont="1" applyBorder="1" applyAlignment="1">
      <alignment horizontal="left" vertical="center"/>
    </xf>
    <xf numFmtId="0" fontId="8" fillId="0" borderId="52" xfId="52" applyFont="1" applyBorder="1" applyAlignment="1">
      <alignment horizontal="left" vertical="center"/>
    </xf>
    <xf numFmtId="0" fontId="14" fillId="0" borderId="54" xfId="52" applyFont="1" applyBorder="1" applyAlignment="1">
      <alignment vertical="center"/>
    </xf>
    <xf numFmtId="0" fontId="18" fillId="0" borderId="55" xfId="52" applyFont="1" applyBorder="1" applyAlignment="1">
      <alignment horizontal="left" vertical="center"/>
    </xf>
    <xf numFmtId="0" fontId="21" fillId="0" borderId="55" xfId="52" applyFont="1" applyBorder="1" applyAlignment="1">
      <alignment horizontal="left" vertical="center"/>
    </xf>
    <xf numFmtId="0" fontId="18" fillId="0" borderId="55" xfId="52" applyFont="1" applyBorder="1" applyAlignment="1">
      <alignment vertical="center"/>
    </xf>
    <xf numFmtId="0" fontId="14" fillId="0" borderId="55" xfId="52" applyFont="1" applyBorder="1" applyAlignment="1">
      <alignment vertical="center"/>
    </xf>
    <xf numFmtId="0" fontId="14" fillId="0" borderId="54" xfId="52" applyFont="1" applyBorder="1" applyAlignment="1">
      <alignment horizontal="center" vertical="center"/>
    </xf>
    <xf numFmtId="0" fontId="21" fillId="0" borderId="55" xfId="52" applyFont="1" applyBorder="1" applyAlignment="1">
      <alignment horizontal="center" vertical="center"/>
    </xf>
    <xf numFmtId="0" fontId="14" fillId="0" borderId="55" xfId="52" applyFont="1" applyBorder="1" applyAlignment="1">
      <alignment horizontal="center" vertical="center"/>
    </xf>
    <xf numFmtId="0" fontId="18" fillId="0" borderId="55" xfId="52" applyFont="1" applyBorder="1" applyAlignment="1">
      <alignment horizontal="center" vertical="center"/>
    </xf>
    <xf numFmtId="0" fontId="21" fillId="0" borderId="21" xfId="52" applyFont="1" applyBorder="1" applyAlignment="1">
      <alignment horizontal="center" vertical="center"/>
    </xf>
    <xf numFmtId="0" fontId="18" fillId="0" borderId="21" xfId="52" applyFont="1" applyBorder="1" applyAlignment="1">
      <alignment horizontal="center" vertical="center"/>
    </xf>
    <xf numFmtId="0" fontId="14" fillId="0" borderId="49" xfId="52" applyFont="1" applyBorder="1" applyAlignment="1">
      <alignment horizontal="left" vertical="center" wrapText="1"/>
    </xf>
    <xf numFmtId="0" fontId="14" fillId="0" borderId="50" xfId="52" applyFont="1" applyBorder="1" applyAlignment="1">
      <alignment horizontal="left" vertical="center" wrapText="1"/>
    </xf>
    <xf numFmtId="0" fontId="14" fillId="0" borderId="54" xfId="52" applyFont="1" applyBorder="1" applyAlignment="1">
      <alignment horizontal="left" vertical="center"/>
    </xf>
    <xf numFmtId="0" fontId="14" fillId="0" borderId="55" xfId="52" applyFont="1" applyBorder="1" applyAlignment="1">
      <alignment horizontal="left" vertical="center"/>
    </xf>
    <xf numFmtId="0" fontId="40" fillId="0" borderId="67" xfId="52" applyFont="1" applyBorder="1" applyAlignment="1">
      <alignment horizontal="left" vertical="center" wrapText="1"/>
    </xf>
    <xf numFmtId="9" fontId="21" fillId="0" borderId="21" xfId="52" applyNumberFormat="1" applyFont="1" applyBorder="1" applyAlignment="1">
      <alignment horizontal="center" vertical="center"/>
    </xf>
    <xf numFmtId="0" fontId="21" fillId="0" borderId="28" xfId="52" applyFont="1" applyBorder="1" applyAlignment="1">
      <alignment horizontal="left" vertical="center"/>
    </xf>
    <xf numFmtId="0" fontId="8" fillId="0" borderId="53" xfId="0" applyFont="1" applyBorder="1" applyAlignment="1">
      <alignment horizontal="left" vertical="center"/>
    </xf>
    <xf numFmtId="0" fontId="8" fillId="0" borderId="52" xfId="0" applyFont="1" applyBorder="1" applyAlignment="1">
      <alignment horizontal="left" vertical="center"/>
    </xf>
    <xf numFmtId="9" fontId="21" fillId="0" borderId="36" xfId="52" applyNumberFormat="1" applyFont="1" applyBorder="1" applyAlignment="1">
      <alignment horizontal="left" vertical="center"/>
    </xf>
    <xf numFmtId="9" fontId="21" fillId="0" borderId="31" xfId="52" applyNumberFormat="1" applyFont="1" applyBorder="1" applyAlignment="1">
      <alignment horizontal="left" vertical="center"/>
    </xf>
    <xf numFmtId="9" fontId="21" fillId="0" borderId="49" xfId="52" applyNumberFormat="1" applyFont="1" applyBorder="1" applyAlignment="1">
      <alignment horizontal="left" vertical="center"/>
    </xf>
    <xf numFmtId="9" fontId="21" fillId="0" borderId="50" xfId="52" applyNumberFormat="1" applyFont="1" applyBorder="1" applyAlignment="1">
      <alignment horizontal="left" vertical="center"/>
    </xf>
    <xf numFmtId="0" fontId="7" fillId="0" borderId="54" xfId="52" applyFont="1" applyFill="1" applyBorder="1" applyAlignment="1">
      <alignment horizontal="left" vertical="center"/>
    </xf>
    <xf numFmtId="0" fontId="7" fillId="0" borderId="55" xfId="52" applyFont="1" applyFill="1" applyBorder="1" applyAlignment="1">
      <alignment horizontal="left" vertical="center"/>
    </xf>
    <xf numFmtId="0" fontId="7" fillId="0" borderId="47" xfId="52" applyFont="1" applyFill="1" applyBorder="1" applyAlignment="1">
      <alignment horizontal="left" vertical="center"/>
    </xf>
    <xf numFmtId="0" fontId="7" fillId="0" borderId="50" xfId="52" applyFont="1" applyFill="1" applyBorder="1" applyAlignment="1">
      <alignment horizontal="left" vertical="center"/>
    </xf>
    <xf numFmtId="0" fontId="8" fillId="0" borderId="35" xfId="52" applyFont="1" applyFill="1" applyBorder="1" applyAlignment="1">
      <alignment horizontal="left" vertical="center"/>
    </xf>
    <xf numFmtId="0" fontId="21" fillId="0" borderId="68" xfId="52" applyFont="1" applyFill="1" applyBorder="1" applyAlignment="1">
      <alignment horizontal="left" vertical="center"/>
    </xf>
    <xf numFmtId="0" fontId="21" fillId="0" borderId="69" xfId="52" applyFont="1" applyFill="1" applyBorder="1" applyAlignment="1">
      <alignment horizontal="left" vertical="center"/>
    </xf>
    <xf numFmtId="0" fontId="8" fillId="0" borderId="43" xfId="52" applyFont="1" applyBorder="1" applyAlignment="1">
      <alignment vertical="center"/>
    </xf>
    <xf numFmtId="0" fontId="41" fillId="0" borderId="52" xfId="52" applyFont="1" applyBorder="1" applyAlignment="1">
      <alignment horizontal="center" vertical="center"/>
    </xf>
    <xf numFmtId="0" fontId="8" fillId="0" borderId="44" xfId="52" applyFont="1" applyBorder="1" applyAlignment="1">
      <alignment vertical="center"/>
    </xf>
    <xf numFmtId="0" fontId="21" fillId="0" borderId="70" xfId="52" applyFont="1" applyBorder="1" applyAlignment="1">
      <alignment vertical="center"/>
    </xf>
    <xf numFmtId="0" fontId="8" fillId="0" borderId="70" xfId="52" applyFont="1" applyBorder="1" applyAlignment="1">
      <alignment vertical="center"/>
    </xf>
    <xf numFmtId="58" fontId="18" fillId="0" borderId="44" xfId="52" applyNumberFormat="1" applyFont="1" applyBorder="1" applyAlignment="1">
      <alignment vertical="center"/>
    </xf>
    <xf numFmtId="0" fontId="8" fillId="0" borderId="35" xfId="52" applyFont="1" applyBorder="1" applyAlignment="1">
      <alignment horizontal="center" vertical="center"/>
    </xf>
    <xf numFmtId="0" fontId="21" fillId="0" borderId="71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14" fillId="0" borderId="72" xfId="52" applyFont="1" applyBorder="1" applyAlignment="1">
      <alignment horizontal="left" vertical="center"/>
    </xf>
    <xf numFmtId="0" fontId="8" fillId="0" borderId="58" xfId="52" applyFont="1" applyBorder="1" applyAlignment="1">
      <alignment horizontal="left" vertical="center"/>
    </xf>
    <xf numFmtId="0" fontId="21" fillId="0" borderId="59" xfId="52" applyFont="1" applyBorder="1" applyAlignment="1">
      <alignment horizontal="left" vertical="center"/>
    </xf>
    <xf numFmtId="0" fontId="14" fillId="0" borderId="0" xfId="52" applyFont="1" applyBorder="1" applyAlignment="1">
      <alignment vertical="center"/>
    </xf>
    <xf numFmtId="0" fontId="14" fillId="0" borderId="41" xfId="52" applyFont="1" applyBorder="1" applyAlignment="1">
      <alignment horizontal="left" vertical="center" wrapText="1"/>
    </xf>
    <xf numFmtId="0" fontId="14" fillId="0" borderId="59" xfId="52" applyFont="1" applyBorder="1" applyAlignment="1">
      <alignment horizontal="left" vertical="center"/>
    </xf>
    <xf numFmtId="0" fontId="42" fillId="0" borderId="22" xfId="52" applyFont="1" applyBorder="1" applyAlignment="1">
      <alignment horizontal="left" vertical="center"/>
    </xf>
    <xf numFmtId="0" fontId="24" fillId="0" borderId="22" xfId="52" applyFont="1" applyBorder="1" applyAlignment="1">
      <alignment horizontal="left" vertical="center"/>
    </xf>
    <xf numFmtId="0" fontId="8" fillId="0" borderId="58" xfId="0" applyFont="1" applyBorder="1" applyAlignment="1">
      <alignment horizontal="left" vertical="center"/>
    </xf>
    <xf numFmtId="9" fontId="21" fillId="0" borderId="39" xfId="52" applyNumberFormat="1" applyFont="1" applyBorder="1" applyAlignment="1">
      <alignment horizontal="left" vertical="center"/>
    </xf>
    <xf numFmtId="9" fontId="21" fillId="0" borderId="41" xfId="52" applyNumberFormat="1" applyFont="1" applyBorder="1" applyAlignment="1">
      <alignment horizontal="left" vertical="center"/>
    </xf>
    <xf numFmtId="0" fontId="7" fillId="0" borderId="59" xfId="52" applyFont="1" applyFill="1" applyBorder="1" applyAlignment="1">
      <alignment horizontal="left" vertical="center"/>
    </xf>
    <xf numFmtId="0" fontId="7" fillId="0" borderId="41" xfId="52" applyFont="1" applyFill="1" applyBorder="1" applyAlignment="1">
      <alignment horizontal="left" vertical="center"/>
    </xf>
    <xf numFmtId="0" fontId="21" fillId="0" borderId="73" xfId="52" applyFont="1" applyFill="1" applyBorder="1" applyAlignment="1">
      <alignment horizontal="left" vertical="center"/>
    </xf>
    <xf numFmtId="0" fontId="8" fillId="0" borderId="74" xfId="52" applyFont="1" applyBorder="1" applyAlignment="1">
      <alignment horizontal="center" vertical="center"/>
    </xf>
    <xf numFmtId="0" fontId="21" fillId="0" borderId="70" xfId="52" applyFont="1" applyBorder="1" applyAlignment="1">
      <alignment horizontal="center" vertical="center"/>
    </xf>
    <xf numFmtId="0" fontId="21" fillId="0" borderId="72" xfId="52" applyFont="1" applyBorder="1" applyAlignment="1">
      <alignment horizontal="center" vertical="center"/>
    </xf>
    <xf numFmtId="0" fontId="21" fillId="0" borderId="72" xfId="52" applyFont="1" applyFill="1" applyBorder="1" applyAlignment="1">
      <alignment horizontal="left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4" fillId="0" borderId="15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5" borderId="5" xfId="0" applyFont="1" applyFill="1" applyBorder="1" applyAlignment="1">
      <alignment horizontal="center" vertical="center"/>
    </xf>
    <xf numFmtId="0" fontId="44" fillId="5" borderId="7" xfId="0" applyFont="1" applyFill="1" applyBorder="1" applyAlignment="1">
      <alignment horizontal="center" vertical="center"/>
    </xf>
    <xf numFmtId="0" fontId="44" fillId="5" borderId="2" xfId="0" applyFont="1" applyFill="1" applyBorder="1"/>
    <xf numFmtId="0" fontId="0" fillId="0" borderId="15" xfId="0" applyBorder="1"/>
    <xf numFmtId="0" fontId="0" fillId="5" borderId="2" xfId="0" applyFill="1" applyBorder="1"/>
    <xf numFmtId="0" fontId="0" fillId="0" borderId="16" xfId="0" applyBorder="1"/>
    <xf numFmtId="0" fontId="0" fillId="0" borderId="17" xfId="0" applyBorder="1"/>
    <xf numFmtId="0" fontId="0" fillId="5" borderId="17" xfId="0" applyFill="1" applyBorder="1"/>
    <xf numFmtId="0" fontId="0" fillId="6" borderId="0" xfId="0" applyFill="1"/>
    <xf numFmtId="0" fontId="43" fillId="0" borderId="19" xfId="0" applyFont="1" applyBorder="1" applyAlignment="1">
      <alignment horizontal="center" vertical="center" wrapText="1"/>
    </xf>
    <xf numFmtId="0" fontId="44" fillId="0" borderId="75" xfId="0" applyFont="1" applyBorder="1" applyAlignment="1">
      <alignment horizontal="center" vertical="center"/>
    </xf>
    <xf numFmtId="0" fontId="44" fillId="0" borderId="20" xfId="0" applyFont="1" applyBorder="1"/>
    <xf numFmtId="0" fontId="0" fillId="0" borderId="20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4" fillId="7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checked="Checked" noThreeD="1" val="0"/>
</file>

<file path=xl/ctrlProps/ctrlProp232.xml><?xml version="1.0" encoding="utf-8"?>
<formControlPr xmlns="http://schemas.microsoft.com/office/spreadsheetml/2009/9/main" objectType="CheckBox" checked="Checked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checked="Checked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121920</xdr:colOff>
      <xdr:row>2</xdr:row>
      <xdr:rowOff>70485</xdr:rowOff>
    </xdr:from>
    <xdr:to>
      <xdr:col>9</xdr:col>
      <xdr:colOff>647065</xdr:colOff>
      <xdr:row>6</xdr:row>
      <xdr:rowOff>37465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01050" y="651510"/>
          <a:ext cx="1721485" cy="7480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68.xml"/><Relationship Id="rId8" Type="http://schemas.openxmlformats.org/officeDocument/2006/relationships/ctrlProp" Target="../ctrlProps/ctrlProp167.xml"/><Relationship Id="rId7" Type="http://schemas.openxmlformats.org/officeDocument/2006/relationships/ctrlProp" Target="../ctrlProps/ctrlProp166.xml"/><Relationship Id="rId6" Type="http://schemas.openxmlformats.org/officeDocument/2006/relationships/ctrlProp" Target="../ctrlProps/ctrlProp165.xml"/><Relationship Id="rId5" Type="http://schemas.openxmlformats.org/officeDocument/2006/relationships/ctrlProp" Target="../ctrlProps/ctrlProp164.xml"/><Relationship Id="rId41" Type="http://schemas.openxmlformats.org/officeDocument/2006/relationships/ctrlProp" Target="../ctrlProps/ctrlProp200.xml"/><Relationship Id="rId40" Type="http://schemas.openxmlformats.org/officeDocument/2006/relationships/ctrlProp" Target="../ctrlProps/ctrlProp199.xml"/><Relationship Id="rId4" Type="http://schemas.openxmlformats.org/officeDocument/2006/relationships/ctrlProp" Target="../ctrlProps/ctrlProp163.xml"/><Relationship Id="rId39" Type="http://schemas.openxmlformats.org/officeDocument/2006/relationships/ctrlProp" Target="../ctrlProps/ctrlProp198.xml"/><Relationship Id="rId38" Type="http://schemas.openxmlformats.org/officeDocument/2006/relationships/ctrlProp" Target="../ctrlProps/ctrlProp197.xml"/><Relationship Id="rId37" Type="http://schemas.openxmlformats.org/officeDocument/2006/relationships/ctrlProp" Target="../ctrlProps/ctrlProp196.xml"/><Relationship Id="rId36" Type="http://schemas.openxmlformats.org/officeDocument/2006/relationships/ctrlProp" Target="../ctrlProps/ctrlProp195.xml"/><Relationship Id="rId35" Type="http://schemas.openxmlformats.org/officeDocument/2006/relationships/ctrlProp" Target="../ctrlProps/ctrlProp194.xml"/><Relationship Id="rId34" Type="http://schemas.openxmlformats.org/officeDocument/2006/relationships/ctrlProp" Target="../ctrlProps/ctrlProp193.xml"/><Relationship Id="rId33" Type="http://schemas.openxmlformats.org/officeDocument/2006/relationships/ctrlProp" Target="../ctrlProps/ctrlProp192.xml"/><Relationship Id="rId32" Type="http://schemas.openxmlformats.org/officeDocument/2006/relationships/ctrlProp" Target="../ctrlProps/ctrlProp191.xml"/><Relationship Id="rId31" Type="http://schemas.openxmlformats.org/officeDocument/2006/relationships/ctrlProp" Target="../ctrlProps/ctrlProp190.xml"/><Relationship Id="rId30" Type="http://schemas.openxmlformats.org/officeDocument/2006/relationships/ctrlProp" Target="../ctrlProps/ctrlProp189.xml"/><Relationship Id="rId3" Type="http://schemas.openxmlformats.org/officeDocument/2006/relationships/ctrlProp" Target="../ctrlProps/ctrlProp162.xml"/><Relationship Id="rId29" Type="http://schemas.openxmlformats.org/officeDocument/2006/relationships/ctrlProp" Target="../ctrlProps/ctrlProp188.xml"/><Relationship Id="rId28" Type="http://schemas.openxmlformats.org/officeDocument/2006/relationships/ctrlProp" Target="../ctrlProps/ctrlProp187.xml"/><Relationship Id="rId27" Type="http://schemas.openxmlformats.org/officeDocument/2006/relationships/ctrlProp" Target="../ctrlProps/ctrlProp186.xml"/><Relationship Id="rId26" Type="http://schemas.openxmlformats.org/officeDocument/2006/relationships/ctrlProp" Target="../ctrlProps/ctrlProp185.xml"/><Relationship Id="rId25" Type="http://schemas.openxmlformats.org/officeDocument/2006/relationships/ctrlProp" Target="../ctrlProps/ctrlProp184.xml"/><Relationship Id="rId24" Type="http://schemas.openxmlformats.org/officeDocument/2006/relationships/ctrlProp" Target="../ctrlProps/ctrlProp183.xml"/><Relationship Id="rId23" Type="http://schemas.openxmlformats.org/officeDocument/2006/relationships/ctrlProp" Target="../ctrlProps/ctrlProp182.xml"/><Relationship Id="rId22" Type="http://schemas.openxmlformats.org/officeDocument/2006/relationships/ctrlProp" Target="../ctrlProps/ctrlProp181.xml"/><Relationship Id="rId21" Type="http://schemas.openxmlformats.org/officeDocument/2006/relationships/ctrlProp" Target="../ctrlProps/ctrlProp180.xml"/><Relationship Id="rId20" Type="http://schemas.openxmlformats.org/officeDocument/2006/relationships/ctrlProp" Target="../ctrlProps/ctrlProp17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78.xml"/><Relationship Id="rId18" Type="http://schemas.openxmlformats.org/officeDocument/2006/relationships/ctrlProp" Target="../ctrlProps/ctrlProp177.xml"/><Relationship Id="rId17" Type="http://schemas.openxmlformats.org/officeDocument/2006/relationships/ctrlProp" Target="../ctrlProps/ctrlProp176.xml"/><Relationship Id="rId16" Type="http://schemas.openxmlformats.org/officeDocument/2006/relationships/ctrlProp" Target="../ctrlProps/ctrlProp175.xml"/><Relationship Id="rId15" Type="http://schemas.openxmlformats.org/officeDocument/2006/relationships/ctrlProp" Target="../ctrlProps/ctrlProp174.xml"/><Relationship Id="rId14" Type="http://schemas.openxmlformats.org/officeDocument/2006/relationships/ctrlProp" Target="../ctrlProps/ctrlProp173.xml"/><Relationship Id="rId13" Type="http://schemas.openxmlformats.org/officeDocument/2006/relationships/ctrlProp" Target="../ctrlProps/ctrlProp172.xml"/><Relationship Id="rId12" Type="http://schemas.openxmlformats.org/officeDocument/2006/relationships/ctrlProp" Target="../ctrlProps/ctrlProp171.xml"/><Relationship Id="rId11" Type="http://schemas.openxmlformats.org/officeDocument/2006/relationships/ctrlProp" Target="../ctrlProps/ctrlProp170.xml"/><Relationship Id="rId10" Type="http://schemas.openxmlformats.org/officeDocument/2006/relationships/ctrlProp" Target="../ctrlProps/ctrlProp16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07.xml"/><Relationship Id="rId8" Type="http://schemas.openxmlformats.org/officeDocument/2006/relationships/ctrlProp" Target="../ctrlProps/ctrlProp206.xml"/><Relationship Id="rId7" Type="http://schemas.openxmlformats.org/officeDocument/2006/relationships/ctrlProp" Target="../ctrlProps/ctrlProp205.xml"/><Relationship Id="rId6" Type="http://schemas.openxmlformats.org/officeDocument/2006/relationships/ctrlProp" Target="../ctrlProps/ctrlProp204.xml"/><Relationship Id="rId5" Type="http://schemas.openxmlformats.org/officeDocument/2006/relationships/ctrlProp" Target="../ctrlProps/ctrlProp203.xml"/><Relationship Id="rId41" Type="http://schemas.openxmlformats.org/officeDocument/2006/relationships/ctrlProp" Target="../ctrlProps/ctrlProp239.xml"/><Relationship Id="rId40" Type="http://schemas.openxmlformats.org/officeDocument/2006/relationships/ctrlProp" Target="../ctrlProps/ctrlProp238.xml"/><Relationship Id="rId4" Type="http://schemas.openxmlformats.org/officeDocument/2006/relationships/ctrlProp" Target="../ctrlProps/ctrlProp202.xml"/><Relationship Id="rId39" Type="http://schemas.openxmlformats.org/officeDocument/2006/relationships/ctrlProp" Target="../ctrlProps/ctrlProp237.xml"/><Relationship Id="rId38" Type="http://schemas.openxmlformats.org/officeDocument/2006/relationships/ctrlProp" Target="../ctrlProps/ctrlProp236.xml"/><Relationship Id="rId37" Type="http://schemas.openxmlformats.org/officeDocument/2006/relationships/ctrlProp" Target="../ctrlProps/ctrlProp235.xml"/><Relationship Id="rId36" Type="http://schemas.openxmlformats.org/officeDocument/2006/relationships/ctrlProp" Target="../ctrlProps/ctrlProp234.xml"/><Relationship Id="rId35" Type="http://schemas.openxmlformats.org/officeDocument/2006/relationships/ctrlProp" Target="../ctrlProps/ctrlProp233.xml"/><Relationship Id="rId34" Type="http://schemas.openxmlformats.org/officeDocument/2006/relationships/ctrlProp" Target="../ctrlProps/ctrlProp232.xml"/><Relationship Id="rId33" Type="http://schemas.openxmlformats.org/officeDocument/2006/relationships/ctrlProp" Target="../ctrlProps/ctrlProp231.xml"/><Relationship Id="rId32" Type="http://schemas.openxmlformats.org/officeDocument/2006/relationships/ctrlProp" Target="../ctrlProps/ctrlProp230.xml"/><Relationship Id="rId31" Type="http://schemas.openxmlformats.org/officeDocument/2006/relationships/ctrlProp" Target="../ctrlProps/ctrlProp229.xml"/><Relationship Id="rId30" Type="http://schemas.openxmlformats.org/officeDocument/2006/relationships/ctrlProp" Target="../ctrlProps/ctrlProp228.xml"/><Relationship Id="rId3" Type="http://schemas.openxmlformats.org/officeDocument/2006/relationships/ctrlProp" Target="../ctrlProps/ctrlProp201.xml"/><Relationship Id="rId29" Type="http://schemas.openxmlformats.org/officeDocument/2006/relationships/ctrlProp" Target="../ctrlProps/ctrlProp227.xml"/><Relationship Id="rId28" Type="http://schemas.openxmlformats.org/officeDocument/2006/relationships/ctrlProp" Target="../ctrlProps/ctrlProp226.xml"/><Relationship Id="rId27" Type="http://schemas.openxmlformats.org/officeDocument/2006/relationships/ctrlProp" Target="../ctrlProps/ctrlProp225.xml"/><Relationship Id="rId26" Type="http://schemas.openxmlformats.org/officeDocument/2006/relationships/ctrlProp" Target="../ctrlProps/ctrlProp224.xml"/><Relationship Id="rId25" Type="http://schemas.openxmlformats.org/officeDocument/2006/relationships/ctrlProp" Target="../ctrlProps/ctrlProp223.xml"/><Relationship Id="rId24" Type="http://schemas.openxmlformats.org/officeDocument/2006/relationships/ctrlProp" Target="../ctrlProps/ctrlProp222.xml"/><Relationship Id="rId23" Type="http://schemas.openxmlformats.org/officeDocument/2006/relationships/ctrlProp" Target="../ctrlProps/ctrlProp221.xml"/><Relationship Id="rId22" Type="http://schemas.openxmlformats.org/officeDocument/2006/relationships/ctrlProp" Target="../ctrlProps/ctrlProp220.xml"/><Relationship Id="rId21" Type="http://schemas.openxmlformats.org/officeDocument/2006/relationships/ctrlProp" Target="../ctrlProps/ctrlProp219.xml"/><Relationship Id="rId20" Type="http://schemas.openxmlformats.org/officeDocument/2006/relationships/ctrlProp" Target="../ctrlProps/ctrlProp21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17.xml"/><Relationship Id="rId18" Type="http://schemas.openxmlformats.org/officeDocument/2006/relationships/ctrlProp" Target="../ctrlProps/ctrlProp216.xml"/><Relationship Id="rId17" Type="http://schemas.openxmlformats.org/officeDocument/2006/relationships/ctrlProp" Target="../ctrlProps/ctrlProp215.xml"/><Relationship Id="rId16" Type="http://schemas.openxmlformats.org/officeDocument/2006/relationships/ctrlProp" Target="../ctrlProps/ctrlProp214.xml"/><Relationship Id="rId15" Type="http://schemas.openxmlformats.org/officeDocument/2006/relationships/ctrlProp" Target="../ctrlProps/ctrlProp213.xml"/><Relationship Id="rId14" Type="http://schemas.openxmlformats.org/officeDocument/2006/relationships/ctrlProp" Target="../ctrlProps/ctrlProp212.xml"/><Relationship Id="rId13" Type="http://schemas.openxmlformats.org/officeDocument/2006/relationships/ctrlProp" Target="../ctrlProps/ctrlProp211.xml"/><Relationship Id="rId12" Type="http://schemas.openxmlformats.org/officeDocument/2006/relationships/ctrlProp" Target="../ctrlProps/ctrlProp210.xml"/><Relationship Id="rId11" Type="http://schemas.openxmlformats.org/officeDocument/2006/relationships/ctrlProp" Target="../ctrlProps/ctrlProp209.xml"/><Relationship Id="rId10" Type="http://schemas.openxmlformats.org/officeDocument/2006/relationships/ctrlProp" Target="../ctrlProps/ctrlProp20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34" customWidth="1"/>
    <col min="3" max="3" width="10.125" customWidth="1"/>
  </cols>
  <sheetData>
    <row r="1" ht="21" customHeight="1" spans="1:2">
      <c r="A1" s="435"/>
      <c r="B1" s="436" t="s">
        <v>0</v>
      </c>
    </row>
    <row r="2" spans="1:2">
      <c r="A2" s="10">
        <v>1</v>
      </c>
      <c r="B2" s="437" t="s">
        <v>1</v>
      </c>
    </row>
    <row r="3" spans="1:2">
      <c r="A3" s="10">
        <v>2</v>
      </c>
      <c r="B3" s="437" t="s">
        <v>2</v>
      </c>
    </row>
    <row r="4" spans="1:2">
      <c r="A4" s="10">
        <v>3</v>
      </c>
      <c r="B4" s="437" t="s">
        <v>3</v>
      </c>
    </row>
    <row r="5" spans="1:2">
      <c r="A5" s="10">
        <v>4</v>
      </c>
      <c r="B5" s="437" t="s">
        <v>4</v>
      </c>
    </row>
    <row r="6" spans="1:2">
      <c r="A6" s="10">
        <v>5</v>
      </c>
      <c r="B6" s="437" t="s">
        <v>5</v>
      </c>
    </row>
    <row r="7" spans="1:2">
      <c r="A7" s="10">
        <v>6</v>
      </c>
      <c r="B7" s="437" t="s">
        <v>6</v>
      </c>
    </row>
    <row r="8" s="433" customFormat="1" ht="15" customHeight="1" spans="1:2">
      <c r="A8" s="438">
        <v>7</v>
      </c>
      <c r="B8" s="439" t="s">
        <v>7</v>
      </c>
    </row>
    <row r="9" ht="18.95" customHeight="1" spans="1:2">
      <c r="A9" s="435"/>
      <c r="B9" s="440" t="s">
        <v>8</v>
      </c>
    </row>
    <row r="10" ht="15.95" customHeight="1" spans="1:2">
      <c r="A10" s="10">
        <v>1</v>
      </c>
      <c r="B10" s="441" t="s">
        <v>9</v>
      </c>
    </row>
    <row r="11" spans="1:2">
      <c r="A11" s="10">
        <v>2</v>
      </c>
      <c r="B11" s="437" t="s">
        <v>10</v>
      </c>
    </row>
    <row r="12" spans="1:2">
      <c r="A12" s="10">
        <v>3</v>
      </c>
      <c r="B12" s="439" t="s">
        <v>11</v>
      </c>
    </row>
    <row r="13" spans="1:2">
      <c r="A13" s="10">
        <v>4</v>
      </c>
      <c r="B13" s="437" t="s">
        <v>12</v>
      </c>
    </row>
    <row r="14" spans="1:2">
      <c r="A14" s="10">
        <v>5</v>
      </c>
      <c r="B14" s="437" t="s">
        <v>13</v>
      </c>
    </row>
    <row r="15" spans="1:2">
      <c r="A15" s="10">
        <v>6</v>
      </c>
      <c r="B15" s="437" t="s">
        <v>14</v>
      </c>
    </row>
    <row r="16" spans="1:2">
      <c r="A16" s="10">
        <v>7</v>
      </c>
      <c r="B16" s="437" t="s">
        <v>15</v>
      </c>
    </row>
    <row r="17" spans="1:2">
      <c r="A17" s="10">
        <v>8</v>
      </c>
      <c r="B17" s="437" t="s">
        <v>16</v>
      </c>
    </row>
    <row r="18" spans="1:2">
      <c r="A18" s="10">
        <v>9</v>
      </c>
      <c r="B18" s="437" t="s">
        <v>17</v>
      </c>
    </row>
    <row r="19" spans="1:2">
      <c r="A19" s="10"/>
      <c r="B19" s="437"/>
    </row>
    <row r="20" ht="20.25" spans="1:2">
      <c r="A20" s="435"/>
      <c r="B20" s="436" t="s">
        <v>18</v>
      </c>
    </row>
    <row r="21" spans="1:2">
      <c r="A21" s="10">
        <v>1</v>
      </c>
      <c r="B21" s="442" t="s">
        <v>19</v>
      </c>
    </row>
    <row r="22" spans="1:2">
      <c r="A22" s="10">
        <v>2</v>
      </c>
      <c r="B22" s="437" t="s">
        <v>20</v>
      </c>
    </row>
    <row r="23" spans="1:2">
      <c r="A23" s="10">
        <v>3</v>
      </c>
      <c r="B23" s="437" t="s">
        <v>21</v>
      </c>
    </row>
    <row r="24" spans="1:2">
      <c r="A24" s="10">
        <v>4</v>
      </c>
      <c r="B24" s="437" t="s">
        <v>22</v>
      </c>
    </row>
    <row r="25" spans="1:2">
      <c r="A25" s="10">
        <v>5</v>
      </c>
      <c r="B25" s="437" t="s">
        <v>23</v>
      </c>
    </row>
    <row r="26" spans="1:2">
      <c r="A26" s="10">
        <v>6</v>
      </c>
      <c r="B26" s="437" t="s">
        <v>24</v>
      </c>
    </row>
    <row r="27" spans="1:2">
      <c r="A27" s="10">
        <v>7</v>
      </c>
      <c r="B27" s="437" t="s">
        <v>25</v>
      </c>
    </row>
    <row r="28" spans="1:2">
      <c r="A28" s="10"/>
      <c r="B28" s="437"/>
    </row>
    <row r="29" ht="20.25" spans="1:2">
      <c r="A29" s="435"/>
      <c r="B29" s="436" t="s">
        <v>26</v>
      </c>
    </row>
    <row r="30" spans="1:2">
      <c r="A30" s="10">
        <v>1</v>
      </c>
      <c r="B30" s="442" t="s">
        <v>27</v>
      </c>
    </row>
    <row r="31" spans="1:2">
      <c r="A31" s="10">
        <v>2</v>
      </c>
      <c r="B31" s="437" t="s">
        <v>28</v>
      </c>
    </row>
    <row r="32" spans="1:2">
      <c r="A32" s="10">
        <v>3</v>
      </c>
      <c r="B32" s="437" t="s">
        <v>29</v>
      </c>
    </row>
    <row r="33" ht="28.5" spans="1:2">
      <c r="A33" s="10">
        <v>4</v>
      </c>
      <c r="B33" s="437" t="s">
        <v>30</v>
      </c>
    </row>
    <row r="34" spans="1:2">
      <c r="A34" s="10">
        <v>5</v>
      </c>
      <c r="B34" s="437" t="s">
        <v>31</v>
      </c>
    </row>
    <row r="35" spans="1:2">
      <c r="A35" s="10">
        <v>6</v>
      </c>
      <c r="B35" s="437" t="s">
        <v>32</v>
      </c>
    </row>
    <row r="36" spans="1:2">
      <c r="A36" s="10">
        <v>7</v>
      </c>
      <c r="B36" s="437" t="s">
        <v>33</v>
      </c>
    </row>
    <row r="37" spans="1:2">
      <c r="A37" s="10"/>
      <c r="B37" s="437"/>
    </row>
    <row r="39" spans="1:2">
      <c r="A39" s="443" t="s">
        <v>34</v>
      </c>
      <c r="B39" s="44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1"/>
  <sheetViews>
    <sheetView workbookViewId="0">
      <selection activeCell="A1" sqref="A1:N1"/>
    </sheetView>
  </sheetViews>
  <sheetFormatPr defaultColWidth="9" defaultRowHeight="14.25"/>
  <cols>
    <col min="1" max="1" width="13.625" style="75" customWidth="1"/>
    <col min="2" max="3" width="9.125" style="75" customWidth="1"/>
    <col min="4" max="4" width="9.125" style="76" customWidth="1"/>
    <col min="5" max="7" width="9.125" style="75" customWidth="1"/>
    <col min="8" max="8" width="2.75" style="75" customWidth="1"/>
    <col min="9" max="11" width="14.625" style="75" customWidth="1"/>
    <col min="12" max="14" width="14.625" style="77" customWidth="1"/>
    <col min="15" max="252" width="9" style="75"/>
    <col min="253" max="16384" width="9" style="78"/>
  </cols>
  <sheetData>
    <row r="1" s="75" customFormat="1" ht="29" customHeight="1" spans="1:255">
      <c r="A1" s="79" t="s">
        <v>144</v>
      </c>
      <c r="B1" s="80"/>
      <c r="C1" s="81"/>
      <c r="D1" s="82"/>
      <c r="E1" s="81"/>
      <c r="F1" s="81"/>
      <c r="G1" s="81"/>
      <c r="H1" s="81"/>
      <c r="I1" s="81"/>
      <c r="J1" s="81"/>
      <c r="K1" s="81"/>
      <c r="L1" s="114"/>
      <c r="M1" s="114"/>
      <c r="N1" s="114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</row>
    <row r="2" s="75" customFormat="1" ht="20" customHeight="1" spans="1:255">
      <c r="A2" s="83" t="s">
        <v>61</v>
      </c>
      <c r="B2" s="84" t="str">
        <f>首期!B4</f>
        <v>TAJJAN82229</v>
      </c>
      <c r="C2" s="85"/>
      <c r="D2" s="86"/>
      <c r="E2" s="87" t="s">
        <v>67</v>
      </c>
      <c r="F2" s="88" t="str">
        <f>首期!B5</f>
        <v>女式短袖T恤</v>
      </c>
      <c r="G2" s="88"/>
      <c r="H2" s="89"/>
      <c r="I2" s="115" t="s">
        <v>57</v>
      </c>
      <c r="J2" s="116" t="s">
        <v>56</v>
      </c>
      <c r="K2" s="116"/>
      <c r="L2" s="116"/>
      <c r="M2" s="116"/>
      <c r="N2" s="117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</row>
    <row r="3" s="75" customFormat="1" spans="1:255">
      <c r="A3" s="90" t="s">
        <v>145</v>
      </c>
      <c r="B3" s="91" t="s">
        <v>146</v>
      </c>
      <c r="C3" s="92"/>
      <c r="D3" s="91"/>
      <c r="E3" s="91"/>
      <c r="F3" s="91"/>
      <c r="G3" s="91"/>
      <c r="H3" s="93"/>
      <c r="I3" s="118"/>
      <c r="J3" s="118"/>
      <c r="K3" s="118"/>
      <c r="L3" s="118"/>
      <c r="M3" s="118"/>
      <c r="N3" s="119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</row>
    <row r="4" s="75" customFormat="1" ht="16.5" spans="1:255">
      <c r="A4" s="90"/>
      <c r="B4" s="94" t="s">
        <v>111</v>
      </c>
      <c r="C4" s="95" t="s">
        <v>112</v>
      </c>
      <c r="D4" s="94" t="s">
        <v>113</v>
      </c>
      <c r="E4" s="94" t="s">
        <v>114</v>
      </c>
      <c r="F4" s="94" t="s">
        <v>115</v>
      </c>
      <c r="G4" s="94" t="s">
        <v>147</v>
      </c>
      <c r="H4" s="93"/>
      <c r="I4" s="94" t="s">
        <v>111</v>
      </c>
      <c r="J4" s="94" t="s">
        <v>112</v>
      </c>
      <c r="K4" s="94" t="s">
        <v>113</v>
      </c>
      <c r="L4" s="94" t="s">
        <v>114</v>
      </c>
      <c r="M4" s="94" t="s">
        <v>115</v>
      </c>
      <c r="N4" s="120" t="s">
        <v>147</v>
      </c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</row>
    <row r="5" s="75" customFormat="1" ht="16.5" spans="1:255">
      <c r="A5" s="90"/>
      <c r="B5" s="94" t="s">
        <v>149</v>
      </c>
      <c r="C5" s="95" t="s">
        <v>150</v>
      </c>
      <c r="D5" s="96" t="s">
        <v>151</v>
      </c>
      <c r="E5" s="96" t="s">
        <v>152</v>
      </c>
      <c r="F5" s="96" t="s">
        <v>153</v>
      </c>
      <c r="G5" s="96" t="s">
        <v>154</v>
      </c>
      <c r="H5" s="97"/>
      <c r="I5" s="121" t="s">
        <v>119</v>
      </c>
      <c r="J5" s="121" t="s">
        <v>118</v>
      </c>
      <c r="K5" s="122" t="s">
        <v>117</v>
      </c>
      <c r="L5" s="123" t="s">
        <v>118</v>
      </c>
      <c r="M5" s="121" t="s">
        <v>119</v>
      </c>
      <c r="N5" s="124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</row>
    <row r="6" s="75" customFormat="1" ht="21" customHeight="1" spans="1:255">
      <c r="A6" s="98" t="s">
        <v>157</v>
      </c>
      <c r="B6" s="99">
        <f>C6-2</f>
        <v>56</v>
      </c>
      <c r="C6" s="100">
        <v>58</v>
      </c>
      <c r="D6" s="99">
        <f>C6+2</f>
        <v>60</v>
      </c>
      <c r="E6" s="99">
        <f>D6+2</f>
        <v>62</v>
      </c>
      <c r="F6" s="99">
        <f>E6+1</f>
        <v>63</v>
      </c>
      <c r="G6" s="99">
        <f>F6+1</f>
        <v>64</v>
      </c>
      <c r="H6" s="97"/>
      <c r="I6" s="123" t="s">
        <v>261</v>
      </c>
      <c r="J6" s="123" t="s">
        <v>262</v>
      </c>
      <c r="K6" s="123" t="s">
        <v>263</v>
      </c>
      <c r="L6" s="123" t="s">
        <v>264</v>
      </c>
      <c r="M6" s="123" t="s">
        <v>261</v>
      </c>
      <c r="N6" s="125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</row>
    <row r="7" s="75" customFormat="1" ht="21" customHeight="1" spans="1:255">
      <c r="A7" s="98" t="s">
        <v>160</v>
      </c>
      <c r="B7" s="99">
        <f t="shared" ref="B7:B9" si="0">C7-4</f>
        <v>90</v>
      </c>
      <c r="C7" s="100">
        <v>94</v>
      </c>
      <c r="D7" s="99">
        <f t="shared" ref="D7:D9" si="1">C7+4</f>
        <v>98</v>
      </c>
      <c r="E7" s="99">
        <f>D7+4</f>
        <v>102</v>
      </c>
      <c r="F7" s="99">
        <f t="shared" ref="F7:F9" si="2">E7+6</f>
        <v>108</v>
      </c>
      <c r="G7" s="99">
        <f>F7+6</f>
        <v>114</v>
      </c>
      <c r="H7" s="97"/>
      <c r="I7" s="123" t="s">
        <v>265</v>
      </c>
      <c r="J7" s="123" t="s">
        <v>266</v>
      </c>
      <c r="K7" s="123" t="s">
        <v>264</v>
      </c>
      <c r="L7" s="123" t="s">
        <v>267</v>
      </c>
      <c r="M7" s="123" t="s">
        <v>268</v>
      </c>
      <c r="N7" s="125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</row>
    <row r="8" s="75" customFormat="1" ht="21" customHeight="1" spans="1:255">
      <c r="A8" s="98" t="s">
        <v>162</v>
      </c>
      <c r="B8" s="99">
        <f t="shared" si="0"/>
        <v>86</v>
      </c>
      <c r="C8" s="100">
        <v>90</v>
      </c>
      <c r="D8" s="99">
        <f t="shared" si="1"/>
        <v>94</v>
      </c>
      <c r="E8" s="99">
        <f>D8+5</f>
        <v>99</v>
      </c>
      <c r="F8" s="99">
        <f t="shared" si="2"/>
        <v>105</v>
      </c>
      <c r="G8" s="99">
        <f>F8+7</f>
        <v>112</v>
      </c>
      <c r="H8" s="97"/>
      <c r="I8" s="123" t="s">
        <v>269</v>
      </c>
      <c r="J8" s="123" t="s">
        <v>270</v>
      </c>
      <c r="K8" s="123" t="s">
        <v>271</v>
      </c>
      <c r="L8" s="123" t="s">
        <v>269</v>
      </c>
      <c r="M8" s="123" t="s">
        <v>266</v>
      </c>
      <c r="N8" s="125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</row>
    <row r="9" s="75" customFormat="1" ht="21" customHeight="1" spans="1:255">
      <c r="A9" s="98" t="s">
        <v>163</v>
      </c>
      <c r="B9" s="99">
        <f t="shared" si="0"/>
        <v>94</v>
      </c>
      <c r="C9" s="100">
        <v>98</v>
      </c>
      <c r="D9" s="99">
        <f t="shared" si="1"/>
        <v>102</v>
      </c>
      <c r="E9" s="99">
        <f>D9+5</f>
        <v>107</v>
      </c>
      <c r="F9" s="99">
        <f t="shared" si="2"/>
        <v>113</v>
      </c>
      <c r="G9" s="99">
        <f>F9+7</f>
        <v>120</v>
      </c>
      <c r="H9" s="97"/>
      <c r="I9" s="123" t="s">
        <v>272</v>
      </c>
      <c r="J9" s="123" t="s">
        <v>273</v>
      </c>
      <c r="K9" s="123" t="s">
        <v>274</v>
      </c>
      <c r="L9" s="123" t="s">
        <v>275</v>
      </c>
      <c r="M9" s="123" t="s">
        <v>276</v>
      </c>
      <c r="N9" s="125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</row>
    <row r="10" s="75" customFormat="1" ht="21" customHeight="1" spans="1:255">
      <c r="A10" s="98" t="s">
        <v>165</v>
      </c>
      <c r="B10" s="99">
        <f>C10-1</f>
        <v>37</v>
      </c>
      <c r="C10" s="100">
        <v>38</v>
      </c>
      <c r="D10" s="99">
        <f>C10+1</f>
        <v>39</v>
      </c>
      <c r="E10" s="99">
        <f>D10+1</f>
        <v>40</v>
      </c>
      <c r="F10" s="99">
        <f>E10+1.2</f>
        <v>41.2</v>
      </c>
      <c r="G10" s="99">
        <f>F10+1.2</f>
        <v>42.4</v>
      </c>
      <c r="H10" s="97"/>
      <c r="I10" s="123" t="s">
        <v>277</v>
      </c>
      <c r="J10" s="123" t="s">
        <v>278</v>
      </c>
      <c r="K10" s="123" t="s">
        <v>278</v>
      </c>
      <c r="L10" s="123" t="s">
        <v>279</v>
      </c>
      <c r="M10" s="123" t="s">
        <v>263</v>
      </c>
      <c r="N10" s="125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</row>
    <row r="11" s="75" customFormat="1" ht="21" customHeight="1" spans="1:255">
      <c r="A11" s="98" t="s">
        <v>167</v>
      </c>
      <c r="B11" s="99">
        <f>C11-0.5</f>
        <v>16.5</v>
      </c>
      <c r="C11" s="100">
        <v>17</v>
      </c>
      <c r="D11" s="99">
        <f t="shared" ref="D11:G11" si="3">C11+0.5</f>
        <v>17.5</v>
      </c>
      <c r="E11" s="99">
        <f t="shared" si="3"/>
        <v>18</v>
      </c>
      <c r="F11" s="99">
        <f t="shared" si="3"/>
        <v>18.5</v>
      </c>
      <c r="G11" s="99">
        <f t="shared" si="3"/>
        <v>19</v>
      </c>
      <c r="H11" s="97"/>
      <c r="I11" s="123" t="s">
        <v>278</v>
      </c>
      <c r="J11" s="123" t="s">
        <v>263</v>
      </c>
      <c r="K11" s="123" t="s">
        <v>279</v>
      </c>
      <c r="L11" s="123" t="s">
        <v>280</v>
      </c>
      <c r="M11" s="123" t="s">
        <v>281</v>
      </c>
      <c r="N11" s="125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</row>
    <row r="12" s="75" customFormat="1" ht="21" customHeight="1" spans="1:255">
      <c r="A12" s="98" t="s">
        <v>169</v>
      </c>
      <c r="B12" s="99">
        <f>C12-0.7</f>
        <v>16.3</v>
      </c>
      <c r="C12" s="100">
        <v>17</v>
      </c>
      <c r="D12" s="99">
        <f>C12+0.7</f>
        <v>17.7</v>
      </c>
      <c r="E12" s="99">
        <f>D12+0.7</f>
        <v>18.4</v>
      </c>
      <c r="F12" s="99">
        <f>E12+0.95</f>
        <v>19.35</v>
      </c>
      <c r="G12" s="99">
        <f>F12+0.95</f>
        <v>20.3</v>
      </c>
      <c r="H12" s="97"/>
      <c r="I12" s="123" t="s">
        <v>282</v>
      </c>
      <c r="J12" s="123" t="s">
        <v>283</v>
      </c>
      <c r="K12" s="123" t="s">
        <v>284</v>
      </c>
      <c r="L12" s="123" t="s">
        <v>280</v>
      </c>
      <c r="M12" s="123" t="s">
        <v>285</v>
      </c>
      <c r="N12" s="125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</row>
    <row r="13" s="75" customFormat="1" ht="21" customHeight="1" spans="1:255">
      <c r="A13" s="98" t="s">
        <v>170</v>
      </c>
      <c r="B13" s="101">
        <f>C13-0.8</f>
        <v>15.7</v>
      </c>
      <c r="C13" s="100">
        <v>16.5</v>
      </c>
      <c r="D13" s="101">
        <f>C13+0.8</f>
        <v>17.3</v>
      </c>
      <c r="E13" s="101">
        <f>D13+0.8</f>
        <v>18.1</v>
      </c>
      <c r="F13" s="101">
        <f>E13+1.1</f>
        <v>19.2</v>
      </c>
      <c r="G13" s="101">
        <f>F13+1.1</f>
        <v>20.3</v>
      </c>
      <c r="H13" s="97"/>
      <c r="I13" s="123" t="s">
        <v>286</v>
      </c>
      <c r="J13" s="123" t="s">
        <v>273</v>
      </c>
      <c r="K13" s="123" t="s">
        <v>273</v>
      </c>
      <c r="L13" s="123" t="s">
        <v>280</v>
      </c>
      <c r="M13" s="123" t="s">
        <v>287</v>
      </c>
      <c r="N13" s="125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</row>
    <row r="14" s="75" customFormat="1" ht="21" customHeight="1" spans="1:255">
      <c r="A14" s="98" t="s">
        <v>171</v>
      </c>
      <c r="B14" s="99">
        <f>C14-0.4</f>
        <v>19.6</v>
      </c>
      <c r="C14" s="102">
        <v>20</v>
      </c>
      <c r="D14" s="99">
        <f>C14+0.4</f>
        <v>20.4</v>
      </c>
      <c r="E14" s="99">
        <f>D14+0.4</f>
        <v>20.8</v>
      </c>
      <c r="F14" s="99">
        <f>E14+0.6</f>
        <v>21.4</v>
      </c>
      <c r="G14" s="99">
        <f>F14+0.6</f>
        <v>22</v>
      </c>
      <c r="H14" s="97"/>
      <c r="I14" s="123" t="s">
        <v>273</v>
      </c>
      <c r="J14" s="123" t="s">
        <v>273</v>
      </c>
      <c r="K14" s="123" t="s">
        <v>273</v>
      </c>
      <c r="L14" s="123" t="s">
        <v>273</v>
      </c>
      <c r="M14" s="123" t="s">
        <v>273</v>
      </c>
      <c r="N14" s="125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</row>
    <row r="15" s="75" customFormat="1" ht="21" customHeight="1" spans="1:255">
      <c r="A15" s="98" t="s">
        <v>172</v>
      </c>
      <c r="B15" s="99">
        <f>C15-0.2</f>
        <v>9.8</v>
      </c>
      <c r="C15" s="102">
        <v>10</v>
      </c>
      <c r="D15" s="99">
        <f>C15+0.2</f>
        <v>10.2</v>
      </c>
      <c r="E15" s="99">
        <f>D15+0.2</f>
        <v>10.4</v>
      </c>
      <c r="F15" s="103">
        <f>E15+0.25</f>
        <v>10.65</v>
      </c>
      <c r="G15" s="103">
        <f>F15+0.25</f>
        <v>10.9</v>
      </c>
      <c r="H15" s="97"/>
      <c r="I15" s="123" t="s">
        <v>273</v>
      </c>
      <c r="J15" s="123" t="s">
        <v>273</v>
      </c>
      <c r="K15" s="123" t="s">
        <v>273</v>
      </c>
      <c r="L15" s="123" t="s">
        <v>273</v>
      </c>
      <c r="M15" s="123" t="s">
        <v>273</v>
      </c>
      <c r="N15" s="125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</row>
    <row r="16" s="75" customFormat="1" ht="21" customHeight="1" spans="1:255">
      <c r="A16" s="98" t="s">
        <v>173</v>
      </c>
      <c r="B16" s="104">
        <f>C16</f>
        <v>1.3</v>
      </c>
      <c r="C16" s="100">
        <v>1.3</v>
      </c>
      <c r="D16" s="104">
        <f t="shared" ref="D16:G16" si="4">C16</f>
        <v>1.3</v>
      </c>
      <c r="E16" s="104">
        <f t="shared" si="4"/>
        <v>1.3</v>
      </c>
      <c r="F16" s="104">
        <f t="shared" si="4"/>
        <v>1.3</v>
      </c>
      <c r="G16" s="104">
        <f t="shared" si="4"/>
        <v>1.3</v>
      </c>
      <c r="H16" s="97"/>
      <c r="I16" s="123" t="s">
        <v>273</v>
      </c>
      <c r="J16" s="123" t="s">
        <v>273</v>
      </c>
      <c r="K16" s="123" t="s">
        <v>273</v>
      </c>
      <c r="L16" s="123" t="s">
        <v>273</v>
      </c>
      <c r="M16" s="123" t="s">
        <v>273</v>
      </c>
      <c r="N16" s="125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</row>
    <row r="17" s="75" customFormat="1" ht="21" customHeight="1" spans="1:255">
      <c r="A17" s="105"/>
      <c r="B17" s="106"/>
      <c r="C17" s="106"/>
      <c r="D17" s="107"/>
      <c r="E17" s="106"/>
      <c r="F17" s="106"/>
      <c r="G17" s="106"/>
      <c r="H17" s="97"/>
      <c r="I17" s="123"/>
      <c r="J17" s="123"/>
      <c r="K17" s="123"/>
      <c r="L17" s="123"/>
      <c r="M17" s="123"/>
      <c r="N17" s="125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</row>
    <row r="18" s="75" customFormat="1" ht="21" customHeight="1" spans="1:255">
      <c r="A18" s="105"/>
      <c r="B18" s="106"/>
      <c r="C18" s="106"/>
      <c r="D18" s="107"/>
      <c r="E18" s="106"/>
      <c r="F18" s="106"/>
      <c r="G18" s="106"/>
      <c r="H18" s="97"/>
      <c r="I18" s="123"/>
      <c r="J18" s="123"/>
      <c r="K18" s="123"/>
      <c r="L18" s="123"/>
      <c r="M18" s="123"/>
      <c r="N18" s="125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</row>
    <row r="19" s="75" customFormat="1" ht="17.25" spans="1:255">
      <c r="A19" s="108"/>
      <c r="B19" s="109"/>
      <c r="C19" s="109"/>
      <c r="D19" s="109"/>
      <c r="E19" s="110"/>
      <c r="F19" s="109"/>
      <c r="G19" s="109"/>
      <c r="H19" s="111"/>
      <c r="I19" s="126"/>
      <c r="J19" s="126"/>
      <c r="K19" s="127"/>
      <c r="L19" s="126"/>
      <c r="M19" s="126"/>
      <c r="N19" s="12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</row>
    <row r="20" s="75" customFormat="1" spans="1:255">
      <c r="A20" s="112" t="s">
        <v>174</v>
      </c>
      <c r="B20" s="112"/>
      <c r="C20" s="112"/>
      <c r="D20" s="113"/>
      <c r="L20" s="77"/>
      <c r="M20" s="77"/>
      <c r="N20" s="77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</row>
    <row r="21" s="75" customFormat="1" spans="4:255">
      <c r="D21" s="76"/>
      <c r="I21" s="129" t="s">
        <v>175</v>
      </c>
      <c r="J21" s="130">
        <v>45707</v>
      </c>
      <c r="K21" s="129" t="s">
        <v>176</v>
      </c>
      <c r="L21" s="131" t="s">
        <v>260</v>
      </c>
      <c r="M21" s="131" t="s">
        <v>177</v>
      </c>
      <c r="N21" s="77" t="s">
        <v>141</v>
      </c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9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:F10"/>
    </sheetView>
  </sheetViews>
  <sheetFormatPr defaultColWidth="9" defaultRowHeight="14.25"/>
  <cols>
    <col min="1" max="1" width="7" customWidth="1"/>
    <col min="2" max="2" width="14.5" customWidth="1"/>
    <col min="3" max="3" width="16.6" style="64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289</v>
      </c>
      <c r="B2" s="5" t="s">
        <v>290</v>
      </c>
      <c r="C2" s="5" t="s">
        <v>291</v>
      </c>
      <c r="D2" s="5" t="s">
        <v>292</v>
      </c>
      <c r="E2" s="5" t="s">
        <v>293</v>
      </c>
      <c r="F2" s="5" t="s">
        <v>294</v>
      </c>
      <c r="G2" s="5" t="s">
        <v>295</v>
      </c>
      <c r="H2" s="65" t="s">
        <v>296</v>
      </c>
      <c r="I2" s="4" t="s">
        <v>297</v>
      </c>
      <c r="J2" s="4" t="s">
        <v>298</v>
      </c>
      <c r="K2" s="4" t="s">
        <v>299</v>
      </c>
      <c r="L2" s="4" t="s">
        <v>300</v>
      </c>
      <c r="M2" s="4" t="s">
        <v>301</v>
      </c>
      <c r="N2" s="5" t="s">
        <v>302</v>
      </c>
      <c r="O2" s="5" t="s">
        <v>303</v>
      </c>
    </row>
    <row r="3" s="1" customFormat="1" ht="16.5" spans="1:15">
      <c r="A3" s="4"/>
      <c r="B3" s="7"/>
      <c r="C3" s="7"/>
      <c r="D3" s="7"/>
      <c r="E3" s="7"/>
      <c r="F3" s="7"/>
      <c r="G3" s="7"/>
      <c r="H3" s="66"/>
      <c r="I3" s="4" t="s">
        <v>241</v>
      </c>
      <c r="J3" s="4" t="s">
        <v>241</v>
      </c>
      <c r="K3" s="4" t="s">
        <v>241</v>
      </c>
      <c r="L3" s="4" t="s">
        <v>241</v>
      </c>
      <c r="M3" s="4" t="s">
        <v>241</v>
      </c>
      <c r="N3" s="7"/>
      <c r="O3" s="7"/>
    </row>
    <row r="4" ht="20" customHeight="1" spans="1:15">
      <c r="A4" s="67">
        <v>1</v>
      </c>
      <c r="B4" s="15" t="s">
        <v>304</v>
      </c>
      <c r="C4" s="15" t="s">
        <v>305</v>
      </c>
      <c r="D4" s="12" t="s">
        <v>306</v>
      </c>
      <c r="E4" s="13" t="s">
        <v>307</v>
      </c>
      <c r="F4" s="15" t="s">
        <v>308</v>
      </c>
      <c r="G4" s="68" t="s">
        <v>65</v>
      </c>
      <c r="H4" s="9" t="s">
        <v>65</v>
      </c>
      <c r="I4" s="72">
        <v>3</v>
      </c>
      <c r="J4" s="73">
        <v>1</v>
      </c>
      <c r="K4" s="73">
        <v>1</v>
      </c>
      <c r="L4" s="73">
        <v>1</v>
      </c>
      <c r="M4" s="9">
        <v>0</v>
      </c>
      <c r="N4" s="9">
        <f t="shared" ref="N4:N10" si="0">SUM(I4:M4)</f>
        <v>6</v>
      </c>
      <c r="O4" s="9" t="s">
        <v>309</v>
      </c>
    </row>
    <row r="5" ht="20" customHeight="1" spans="1:15">
      <c r="A5" s="67">
        <v>2</v>
      </c>
      <c r="B5" s="15" t="s">
        <v>310</v>
      </c>
      <c r="C5" s="15" t="s">
        <v>305</v>
      </c>
      <c r="D5" s="15" t="s">
        <v>311</v>
      </c>
      <c r="E5" s="13" t="s">
        <v>307</v>
      </c>
      <c r="F5" s="15" t="s">
        <v>308</v>
      </c>
      <c r="G5" s="68" t="s">
        <v>65</v>
      </c>
      <c r="H5" s="9" t="s">
        <v>65</v>
      </c>
      <c r="I5" s="73">
        <v>2</v>
      </c>
      <c r="J5" s="73">
        <v>0</v>
      </c>
      <c r="K5" s="73">
        <v>1</v>
      </c>
      <c r="L5" s="73">
        <v>0</v>
      </c>
      <c r="M5" s="73">
        <v>0</v>
      </c>
      <c r="N5" s="9">
        <f t="shared" si="0"/>
        <v>3</v>
      </c>
      <c r="O5" s="9" t="s">
        <v>309</v>
      </c>
    </row>
    <row r="6" ht="20" customHeight="1" spans="1:15">
      <c r="A6" s="67">
        <v>3</v>
      </c>
      <c r="B6" s="15" t="s">
        <v>312</v>
      </c>
      <c r="C6" s="15" t="s">
        <v>305</v>
      </c>
      <c r="D6" s="15" t="s">
        <v>313</v>
      </c>
      <c r="E6" s="13" t="s">
        <v>307</v>
      </c>
      <c r="F6" s="15" t="s">
        <v>308</v>
      </c>
      <c r="G6" s="68" t="s">
        <v>65</v>
      </c>
      <c r="H6" s="9" t="s">
        <v>65</v>
      </c>
      <c r="I6" s="73">
        <v>3</v>
      </c>
      <c r="J6" s="73">
        <v>1</v>
      </c>
      <c r="K6" s="73">
        <v>0</v>
      </c>
      <c r="L6" s="73">
        <v>0</v>
      </c>
      <c r="M6" s="73">
        <v>0</v>
      </c>
      <c r="N6" s="9">
        <f t="shared" si="0"/>
        <v>4</v>
      </c>
      <c r="O6" s="9" t="s">
        <v>309</v>
      </c>
    </row>
    <row r="7" ht="20" customHeight="1" spans="1:15">
      <c r="A7" s="67">
        <v>4</v>
      </c>
      <c r="B7" s="15" t="s">
        <v>314</v>
      </c>
      <c r="C7" s="15" t="s">
        <v>305</v>
      </c>
      <c r="D7" s="15" t="s">
        <v>119</v>
      </c>
      <c r="E7" s="13" t="s">
        <v>307</v>
      </c>
      <c r="F7" s="15" t="s">
        <v>308</v>
      </c>
      <c r="G7" s="68" t="s">
        <v>65</v>
      </c>
      <c r="H7" s="9" t="s">
        <v>65</v>
      </c>
      <c r="I7" s="73">
        <v>2</v>
      </c>
      <c r="J7" s="73">
        <v>0</v>
      </c>
      <c r="K7" s="73">
        <v>1</v>
      </c>
      <c r="L7" s="73">
        <v>0</v>
      </c>
      <c r="M7" s="73">
        <v>0</v>
      </c>
      <c r="N7" s="9">
        <f t="shared" si="0"/>
        <v>3</v>
      </c>
      <c r="O7" s="9" t="s">
        <v>309</v>
      </c>
    </row>
    <row r="8" ht="20" customHeight="1" spans="1:15">
      <c r="A8" s="67">
        <v>5</v>
      </c>
      <c r="B8" s="15" t="s">
        <v>315</v>
      </c>
      <c r="C8" s="15" t="s">
        <v>305</v>
      </c>
      <c r="D8" s="15" t="s">
        <v>117</v>
      </c>
      <c r="E8" s="13" t="s">
        <v>307</v>
      </c>
      <c r="F8" s="15" t="s">
        <v>308</v>
      </c>
      <c r="G8" s="68" t="s">
        <v>65</v>
      </c>
      <c r="H8" s="9" t="s">
        <v>65</v>
      </c>
      <c r="I8" s="73">
        <v>3</v>
      </c>
      <c r="J8" s="73">
        <v>1</v>
      </c>
      <c r="K8" s="73">
        <v>0</v>
      </c>
      <c r="L8" s="73">
        <v>0</v>
      </c>
      <c r="M8" s="73">
        <v>0</v>
      </c>
      <c r="N8" s="9">
        <f t="shared" si="0"/>
        <v>4</v>
      </c>
      <c r="O8" s="9" t="s">
        <v>309</v>
      </c>
    </row>
    <row r="9" ht="20" customHeight="1" spans="1:15">
      <c r="A9" s="67">
        <v>6</v>
      </c>
      <c r="B9" s="15" t="s">
        <v>316</v>
      </c>
      <c r="C9" s="15" t="s">
        <v>305</v>
      </c>
      <c r="D9" s="15" t="s">
        <v>118</v>
      </c>
      <c r="E9" s="13" t="s">
        <v>307</v>
      </c>
      <c r="F9" s="15" t="s">
        <v>308</v>
      </c>
      <c r="G9" s="68" t="s">
        <v>65</v>
      </c>
      <c r="H9" s="9" t="s">
        <v>65</v>
      </c>
      <c r="I9" s="73">
        <v>2</v>
      </c>
      <c r="J9" s="73">
        <v>0</v>
      </c>
      <c r="K9" s="73">
        <v>1</v>
      </c>
      <c r="L9" s="73">
        <v>0</v>
      </c>
      <c r="M9" s="73">
        <v>0</v>
      </c>
      <c r="N9" s="9">
        <f t="shared" si="0"/>
        <v>3</v>
      </c>
      <c r="O9" s="9" t="s">
        <v>309</v>
      </c>
    </row>
    <row r="10" ht="20" customHeight="1" spans="1:15">
      <c r="A10" s="67">
        <v>7</v>
      </c>
      <c r="B10" s="15" t="s">
        <v>317</v>
      </c>
      <c r="C10" s="15" t="s">
        <v>305</v>
      </c>
      <c r="D10" s="15" t="s">
        <v>318</v>
      </c>
      <c r="E10" s="13" t="s">
        <v>307</v>
      </c>
      <c r="F10" s="15" t="s">
        <v>308</v>
      </c>
      <c r="G10" s="68" t="s">
        <v>65</v>
      </c>
      <c r="H10" s="9" t="s">
        <v>65</v>
      </c>
      <c r="I10" s="73">
        <v>1</v>
      </c>
      <c r="J10" s="73">
        <v>0</v>
      </c>
      <c r="K10" s="73">
        <v>2</v>
      </c>
      <c r="L10" s="73">
        <v>0</v>
      </c>
      <c r="M10" s="73">
        <v>0</v>
      </c>
      <c r="N10" s="9">
        <f t="shared" si="0"/>
        <v>3</v>
      </c>
      <c r="O10" s="9" t="s">
        <v>309</v>
      </c>
    </row>
    <row r="11" ht="20" customHeight="1" spans="1:15">
      <c r="A11" s="9"/>
      <c r="B11" s="54"/>
      <c r="C11" s="54"/>
      <c r="D11" s="54"/>
      <c r="E11" s="69"/>
      <c r="F11" s="54"/>
      <c r="G11" s="9"/>
      <c r="H11" s="10"/>
      <c r="I11" s="72"/>
      <c r="J11" s="73"/>
      <c r="K11" s="73"/>
      <c r="L11" s="73"/>
      <c r="M11" s="9"/>
      <c r="N11" s="9"/>
      <c r="O11" s="10"/>
    </row>
    <row r="12" s="2" customFormat="1" ht="18.75" spans="1:15">
      <c r="A12" s="18" t="s">
        <v>319</v>
      </c>
      <c r="B12" s="19"/>
      <c r="C12" s="54"/>
      <c r="D12" s="20"/>
      <c r="E12" s="21"/>
      <c r="F12" s="54"/>
      <c r="G12" s="9"/>
      <c r="H12" s="34"/>
      <c r="I12" s="28"/>
      <c r="J12" s="18" t="s">
        <v>320</v>
      </c>
      <c r="K12" s="19"/>
      <c r="L12" s="19"/>
      <c r="M12" s="20"/>
      <c r="N12" s="19"/>
      <c r="O12" s="26"/>
    </row>
    <row r="13" ht="61" customHeight="1" spans="1:15">
      <c r="A13" s="70" t="s">
        <v>321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4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F10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289</v>
      </c>
      <c r="B2" s="5" t="s">
        <v>294</v>
      </c>
      <c r="C2" s="5" t="s">
        <v>290</v>
      </c>
      <c r="D2" s="5" t="s">
        <v>291</v>
      </c>
      <c r="E2" s="5" t="s">
        <v>292</v>
      </c>
      <c r="F2" s="5" t="s">
        <v>293</v>
      </c>
      <c r="G2" s="4" t="s">
        <v>323</v>
      </c>
      <c r="H2" s="4"/>
      <c r="I2" s="4" t="s">
        <v>324</v>
      </c>
      <c r="J2" s="4"/>
      <c r="K2" s="6" t="s">
        <v>325</v>
      </c>
      <c r="L2" s="60" t="s">
        <v>326</v>
      </c>
      <c r="M2" s="24" t="s">
        <v>327</v>
      </c>
    </row>
    <row r="3" s="1" customFormat="1" ht="16.5" spans="1:13">
      <c r="A3" s="4"/>
      <c r="B3" s="7"/>
      <c r="C3" s="7"/>
      <c r="D3" s="7"/>
      <c r="E3" s="7"/>
      <c r="F3" s="7"/>
      <c r="G3" s="4" t="s">
        <v>328</v>
      </c>
      <c r="H3" s="4" t="s">
        <v>329</v>
      </c>
      <c r="I3" s="4" t="s">
        <v>328</v>
      </c>
      <c r="J3" s="4" t="s">
        <v>329</v>
      </c>
      <c r="K3" s="8"/>
      <c r="L3" s="61"/>
      <c r="M3" s="25"/>
    </row>
    <row r="4" ht="22" customHeight="1" spans="1:13">
      <c r="A4" s="51">
        <v>1</v>
      </c>
      <c r="B4" s="15" t="s">
        <v>308</v>
      </c>
      <c r="C4" s="15" t="s">
        <v>304</v>
      </c>
      <c r="D4" s="15" t="s">
        <v>305</v>
      </c>
      <c r="E4" s="12" t="s">
        <v>306</v>
      </c>
      <c r="F4" s="13" t="s">
        <v>307</v>
      </c>
      <c r="G4" s="52">
        <v>-0.01</v>
      </c>
      <c r="H4" s="52">
        <v>-0.01</v>
      </c>
      <c r="I4" s="52">
        <v>-0.01</v>
      </c>
      <c r="J4" s="52">
        <v>-0.01</v>
      </c>
      <c r="K4" s="56"/>
      <c r="L4" s="9"/>
      <c r="M4" s="9"/>
    </row>
    <row r="5" ht="22" customHeight="1" spans="1:13">
      <c r="A5" s="51">
        <v>2</v>
      </c>
      <c r="B5" s="15" t="s">
        <v>308</v>
      </c>
      <c r="C5" s="15" t="s">
        <v>310</v>
      </c>
      <c r="D5" s="15" t="s">
        <v>305</v>
      </c>
      <c r="E5" s="15" t="s">
        <v>311</v>
      </c>
      <c r="F5" s="13" t="s">
        <v>307</v>
      </c>
      <c r="G5" s="52">
        <v>0</v>
      </c>
      <c r="H5" s="52">
        <v>0</v>
      </c>
      <c r="I5" s="52">
        <v>0</v>
      </c>
      <c r="J5" s="52">
        <v>0</v>
      </c>
      <c r="K5" s="56"/>
      <c r="L5" s="9"/>
      <c r="M5" s="9"/>
    </row>
    <row r="6" ht="22" customHeight="1" spans="1:13">
      <c r="A6" s="51">
        <v>3</v>
      </c>
      <c r="B6" s="15" t="s">
        <v>308</v>
      </c>
      <c r="C6" s="15" t="s">
        <v>312</v>
      </c>
      <c r="D6" s="15" t="s">
        <v>305</v>
      </c>
      <c r="E6" s="15" t="s">
        <v>313</v>
      </c>
      <c r="F6" s="13" t="s">
        <v>307</v>
      </c>
      <c r="G6" s="52">
        <v>0</v>
      </c>
      <c r="H6" s="52">
        <v>0</v>
      </c>
      <c r="I6" s="52">
        <v>-0.01</v>
      </c>
      <c r="J6" s="52">
        <v>0</v>
      </c>
      <c r="K6" s="56"/>
      <c r="L6" s="9"/>
      <c r="M6" s="9"/>
    </row>
    <row r="7" ht="22" customHeight="1" spans="1:13">
      <c r="A7" s="51">
        <v>4</v>
      </c>
      <c r="B7" s="15" t="s">
        <v>308</v>
      </c>
      <c r="C7" s="15" t="s">
        <v>314</v>
      </c>
      <c r="D7" s="15" t="s">
        <v>305</v>
      </c>
      <c r="E7" s="15" t="s">
        <v>119</v>
      </c>
      <c r="F7" s="13" t="s">
        <v>307</v>
      </c>
      <c r="G7" s="52">
        <v>0</v>
      </c>
      <c r="H7" s="52">
        <v>-0.01</v>
      </c>
      <c r="I7" s="52">
        <v>0</v>
      </c>
      <c r="J7" s="52">
        <v>-0.01</v>
      </c>
      <c r="K7" s="56"/>
      <c r="L7" s="9"/>
      <c r="M7" s="9"/>
    </row>
    <row r="8" ht="22" customHeight="1" spans="1:13">
      <c r="A8" s="51">
        <v>5</v>
      </c>
      <c r="B8" s="15" t="s">
        <v>308</v>
      </c>
      <c r="C8" s="15" t="s">
        <v>315</v>
      </c>
      <c r="D8" s="15" t="s">
        <v>305</v>
      </c>
      <c r="E8" s="15" t="s">
        <v>117</v>
      </c>
      <c r="F8" s="13" t="s">
        <v>307</v>
      </c>
      <c r="G8" s="52">
        <v>0</v>
      </c>
      <c r="H8" s="52">
        <v>0</v>
      </c>
      <c r="I8" s="52">
        <v>-0.01</v>
      </c>
      <c r="J8" s="52">
        <v>-0.01</v>
      </c>
      <c r="K8" s="56"/>
      <c r="L8" s="10"/>
      <c r="M8" s="10"/>
    </row>
    <row r="9" ht="22" customHeight="1" spans="1:13">
      <c r="A9" s="51">
        <v>6</v>
      </c>
      <c r="B9" s="15" t="s">
        <v>308</v>
      </c>
      <c r="C9" s="15" t="s">
        <v>316</v>
      </c>
      <c r="D9" s="15" t="s">
        <v>305</v>
      </c>
      <c r="E9" s="15" t="s">
        <v>118</v>
      </c>
      <c r="F9" s="13" t="s">
        <v>307</v>
      </c>
      <c r="G9" s="52">
        <v>-0.01</v>
      </c>
      <c r="H9" s="52">
        <v>-0.01</v>
      </c>
      <c r="I9" s="52">
        <v>-0.01</v>
      </c>
      <c r="J9" s="52">
        <v>-0.01</v>
      </c>
      <c r="K9" s="56"/>
      <c r="L9" s="10"/>
      <c r="M9" s="10"/>
    </row>
    <row r="10" ht="22" customHeight="1" spans="1:13">
      <c r="A10" s="51">
        <v>7</v>
      </c>
      <c r="B10" s="15" t="s">
        <v>308</v>
      </c>
      <c r="C10" s="15" t="s">
        <v>317</v>
      </c>
      <c r="D10" s="15" t="s">
        <v>305</v>
      </c>
      <c r="E10" s="15" t="s">
        <v>318</v>
      </c>
      <c r="F10" s="13" t="s">
        <v>307</v>
      </c>
      <c r="G10" s="52">
        <v>0</v>
      </c>
      <c r="H10" s="52">
        <v>0</v>
      </c>
      <c r="I10" s="52">
        <v>0</v>
      </c>
      <c r="J10" s="52">
        <v>0</v>
      </c>
      <c r="K10" s="56"/>
      <c r="L10" s="10"/>
      <c r="M10" s="10"/>
    </row>
    <row r="11" ht="22" customHeight="1" spans="1:13">
      <c r="A11" s="51"/>
      <c r="B11" s="53"/>
      <c r="C11" s="54"/>
      <c r="D11" s="54"/>
      <c r="E11" s="54"/>
      <c r="F11" s="55"/>
      <c r="G11" s="56"/>
      <c r="H11" s="57"/>
      <c r="I11" s="57"/>
      <c r="J11" s="57"/>
      <c r="K11" s="56"/>
      <c r="L11" s="10"/>
      <c r="M11" s="10"/>
    </row>
    <row r="12" s="2" customFormat="1" ht="18.75" spans="1:13">
      <c r="A12" s="18" t="s">
        <v>330</v>
      </c>
      <c r="B12" s="19"/>
      <c r="C12" s="19"/>
      <c r="D12" s="54"/>
      <c r="E12" s="20"/>
      <c r="F12" s="55"/>
      <c r="G12" s="28"/>
      <c r="H12" s="18" t="s">
        <v>320</v>
      </c>
      <c r="I12" s="19"/>
      <c r="J12" s="19"/>
      <c r="K12" s="20"/>
      <c r="L12" s="62"/>
      <c r="M12" s="26"/>
    </row>
    <row r="13" ht="84" customHeight="1" spans="1:13">
      <c r="A13" s="58" t="s">
        <v>331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63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C4" sqref="C4:F10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333</v>
      </c>
      <c r="B2" s="5" t="s">
        <v>294</v>
      </c>
      <c r="C2" s="5" t="s">
        <v>290</v>
      </c>
      <c r="D2" s="5" t="s">
        <v>291</v>
      </c>
      <c r="E2" s="5" t="s">
        <v>292</v>
      </c>
      <c r="F2" s="5" t="s">
        <v>293</v>
      </c>
      <c r="G2" s="35" t="s">
        <v>334</v>
      </c>
      <c r="H2" s="36"/>
      <c r="I2" s="47"/>
      <c r="J2" s="35" t="s">
        <v>335</v>
      </c>
      <c r="K2" s="36"/>
      <c r="L2" s="47"/>
      <c r="M2" s="35" t="s">
        <v>336</v>
      </c>
      <c r="N2" s="36"/>
      <c r="O2" s="47"/>
      <c r="P2" s="35" t="s">
        <v>337</v>
      </c>
      <c r="Q2" s="36"/>
      <c r="R2" s="47"/>
      <c r="S2" s="36" t="s">
        <v>338</v>
      </c>
      <c r="T2" s="36"/>
      <c r="U2" s="47"/>
      <c r="V2" s="31" t="s">
        <v>339</v>
      </c>
      <c r="W2" s="31" t="s">
        <v>303</v>
      </c>
    </row>
    <row r="3" s="1" customFormat="1" ht="16.5" spans="1:23">
      <c r="A3" s="7"/>
      <c r="B3" s="37"/>
      <c r="C3" s="37"/>
      <c r="D3" s="37"/>
      <c r="E3" s="37"/>
      <c r="F3" s="37"/>
      <c r="G3" s="4" t="s">
        <v>340</v>
      </c>
      <c r="H3" s="4" t="s">
        <v>67</v>
      </c>
      <c r="I3" s="4" t="s">
        <v>294</v>
      </c>
      <c r="J3" s="4" t="s">
        <v>340</v>
      </c>
      <c r="K3" s="4" t="s">
        <v>67</v>
      </c>
      <c r="L3" s="4" t="s">
        <v>294</v>
      </c>
      <c r="M3" s="4" t="s">
        <v>340</v>
      </c>
      <c r="N3" s="4" t="s">
        <v>67</v>
      </c>
      <c r="O3" s="4" t="s">
        <v>294</v>
      </c>
      <c r="P3" s="4" t="s">
        <v>340</v>
      </c>
      <c r="Q3" s="4" t="s">
        <v>67</v>
      </c>
      <c r="R3" s="4" t="s">
        <v>294</v>
      </c>
      <c r="S3" s="4" t="s">
        <v>340</v>
      </c>
      <c r="T3" s="4" t="s">
        <v>67</v>
      </c>
      <c r="U3" s="4" t="s">
        <v>294</v>
      </c>
      <c r="V3" s="50"/>
      <c r="W3" s="50"/>
    </row>
    <row r="4" ht="20" customHeight="1" spans="1:23">
      <c r="A4" s="27" t="s">
        <v>341</v>
      </c>
      <c r="B4" s="15" t="s">
        <v>308</v>
      </c>
      <c r="C4" s="15" t="s">
        <v>304</v>
      </c>
      <c r="D4" s="38" t="s">
        <v>305</v>
      </c>
      <c r="E4" s="12" t="s">
        <v>306</v>
      </c>
      <c r="F4" s="13" t="s">
        <v>307</v>
      </c>
      <c r="G4" s="39" t="s">
        <v>342</v>
      </c>
      <c r="H4" s="39"/>
      <c r="I4" s="39" t="s">
        <v>343</v>
      </c>
      <c r="J4" s="39"/>
      <c r="K4" s="48"/>
      <c r="L4" s="48"/>
      <c r="M4" s="9"/>
      <c r="N4" s="9"/>
      <c r="O4" s="9"/>
      <c r="P4" s="9"/>
      <c r="Q4" s="9"/>
      <c r="R4" s="9"/>
      <c r="S4" s="9"/>
      <c r="T4" s="9"/>
      <c r="U4" s="9"/>
      <c r="V4" s="9" t="s">
        <v>344</v>
      </c>
      <c r="W4" s="9"/>
    </row>
    <row r="5" ht="20" customHeight="1" spans="1:23">
      <c r="A5" s="27" t="s">
        <v>341</v>
      </c>
      <c r="B5" s="15" t="s">
        <v>308</v>
      </c>
      <c r="C5" s="15" t="s">
        <v>310</v>
      </c>
      <c r="D5" s="38" t="s">
        <v>305</v>
      </c>
      <c r="E5" s="15" t="s">
        <v>311</v>
      </c>
      <c r="F5" s="13" t="s">
        <v>307</v>
      </c>
      <c r="G5" s="40" t="s">
        <v>345</v>
      </c>
      <c r="H5" s="41"/>
      <c r="I5" s="49"/>
      <c r="J5" s="40" t="s">
        <v>346</v>
      </c>
      <c r="K5" s="41"/>
      <c r="L5" s="49"/>
      <c r="M5" s="35" t="s">
        <v>347</v>
      </c>
      <c r="N5" s="36"/>
      <c r="O5" s="47"/>
      <c r="P5" s="35" t="s">
        <v>348</v>
      </c>
      <c r="Q5" s="36"/>
      <c r="R5" s="47"/>
      <c r="S5" s="36" t="s">
        <v>349</v>
      </c>
      <c r="T5" s="36"/>
      <c r="U5" s="47"/>
      <c r="V5" s="9"/>
      <c r="W5" s="9"/>
    </row>
    <row r="6" ht="20" customHeight="1" spans="1:23">
      <c r="A6" s="27" t="s">
        <v>341</v>
      </c>
      <c r="B6" s="15" t="s">
        <v>308</v>
      </c>
      <c r="C6" s="15" t="s">
        <v>312</v>
      </c>
      <c r="D6" s="38" t="s">
        <v>305</v>
      </c>
      <c r="E6" s="15" t="s">
        <v>313</v>
      </c>
      <c r="F6" s="13" t="s">
        <v>307</v>
      </c>
      <c r="G6" s="42" t="s">
        <v>340</v>
      </c>
      <c r="H6" s="42" t="s">
        <v>67</v>
      </c>
      <c r="I6" s="42" t="s">
        <v>294</v>
      </c>
      <c r="J6" s="42" t="s">
        <v>340</v>
      </c>
      <c r="K6" s="42" t="s">
        <v>67</v>
      </c>
      <c r="L6" s="42" t="s">
        <v>294</v>
      </c>
      <c r="M6" s="4" t="s">
        <v>340</v>
      </c>
      <c r="N6" s="4" t="s">
        <v>67</v>
      </c>
      <c r="O6" s="4" t="s">
        <v>294</v>
      </c>
      <c r="P6" s="4" t="s">
        <v>340</v>
      </c>
      <c r="Q6" s="4" t="s">
        <v>67</v>
      </c>
      <c r="R6" s="4" t="s">
        <v>294</v>
      </c>
      <c r="S6" s="4" t="s">
        <v>340</v>
      </c>
      <c r="T6" s="4" t="s">
        <v>67</v>
      </c>
      <c r="U6" s="4" t="s">
        <v>294</v>
      </c>
      <c r="V6" s="9"/>
      <c r="W6" s="9"/>
    </row>
    <row r="7" ht="20" customHeight="1" spans="1:23">
      <c r="A7" s="27" t="s">
        <v>341</v>
      </c>
      <c r="B7" s="15" t="s">
        <v>308</v>
      </c>
      <c r="C7" s="15" t="s">
        <v>314</v>
      </c>
      <c r="D7" s="38" t="s">
        <v>305</v>
      </c>
      <c r="E7" s="15" t="s">
        <v>119</v>
      </c>
      <c r="F7" s="13" t="s">
        <v>307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20" customHeight="1" spans="1:23">
      <c r="A8" s="27" t="s">
        <v>341</v>
      </c>
      <c r="B8" s="15" t="s">
        <v>308</v>
      </c>
      <c r="C8" s="15" t="s">
        <v>315</v>
      </c>
      <c r="D8" s="38" t="s">
        <v>305</v>
      </c>
      <c r="E8" s="15" t="s">
        <v>117</v>
      </c>
      <c r="F8" s="13" t="s">
        <v>307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20" customHeight="1" spans="1:23">
      <c r="A9" s="27" t="s">
        <v>341</v>
      </c>
      <c r="B9" s="15" t="s">
        <v>308</v>
      </c>
      <c r="C9" s="15" t="s">
        <v>316</v>
      </c>
      <c r="D9" s="38" t="s">
        <v>305</v>
      </c>
      <c r="E9" s="15" t="s">
        <v>118</v>
      </c>
      <c r="F9" s="13" t="s">
        <v>307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ht="20" customHeight="1" spans="1:23">
      <c r="A10" s="27" t="s">
        <v>341</v>
      </c>
      <c r="B10" s="15" t="s">
        <v>308</v>
      </c>
      <c r="C10" s="15" t="s">
        <v>317</v>
      </c>
      <c r="D10" s="38" t="s">
        <v>305</v>
      </c>
      <c r="E10" s="15" t="s">
        <v>318</v>
      </c>
      <c r="F10" s="13" t="s">
        <v>307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3"/>
      <c r="B11" s="43"/>
      <c r="C11" s="43"/>
      <c r="D11" s="43"/>
      <c r="E11" s="43"/>
      <c r="F11" s="4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44"/>
      <c r="B12" s="44"/>
      <c r="C12" s="44"/>
      <c r="D12" s="44"/>
      <c r="E12" s="44"/>
      <c r="F12" s="44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="2" customFormat="1" ht="33" customHeight="1" spans="1:23">
      <c r="A13" s="18" t="s">
        <v>330</v>
      </c>
      <c r="B13" s="19"/>
      <c r="C13" s="19"/>
      <c r="D13" s="19"/>
      <c r="E13" s="20"/>
      <c r="F13" s="21"/>
      <c r="G13" s="28"/>
      <c r="H13" s="34"/>
      <c r="I13" s="34"/>
      <c r="J13" s="18" t="s">
        <v>320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20"/>
      <c r="V13" s="19"/>
      <c r="W13" s="26"/>
    </row>
    <row r="14" ht="80" customHeight="1" spans="1:23">
      <c r="A14" s="45" t="s">
        <v>350</v>
      </c>
      <c r="B14" s="45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A11:A12"/>
    <mergeCell ref="B2:B3"/>
    <mergeCell ref="B11:B12"/>
    <mergeCell ref="C2:C3"/>
    <mergeCell ref="C11:C12"/>
    <mergeCell ref="D2:D3"/>
    <mergeCell ref="D11:D12"/>
    <mergeCell ref="E2:E3"/>
    <mergeCell ref="E11:E12"/>
    <mergeCell ref="F2:F3"/>
    <mergeCell ref="F11:F12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352</v>
      </c>
      <c r="B2" s="31" t="s">
        <v>290</v>
      </c>
      <c r="C2" s="31" t="s">
        <v>291</v>
      </c>
      <c r="D2" s="31" t="s">
        <v>292</v>
      </c>
      <c r="E2" s="31" t="s">
        <v>293</v>
      </c>
      <c r="F2" s="31" t="s">
        <v>294</v>
      </c>
      <c r="G2" s="30" t="s">
        <v>353</v>
      </c>
      <c r="H2" s="30" t="s">
        <v>354</v>
      </c>
      <c r="I2" s="30" t="s">
        <v>355</v>
      </c>
      <c r="J2" s="30" t="s">
        <v>354</v>
      </c>
      <c r="K2" s="30" t="s">
        <v>356</v>
      </c>
      <c r="L2" s="30" t="s">
        <v>354</v>
      </c>
      <c r="M2" s="31" t="s">
        <v>339</v>
      </c>
      <c r="N2" s="31" t="s">
        <v>303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2" t="s">
        <v>352</v>
      </c>
      <c r="B4" s="33" t="s">
        <v>357</v>
      </c>
      <c r="C4" s="33" t="s">
        <v>340</v>
      </c>
      <c r="D4" s="33" t="s">
        <v>292</v>
      </c>
      <c r="E4" s="31" t="s">
        <v>293</v>
      </c>
      <c r="F4" s="31" t="s">
        <v>294</v>
      </c>
      <c r="G4" s="30" t="s">
        <v>353</v>
      </c>
      <c r="H4" s="30" t="s">
        <v>354</v>
      </c>
      <c r="I4" s="30" t="s">
        <v>355</v>
      </c>
      <c r="J4" s="30" t="s">
        <v>354</v>
      </c>
      <c r="K4" s="30" t="s">
        <v>356</v>
      </c>
      <c r="L4" s="30" t="s">
        <v>354</v>
      </c>
      <c r="M4" s="31" t="s">
        <v>339</v>
      </c>
      <c r="N4" s="31" t="s">
        <v>303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8" t="s">
        <v>358</v>
      </c>
      <c r="B11" s="19"/>
      <c r="C11" s="19"/>
      <c r="D11" s="20"/>
      <c r="E11" s="21"/>
      <c r="F11" s="34"/>
      <c r="G11" s="28"/>
      <c r="H11" s="34"/>
      <c r="I11" s="18" t="s">
        <v>359</v>
      </c>
      <c r="J11" s="19"/>
      <c r="K11" s="19"/>
      <c r="L11" s="19"/>
      <c r="M11" s="19"/>
      <c r="N11" s="26"/>
    </row>
    <row r="12" ht="16.5" spans="1:14">
      <c r="A12" s="22" t="s">
        <v>360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7" sqref="E7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361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333</v>
      </c>
      <c r="B2" s="5" t="s">
        <v>294</v>
      </c>
      <c r="C2" s="5" t="s">
        <v>290</v>
      </c>
      <c r="D2" s="5" t="s">
        <v>291</v>
      </c>
      <c r="E2" s="5" t="s">
        <v>292</v>
      </c>
      <c r="F2" s="5" t="s">
        <v>293</v>
      </c>
      <c r="G2" s="4" t="s">
        <v>362</v>
      </c>
      <c r="H2" s="4" t="s">
        <v>363</v>
      </c>
      <c r="I2" s="4" t="s">
        <v>364</v>
      </c>
      <c r="J2" s="4" t="s">
        <v>365</v>
      </c>
      <c r="K2" s="5" t="s">
        <v>339</v>
      </c>
      <c r="L2" s="5" t="s">
        <v>303</v>
      </c>
    </row>
    <row r="3" ht="18.75" spans="1:12">
      <c r="A3" s="27" t="s">
        <v>341</v>
      </c>
      <c r="B3" s="15" t="s">
        <v>308</v>
      </c>
      <c r="C3" s="15" t="s">
        <v>304</v>
      </c>
      <c r="D3" s="15" t="s">
        <v>305</v>
      </c>
      <c r="E3" s="12" t="s">
        <v>306</v>
      </c>
      <c r="F3" s="13" t="s">
        <v>307</v>
      </c>
      <c r="G3" s="9" t="s">
        <v>366</v>
      </c>
      <c r="H3" s="9" t="s">
        <v>367</v>
      </c>
      <c r="I3" s="9"/>
      <c r="J3" s="9"/>
      <c r="K3" s="29" t="s">
        <v>368</v>
      </c>
      <c r="L3" s="9" t="s">
        <v>309</v>
      </c>
    </row>
    <row r="4" spans="1:12">
      <c r="A4" s="27" t="s">
        <v>341</v>
      </c>
      <c r="B4" s="15" t="s">
        <v>308</v>
      </c>
      <c r="C4" s="15" t="s">
        <v>310</v>
      </c>
      <c r="D4" s="15" t="s">
        <v>305</v>
      </c>
      <c r="E4" s="15" t="s">
        <v>311</v>
      </c>
      <c r="F4" s="13" t="s">
        <v>307</v>
      </c>
      <c r="G4" s="9" t="s">
        <v>366</v>
      </c>
      <c r="H4" s="9" t="s">
        <v>367</v>
      </c>
      <c r="I4" s="9"/>
      <c r="J4" s="9"/>
      <c r="K4" s="29" t="s">
        <v>368</v>
      </c>
      <c r="L4" s="9" t="s">
        <v>309</v>
      </c>
    </row>
    <row r="5" spans="1:12">
      <c r="A5" s="27" t="s">
        <v>341</v>
      </c>
      <c r="B5" s="15" t="s">
        <v>308</v>
      </c>
      <c r="C5" s="15" t="s">
        <v>312</v>
      </c>
      <c r="D5" s="15" t="s">
        <v>305</v>
      </c>
      <c r="E5" s="15" t="s">
        <v>313</v>
      </c>
      <c r="F5" s="13" t="s">
        <v>307</v>
      </c>
      <c r="G5" s="9" t="s">
        <v>366</v>
      </c>
      <c r="H5" s="9" t="s">
        <v>367</v>
      </c>
      <c r="I5" s="9"/>
      <c r="J5" s="9"/>
      <c r="K5" s="29" t="s">
        <v>368</v>
      </c>
      <c r="L5" s="9" t="s">
        <v>309</v>
      </c>
    </row>
    <row r="6" spans="1:12">
      <c r="A6" s="27" t="s">
        <v>341</v>
      </c>
      <c r="B6" s="15" t="s">
        <v>308</v>
      </c>
      <c r="C6" s="15" t="s">
        <v>314</v>
      </c>
      <c r="D6" s="15" t="s">
        <v>305</v>
      </c>
      <c r="E6" s="15" t="s">
        <v>119</v>
      </c>
      <c r="F6" s="13" t="s">
        <v>307</v>
      </c>
      <c r="G6" s="9" t="s">
        <v>366</v>
      </c>
      <c r="H6" s="9" t="s">
        <v>367</v>
      </c>
      <c r="I6" s="9"/>
      <c r="J6" s="9"/>
      <c r="K6" s="29" t="s">
        <v>368</v>
      </c>
      <c r="L6" s="9" t="s">
        <v>309</v>
      </c>
    </row>
    <row r="7" spans="1:12">
      <c r="A7" s="27" t="s">
        <v>341</v>
      </c>
      <c r="B7" s="15" t="s">
        <v>308</v>
      </c>
      <c r="C7" s="15" t="s">
        <v>315</v>
      </c>
      <c r="D7" s="15" t="s">
        <v>305</v>
      </c>
      <c r="E7" s="15" t="s">
        <v>117</v>
      </c>
      <c r="F7" s="13" t="s">
        <v>307</v>
      </c>
      <c r="G7" s="9" t="s">
        <v>366</v>
      </c>
      <c r="H7" s="9" t="s">
        <v>367</v>
      </c>
      <c r="I7" s="10"/>
      <c r="J7" s="10"/>
      <c r="K7" s="29" t="s">
        <v>368</v>
      </c>
      <c r="L7" s="9" t="s">
        <v>309</v>
      </c>
    </row>
    <row r="8" spans="1:12">
      <c r="A8" s="27" t="s">
        <v>341</v>
      </c>
      <c r="B8" s="15" t="s">
        <v>308</v>
      </c>
      <c r="C8" s="15" t="s">
        <v>316</v>
      </c>
      <c r="D8" s="15" t="s">
        <v>305</v>
      </c>
      <c r="E8" s="15" t="s">
        <v>118</v>
      </c>
      <c r="F8" s="13" t="s">
        <v>307</v>
      </c>
      <c r="G8" s="9" t="s">
        <v>366</v>
      </c>
      <c r="H8" s="9" t="s">
        <v>367</v>
      </c>
      <c r="I8" s="10"/>
      <c r="J8" s="10"/>
      <c r="K8" s="29" t="s">
        <v>368</v>
      </c>
      <c r="L8" s="9" t="s">
        <v>309</v>
      </c>
    </row>
    <row r="9" spans="1:12">
      <c r="A9" s="27" t="s">
        <v>341</v>
      </c>
      <c r="B9" s="15" t="s">
        <v>308</v>
      </c>
      <c r="C9" s="15" t="s">
        <v>317</v>
      </c>
      <c r="D9" s="15" t="s">
        <v>305</v>
      </c>
      <c r="E9" s="15" t="s">
        <v>318</v>
      </c>
      <c r="F9" s="13" t="s">
        <v>307</v>
      </c>
      <c r="G9" s="9" t="s">
        <v>366</v>
      </c>
      <c r="H9" s="9" t="s">
        <v>367</v>
      </c>
      <c r="I9" s="10"/>
      <c r="J9" s="10"/>
      <c r="K9" s="29" t="s">
        <v>368</v>
      </c>
      <c r="L9" s="9" t="s">
        <v>309</v>
      </c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8" t="s">
        <v>369</v>
      </c>
      <c r="B11" s="19"/>
      <c r="C11" s="19"/>
      <c r="D11" s="19"/>
      <c r="E11" s="20"/>
      <c r="F11" s="21"/>
      <c r="G11" s="28"/>
      <c r="H11" s="18" t="s">
        <v>370</v>
      </c>
      <c r="I11" s="19"/>
      <c r="J11" s="19"/>
      <c r="K11" s="19"/>
      <c r="L11" s="26"/>
    </row>
    <row r="12" ht="16.5" spans="1:12">
      <c r="A12" s="22" t="s">
        <v>371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zoomScale="125" zoomScaleNormal="125" workbookViewId="0">
      <selection activeCell="G18" sqref="G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372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289</v>
      </c>
      <c r="B2" s="5" t="s">
        <v>294</v>
      </c>
      <c r="C2" s="5" t="s">
        <v>340</v>
      </c>
      <c r="D2" s="5" t="s">
        <v>292</v>
      </c>
      <c r="E2" s="5" t="s">
        <v>293</v>
      </c>
      <c r="F2" s="4" t="s">
        <v>373</v>
      </c>
      <c r="G2" s="4" t="s">
        <v>324</v>
      </c>
      <c r="H2" s="6" t="s">
        <v>325</v>
      </c>
      <c r="I2" s="24" t="s">
        <v>327</v>
      </c>
    </row>
    <row r="3" s="1" customFormat="1" ht="16.5" spans="1:9">
      <c r="A3" s="4"/>
      <c r="B3" s="7"/>
      <c r="C3" s="7"/>
      <c r="D3" s="7"/>
      <c r="E3" s="7"/>
      <c r="F3" s="4" t="s">
        <v>374</v>
      </c>
      <c r="G3" s="4" t="s">
        <v>328</v>
      </c>
      <c r="H3" s="8"/>
      <c r="I3" s="25"/>
    </row>
    <row r="4" ht="20" customHeight="1" spans="1:9">
      <c r="A4" s="9">
        <v>1</v>
      </c>
      <c r="B4" s="10" t="s">
        <v>343</v>
      </c>
      <c r="C4" s="11" t="s">
        <v>375</v>
      </c>
      <c r="D4" s="12" t="s">
        <v>306</v>
      </c>
      <c r="E4" s="13" t="s">
        <v>307</v>
      </c>
      <c r="F4" s="14">
        <v>-0.015</v>
      </c>
      <c r="G4" s="14">
        <v>-0.025</v>
      </c>
      <c r="H4" s="9"/>
      <c r="I4" s="9" t="s">
        <v>309</v>
      </c>
    </row>
    <row r="5" ht="20" customHeight="1" spans="1:9">
      <c r="A5" s="9">
        <v>2</v>
      </c>
      <c r="B5" s="10" t="s">
        <v>343</v>
      </c>
      <c r="C5" s="11" t="s">
        <v>375</v>
      </c>
      <c r="D5" s="15" t="s">
        <v>311</v>
      </c>
      <c r="E5" s="13" t="s">
        <v>307</v>
      </c>
      <c r="F5" s="16">
        <v>-0.05</v>
      </c>
      <c r="G5" s="14">
        <v>-0.03</v>
      </c>
      <c r="H5" s="9"/>
      <c r="I5" s="9" t="s">
        <v>309</v>
      </c>
    </row>
    <row r="6" ht="20" customHeight="1" spans="1:9">
      <c r="A6" s="9">
        <v>3</v>
      </c>
      <c r="B6" s="10" t="s">
        <v>343</v>
      </c>
      <c r="C6" s="11" t="s">
        <v>375</v>
      </c>
      <c r="D6" s="15" t="s">
        <v>313</v>
      </c>
      <c r="E6" s="13" t="s">
        <v>307</v>
      </c>
      <c r="F6" s="14">
        <v>-0.04</v>
      </c>
      <c r="G6" s="14">
        <v>-0.03</v>
      </c>
      <c r="H6" s="9"/>
      <c r="I6" s="9" t="s">
        <v>309</v>
      </c>
    </row>
    <row r="7" ht="20" customHeight="1" spans="1:10">
      <c r="A7" s="9">
        <v>4</v>
      </c>
      <c r="B7" s="10" t="s">
        <v>343</v>
      </c>
      <c r="C7" s="11" t="s">
        <v>375</v>
      </c>
      <c r="D7" s="15" t="s">
        <v>119</v>
      </c>
      <c r="E7" s="13" t="s">
        <v>307</v>
      </c>
      <c r="F7" s="17">
        <v>-0.07</v>
      </c>
      <c r="G7" s="14">
        <v>-0.035</v>
      </c>
      <c r="H7" s="9"/>
      <c r="I7" s="9" t="s">
        <v>376</v>
      </c>
      <c r="J7" t="s">
        <v>377</v>
      </c>
    </row>
    <row r="8" ht="20" customHeight="1" spans="1:9">
      <c r="A8" s="9">
        <v>5</v>
      </c>
      <c r="B8" s="10" t="s">
        <v>343</v>
      </c>
      <c r="C8" s="11" t="s">
        <v>375</v>
      </c>
      <c r="D8" s="15" t="s">
        <v>117</v>
      </c>
      <c r="E8" s="13" t="s">
        <v>307</v>
      </c>
      <c r="F8" s="14">
        <v>-0.04</v>
      </c>
      <c r="G8" s="14">
        <v>-0.03</v>
      </c>
      <c r="H8" s="9"/>
      <c r="I8" s="9" t="s">
        <v>309</v>
      </c>
    </row>
    <row r="9" ht="20" customHeight="1" spans="1:9">
      <c r="A9" s="9">
        <v>6</v>
      </c>
      <c r="B9" s="10" t="s">
        <v>343</v>
      </c>
      <c r="C9" s="11" t="s">
        <v>375</v>
      </c>
      <c r="D9" s="15" t="s">
        <v>118</v>
      </c>
      <c r="E9" s="13" t="s">
        <v>307</v>
      </c>
      <c r="F9" s="14">
        <v>-0.015</v>
      </c>
      <c r="G9" s="14">
        <v>-0.025</v>
      </c>
      <c r="H9" s="10"/>
      <c r="I9" s="9" t="s">
        <v>309</v>
      </c>
    </row>
    <row r="10" ht="20" customHeight="1" spans="1:9">
      <c r="A10" s="9">
        <v>7</v>
      </c>
      <c r="B10" s="10" t="s">
        <v>343</v>
      </c>
      <c r="C10" s="11" t="s">
        <v>375</v>
      </c>
      <c r="D10" s="15" t="s">
        <v>318</v>
      </c>
      <c r="E10" s="13" t="s">
        <v>307</v>
      </c>
      <c r="F10" s="14">
        <v>-0.04</v>
      </c>
      <c r="G10" s="14">
        <v>-0.03</v>
      </c>
      <c r="H10" s="10"/>
      <c r="I10" s="9" t="s">
        <v>309</v>
      </c>
    </row>
    <row r="11" ht="20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8" t="s">
        <v>378</v>
      </c>
      <c r="B12" s="19"/>
      <c r="C12" s="19"/>
      <c r="D12" s="20"/>
      <c r="E12" s="21"/>
      <c r="F12" s="18" t="s">
        <v>379</v>
      </c>
      <c r="G12" s="19"/>
      <c r="H12" s="20"/>
      <c r="I12" s="26"/>
    </row>
    <row r="13" ht="16.5" spans="1:9">
      <c r="A13" s="22" t="s">
        <v>380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3" t="s">
        <v>35</v>
      </c>
      <c r="C2" s="414"/>
      <c r="D2" s="414"/>
      <c r="E2" s="414"/>
      <c r="F2" s="414"/>
      <c r="G2" s="414"/>
      <c r="H2" s="414"/>
      <c r="I2" s="428"/>
    </row>
    <row r="3" ht="27.95" customHeight="1" spans="2:9">
      <c r="B3" s="415"/>
      <c r="C3" s="416"/>
      <c r="D3" s="417" t="s">
        <v>36</v>
      </c>
      <c r="E3" s="418"/>
      <c r="F3" s="419" t="s">
        <v>37</v>
      </c>
      <c r="G3" s="420"/>
      <c r="H3" s="417" t="s">
        <v>38</v>
      </c>
      <c r="I3" s="429"/>
    </row>
    <row r="4" ht="27.95" customHeight="1" spans="2:9">
      <c r="B4" s="415" t="s">
        <v>39</v>
      </c>
      <c r="C4" s="416" t="s">
        <v>40</v>
      </c>
      <c r="D4" s="416" t="s">
        <v>41</v>
      </c>
      <c r="E4" s="416" t="s">
        <v>42</v>
      </c>
      <c r="F4" s="421" t="s">
        <v>41</v>
      </c>
      <c r="G4" s="421" t="s">
        <v>42</v>
      </c>
      <c r="H4" s="416" t="s">
        <v>41</v>
      </c>
      <c r="I4" s="430" t="s">
        <v>42</v>
      </c>
    </row>
    <row r="5" ht="27.95" customHeight="1" spans="2:9">
      <c r="B5" s="422" t="s">
        <v>43</v>
      </c>
      <c r="C5" s="10">
        <v>13</v>
      </c>
      <c r="D5" s="10">
        <v>0</v>
      </c>
      <c r="E5" s="10">
        <v>1</v>
      </c>
      <c r="F5" s="423">
        <v>0</v>
      </c>
      <c r="G5" s="423">
        <v>1</v>
      </c>
      <c r="H5" s="10">
        <v>1</v>
      </c>
      <c r="I5" s="431">
        <v>2</v>
      </c>
    </row>
    <row r="6" ht="27.95" customHeight="1" spans="2:9">
      <c r="B6" s="422" t="s">
        <v>44</v>
      </c>
      <c r="C6" s="10">
        <v>20</v>
      </c>
      <c r="D6" s="10">
        <v>0</v>
      </c>
      <c r="E6" s="10">
        <v>1</v>
      </c>
      <c r="F6" s="423">
        <v>1</v>
      </c>
      <c r="G6" s="423">
        <v>2</v>
      </c>
      <c r="H6" s="10">
        <v>2</v>
      </c>
      <c r="I6" s="431">
        <v>3</v>
      </c>
    </row>
    <row r="7" ht="27.95" customHeight="1" spans="2:9">
      <c r="B7" s="422" t="s">
        <v>45</v>
      </c>
      <c r="C7" s="10">
        <v>32</v>
      </c>
      <c r="D7" s="10">
        <v>0</v>
      </c>
      <c r="E7" s="10">
        <v>1</v>
      </c>
      <c r="F7" s="423">
        <v>2</v>
      </c>
      <c r="G7" s="423">
        <v>3</v>
      </c>
      <c r="H7" s="10">
        <v>3</v>
      </c>
      <c r="I7" s="431">
        <v>4</v>
      </c>
    </row>
    <row r="8" ht="27.95" customHeight="1" spans="2:9">
      <c r="B8" s="422" t="s">
        <v>46</v>
      </c>
      <c r="C8" s="10">
        <v>50</v>
      </c>
      <c r="D8" s="10">
        <v>1</v>
      </c>
      <c r="E8" s="10">
        <v>2</v>
      </c>
      <c r="F8" s="423">
        <v>3</v>
      </c>
      <c r="G8" s="423">
        <v>4</v>
      </c>
      <c r="H8" s="10">
        <v>5</v>
      </c>
      <c r="I8" s="431">
        <v>6</v>
      </c>
    </row>
    <row r="9" ht="27.95" customHeight="1" spans="2:9">
      <c r="B9" s="422" t="s">
        <v>47</v>
      </c>
      <c r="C9" s="10">
        <v>80</v>
      </c>
      <c r="D9" s="10">
        <v>2</v>
      </c>
      <c r="E9" s="10">
        <v>3</v>
      </c>
      <c r="F9" s="423">
        <v>5</v>
      </c>
      <c r="G9" s="423">
        <v>6</v>
      </c>
      <c r="H9" s="10">
        <v>7</v>
      </c>
      <c r="I9" s="431">
        <v>8</v>
      </c>
    </row>
    <row r="10" ht="27.95" customHeight="1" spans="2:9">
      <c r="B10" s="422" t="s">
        <v>48</v>
      </c>
      <c r="C10" s="10">
        <v>125</v>
      </c>
      <c r="D10" s="10">
        <v>3</v>
      </c>
      <c r="E10" s="10">
        <v>4</v>
      </c>
      <c r="F10" s="423">
        <v>7</v>
      </c>
      <c r="G10" s="423">
        <v>8</v>
      </c>
      <c r="H10" s="10">
        <v>10</v>
      </c>
      <c r="I10" s="431">
        <v>11</v>
      </c>
    </row>
    <row r="11" ht="27.95" customHeight="1" spans="2:9">
      <c r="B11" s="422" t="s">
        <v>49</v>
      </c>
      <c r="C11" s="10">
        <v>200</v>
      </c>
      <c r="D11" s="10">
        <v>5</v>
      </c>
      <c r="E11" s="10">
        <v>6</v>
      </c>
      <c r="F11" s="423">
        <v>10</v>
      </c>
      <c r="G11" s="423">
        <v>11</v>
      </c>
      <c r="H11" s="10">
        <v>14</v>
      </c>
      <c r="I11" s="431">
        <v>15</v>
      </c>
    </row>
    <row r="12" ht="27.95" customHeight="1" spans="2:9">
      <c r="B12" s="424" t="s">
        <v>50</v>
      </c>
      <c r="C12" s="425">
        <v>315</v>
      </c>
      <c r="D12" s="425">
        <v>7</v>
      </c>
      <c r="E12" s="425">
        <v>8</v>
      </c>
      <c r="F12" s="426">
        <v>14</v>
      </c>
      <c r="G12" s="426">
        <v>15</v>
      </c>
      <c r="H12" s="425">
        <v>21</v>
      </c>
      <c r="I12" s="432">
        <v>22</v>
      </c>
    </row>
    <row r="14" spans="2:4">
      <c r="B14" s="427" t="s">
        <v>51</v>
      </c>
      <c r="C14" s="427"/>
      <c r="D14" s="42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P15" sqref="P15"/>
    </sheetView>
  </sheetViews>
  <sheetFormatPr defaultColWidth="10.375" defaultRowHeight="16.5" customHeight="1"/>
  <cols>
    <col min="1" max="1" width="11.125" style="236" customWidth="1"/>
    <col min="2" max="9" width="10.375" style="236"/>
    <col min="10" max="10" width="8.875" style="236" customWidth="1"/>
    <col min="11" max="11" width="12" style="236" customWidth="1"/>
    <col min="12" max="16384" width="10.375" style="236"/>
  </cols>
  <sheetData>
    <row r="1" ht="21" spans="1:11">
      <c r="A1" s="349" t="s">
        <v>52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</row>
    <row r="2" ht="15" spans="1:11">
      <c r="A2" s="237" t="s">
        <v>53</v>
      </c>
      <c r="B2" s="238" t="s">
        <v>54</v>
      </c>
      <c r="C2" s="238"/>
      <c r="D2" s="239" t="s">
        <v>55</v>
      </c>
      <c r="E2" s="239"/>
      <c r="F2" s="238" t="s">
        <v>56</v>
      </c>
      <c r="G2" s="238"/>
      <c r="H2" s="240" t="s">
        <v>57</v>
      </c>
      <c r="I2" s="313" t="s">
        <v>56</v>
      </c>
      <c r="J2" s="313"/>
      <c r="K2" s="314"/>
    </row>
    <row r="3" ht="14.25" spans="1:11">
      <c r="A3" s="241" t="s">
        <v>58</v>
      </c>
      <c r="B3" s="242"/>
      <c r="C3" s="243"/>
      <c r="D3" s="244" t="s">
        <v>59</v>
      </c>
      <c r="E3" s="245"/>
      <c r="F3" s="245"/>
      <c r="G3" s="246"/>
      <c r="H3" s="244" t="s">
        <v>60</v>
      </c>
      <c r="I3" s="245"/>
      <c r="J3" s="245"/>
      <c r="K3" s="246"/>
    </row>
    <row r="4" ht="18" customHeight="1" spans="1:11">
      <c r="A4" s="247" t="s">
        <v>61</v>
      </c>
      <c r="B4" s="248" t="s">
        <v>62</v>
      </c>
      <c r="C4" s="249"/>
      <c r="D4" s="247" t="s">
        <v>63</v>
      </c>
      <c r="E4" s="250"/>
      <c r="F4" s="251">
        <v>45657</v>
      </c>
      <c r="G4" s="252"/>
      <c r="H4" s="247" t="s">
        <v>64</v>
      </c>
      <c r="I4" s="250"/>
      <c r="J4" s="141" t="s">
        <v>65</v>
      </c>
      <c r="K4" s="142" t="s">
        <v>66</v>
      </c>
    </row>
    <row r="5" ht="14.25" spans="1:11">
      <c r="A5" s="253" t="s">
        <v>67</v>
      </c>
      <c r="B5" s="141" t="s">
        <v>68</v>
      </c>
      <c r="C5" s="142"/>
      <c r="D5" s="247" t="s">
        <v>69</v>
      </c>
      <c r="E5" s="250"/>
      <c r="F5" s="251">
        <v>45644</v>
      </c>
      <c r="G5" s="252"/>
      <c r="H5" s="247" t="s">
        <v>70</v>
      </c>
      <c r="I5" s="250"/>
      <c r="J5" s="141" t="s">
        <v>65</v>
      </c>
      <c r="K5" s="142" t="s">
        <v>66</v>
      </c>
    </row>
    <row r="6" ht="14.25" spans="1:11">
      <c r="A6" s="247" t="s">
        <v>71</v>
      </c>
      <c r="B6" s="254" t="s">
        <v>72</v>
      </c>
      <c r="C6" s="255">
        <v>5</v>
      </c>
      <c r="D6" s="253" t="s">
        <v>73</v>
      </c>
      <c r="E6" s="256"/>
      <c r="F6" s="251">
        <v>45301</v>
      </c>
      <c r="G6" s="252"/>
      <c r="H6" s="247" t="s">
        <v>74</v>
      </c>
      <c r="I6" s="250"/>
      <c r="J6" s="141" t="s">
        <v>65</v>
      </c>
      <c r="K6" s="142" t="s">
        <v>66</v>
      </c>
    </row>
    <row r="7" ht="14.25" spans="1:11">
      <c r="A7" s="247" t="s">
        <v>75</v>
      </c>
      <c r="B7" s="257">
        <f>16828+98</f>
        <v>16926</v>
      </c>
      <c r="C7" s="258"/>
      <c r="D7" s="253" t="s">
        <v>76</v>
      </c>
      <c r="E7" s="259"/>
      <c r="F7" s="251">
        <v>45306</v>
      </c>
      <c r="G7" s="252"/>
      <c r="H7" s="247" t="s">
        <v>77</v>
      </c>
      <c r="I7" s="250"/>
      <c r="J7" s="141" t="s">
        <v>65</v>
      </c>
      <c r="K7" s="142" t="s">
        <v>66</v>
      </c>
    </row>
    <row r="8" ht="15" spans="1:11">
      <c r="A8" s="260" t="s">
        <v>78</v>
      </c>
      <c r="B8" s="261" t="s">
        <v>79</v>
      </c>
      <c r="C8" s="262"/>
      <c r="D8" s="263" t="s">
        <v>80</v>
      </c>
      <c r="E8" s="264"/>
      <c r="F8" s="265">
        <v>45309</v>
      </c>
      <c r="G8" s="266"/>
      <c r="H8" s="263" t="s">
        <v>81</v>
      </c>
      <c r="I8" s="264"/>
      <c r="J8" s="283" t="s">
        <v>65</v>
      </c>
      <c r="K8" s="315" t="s">
        <v>66</v>
      </c>
    </row>
    <row r="9" ht="15" spans="1:11">
      <c r="A9" s="350" t="s">
        <v>82</v>
      </c>
      <c r="B9" s="351"/>
      <c r="C9" s="351"/>
      <c r="D9" s="352"/>
      <c r="E9" s="352"/>
      <c r="F9" s="352"/>
      <c r="G9" s="352"/>
      <c r="H9" s="352"/>
      <c r="I9" s="352"/>
      <c r="J9" s="352"/>
      <c r="K9" s="395"/>
    </row>
    <row r="10" ht="15" spans="1:11">
      <c r="A10" s="353" t="s">
        <v>83</v>
      </c>
      <c r="B10" s="354"/>
      <c r="C10" s="354"/>
      <c r="D10" s="354"/>
      <c r="E10" s="354"/>
      <c r="F10" s="354"/>
      <c r="G10" s="354"/>
      <c r="H10" s="354"/>
      <c r="I10" s="354"/>
      <c r="J10" s="354"/>
      <c r="K10" s="396"/>
    </row>
    <row r="11" ht="14.25" spans="1:11">
      <c r="A11" s="355" t="s">
        <v>84</v>
      </c>
      <c r="B11" s="356" t="s">
        <v>85</v>
      </c>
      <c r="C11" s="357" t="s">
        <v>86</v>
      </c>
      <c r="D11" s="358"/>
      <c r="E11" s="359" t="s">
        <v>87</v>
      </c>
      <c r="F11" s="356" t="s">
        <v>85</v>
      </c>
      <c r="G11" s="357" t="s">
        <v>86</v>
      </c>
      <c r="H11" s="357" t="s">
        <v>88</v>
      </c>
      <c r="I11" s="359" t="s">
        <v>89</v>
      </c>
      <c r="J11" s="356" t="s">
        <v>85</v>
      </c>
      <c r="K11" s="397" t="s">
        <v>86</v>
      </c>
    </row>
    <row r="12" ht="14.25" spans="1:11">
      <c r="A12" s="253" t="s">
        <v>90</v>
      </c>
      <c r="B12" s="273" t="s">
        <v>85</v>
      </c>
      <c r="C12" s="141" t="s">
        <v>86</v>
      </c>
      <c r="D12" s="259"/>
      <c r="E12" s="256" t="s">
        <v>91</v>
      </c>
      <c r="F12" s="273" t="s">
        <v>85</v>
      </c>
      <c r="G12" s="141" t="s">
        <v>86</v>
      </c>
      <c r="H12" s="141" t="s">
        <v>88</v>
      </c>
      <c r="I12" s="256" t="s">
        <v>92</v>
      </c>
      <c r="J12" s="273" t="s">
        <v>85</v>
      </c>
      <c r="K12" s="142" t="s">
        <v>86</v>
      </c>
    </row>
    <row r="13" ht="14.25" spans="1:11">
      <c r="A13" s="253" t="s">
        <v>93</v>
      </c>
      <c r="B13" s="273" t="s">
        <v>85</v>
      </c>
      <c r="C13" s="141" t="s">
        <v>86</v>
      </c>
      <c r="D13" s="259"/>
      <c r="E13" s="256" t="s">
        <v>94</v>
      </c>
      <c r="F13" s="141" t="s">
        <v>95</v>
      </c>
      <c r="G13" s="141" t="s">
        <v>96</v>
      </c>
      <c r="H13" s="141" t="s">
        <v>88</v>
      </c>
      <c r="I13" s="256" t="s">
        <v>97</v>
      </c>
      <c r="J13" s="273" t="s">
        <v>85</v>
      </c>
      <c r="K13" s="142" t="s">
        <v>86</v>
      </c>
    </row>
    <row r="14" ht="15" spans="1:11">
      <c r="A14" s="263" t="s">
        <v>98</v>
      </c>
      <c r="B14" s="264"/>
      <c r="C14" s="264"/>
      <c r="D14" s="264"/>
      <c r="E14" s="264"/>
      <c r="F14" s="264"/>
      <c r="G14" s="264"/>
      <c r="H14" s="264"/>
      <c r="I14" s="264"/>
      <c r="J14" s="264"/>
      <c r="K14" s="317"/>
    </row>
    <row r="15" ht="15" spans="1:11">
      <c r="A15" s="353" t="s">
        <v>99</v>
      </c>
      <c r="B15" s="354"/>
      <c r="C15" s="354"/>
      <c r="D15" s="354"/>
      <c r="E15" s="354"/>
      <c r="F15" s="354"/>
      <c r="G15" s="354"/>
      <c r="H15" s="354"/>
      <c r="I15" s="354"/>
      <c r="J15" s="354"/>
      <c r="K15" s="396"/>
    </row>
    <row r="16" ht="14.25" spans="1:11">
      <c r="A16" s="360" t="s">
        <v>100</v>
      </c>
      <c r="B16" s="357" t="s">
        <v>95</v>
      </c>
      <c r="C16" s="357" t="s">
        <v>96</v>
      </c>
      <c r="D16" s="361"/>
      <c r="E16" s="362" t="s">
        <v>101</v>
      </c>
      <c r="F16" s="357" t="s">
        <v>95</v>
      </c>
      <c r="G16" s="357" t="s">
        <v>96</v>
      </c>
      <c r="H16" s="363"/>
      <c r="I16" s="362" t="s">
        <v>102</v>
      </c>
      <c r="J16" s="357" t="s">
        <v>95</v>
      </c>
      <c r="K16" s="397" t="s">
        <v>96</v>
      </c>
    </row>
    <row r="17" customHeight="1" spans="1:22">
      <c r="A17" s="290" t="s">
        <v>103</v>
      </c>
      <c r="B17" s="141" t="s">
        <v>95</v>
      </c>
      <c r="C17" s="141" t="s">
        <v>96</v>
      </c>
      <c r="D17" s="364"/>
      <c r="E17" s="291" t="s">
        <v>104</v>
      </c>
      <c r="F17" s="141" t="s">
        <v>95</v>
      </c>
      <c r="G17" s="141" t="s">
        <v>96</v>
      </c>
      <c r="H17" s="365"/>
      <c r="I17" s="291" t="s">
        <v>105</v>
      </c>
      <c r="J17" s="141" t="s">
        <v>95</v>
      </c>
      <c r="K17" s="142" t="s">
        <v>96</v>
      </c>
      <c r="L17" s="398"/>
      <c r="M17" s="398"/>
      <c r="N17" s="398"/>
      <c r="O17" s="398"/>
      <c r="P17" s="398"/>
      <c r="Q17" s="398"/>
      <c r="R17" s="398"/>
      <c r="S17" s="398"/>
      <c r="T17" s="398"/>
      <c r="U17" s="398"/>
      <c r="V17" s="398"/>
    </row>
    <row r="18" ht="18" customHeight="1" spans="1:11">
      <c r="A18" s="366" t="s">
        <v>106</v>
      </c>
      <c r="B18" s="367"/>
      <c r="C18" s="367"/>
      <c r="D18" s="367"/>
      <c r="E18" s="367"/>
      <c r="F18" s="367"/>
      <c r="G18" s="367"/>
      <c r="H18" s="367"/>
      <c r="I18" s="367"/>
      <c r="J18" s="367"/>
      <c r="K18" s="399"/>
    </row>
    <row r="19" s="348" customFormat="1" ht="18" customHeight="1" spans="1:11">
      <c r="A19" s="353" t="s">
        <v>107</v>
      </c>
      <c r="B19" s="354"/>
      <c r="C19" s="354"/>
      <c r="D19" s="354"/>
      <c r="E19" s="354"/>
      <c r="F19" s="354"/>
      <c r="G19" s="354"/>
      <c r="H19" s="354"/>
      <c r="I19" s="354"/>
      <c r="J19" s="354"/>
      <c r="K19" s="396"/>
    </row>
    <row r="20" customHeight="1" spans="1:11">
      <c r="A20" s="368" t="s">
        <v>108</v>
      </c>
      <c r="B20" s="369"/>
      <c r="C20" s="369"/>
      <c r="D20" s="369"/>
      <c r="E20" s="369"/>
      <c r="F20" s="369"/>
      <c r="G20" s="369"/>
      <c r="H20" s="369"/>
      <c r="I20" s="369"/>
      <c r="J20" s="369"/>
      <c r="K20" s="400"/>
    </row>
    <row r="21" ht="21.75" customHeight="1" spans="1:11">
      <c r="A21" s="370" t="s">
        <v>109</v>
      </c>
      <c r="B21" s="94"/>
      <c r="C21" s="94" t="s">
        <v>110</v>
      </c>
      <c r="D21" s="94" t="s">
        <v>111</v>
      </c>
      <c r="E21" s="94" t="s">
        <v>112</v>
      </c>
      <c r="F21" s="94" t="s">
        <v>113</v>
      </c>
      <c r="G21" s="94" t="s">
        <v>114</v>
      </c>
      <c r="H21" s="94" t="s">
        <v>115</v>
      </c>
      <c r="I21" s="94"/>
      <c r="J21" s="291"/>
      <c r="K21" s="325" t="s">
        <v>116</v>
      </c>
    </row>
    <row r="22" ht="23" customHeight="1" spans="1:11">
      <c r="A22" s="225" t="s">
        <v>117</v>
      </c>
      <c r="B22" s="371"/>
      <c r="C22" s="371"/>
      <c r="D22" s="371" t="s">
        <v>95</v>
      </c>
      <c r="E22" s="371" t="s">
        <v>95</v>
      </c>
      <c r="F22" s="371" t="s">
        <v>95</v>
      </c>
      <c r="G22" s="371" t="s">
        <v>95</v>
      </c>
      <c r="H22" s="371" t="s">
        <v>95</v>
      </c>
      <c r="I22" s="371"/>
      <c r="J22" s="371"/>
      <c r="K22" s="401"/>
    </row>
    <row r="23" ht="23" customHeight="1" spans="1:11">
      <c r="A23" s="225" t="s">
        <v>118</v>
      </c>
      <c r="B23" s="371"/>
      <c r="C23" s="371"/>
      <c r="D23" s="371" t="s">
        <v>95</v>
      </c>
      <c r="E23" s="371" t="s">
        <v>95</v>
      </c>
      <c r="F23" s="371" t="s">
        <v>95</v>
      </c>
      <c r="G23" s="371" t="s">
        <v>95</v>
      </c>
      <c r="H23" s="371" t="s">
        <v>95</v>
      </c>
      <c r="I23" s="371"/>
      <c r="J23" s="371"/>
      <c r="K23" s="402"/>
    </row>
    <row r="24" ht="23" customHeight="1" spans="1:11">
      <c r="A24" s="225" t="s">
        <v>119</v>
      </c>
      <c r="B24" s="371"/>
      <c r="C24" s="371"/>
      <c r="D24" s="371" t="s">
        <v>95</v>
      </c>
      <c r="E24" s="371" t="s">
        <v>95</v>
      </c>
      <c r="F24" s="371" t="s">
        <v>95</v>
      </c>
      <c r="G24" s="371" t="s">
        <v>95</v>
      </c>
      <c r="H24" s="371" t="s">
        <v>95</v>
      </c>
      <c r="I24" s="371"/>
      <c r="J24" s="371"/>
      <c r="K24" s="402"/>
    </row>
    <row r="25" ht="23" customHeight="1" spans="1:11">
      <c r="A25" s="225"/>
      <c r="B25" s="371"/>
      <c r="C25" s="371"/>
      <c r="D25" s="371"/>
      <c r="E25" s="371"/>
      <c r="F25" s="371"/>
      <c r="G25" s="371"/>
      <c r="H25" s="371"/>
      <c r="I25" s="371"/>
      <c r="J25" s="371"/>
      <c r="K25" s="402"/>
    </row>
    <row r="26" ht="23" customHeight="1" spans="1:11">
      <c r="A26" s="372"/>
      <c r="B26" s="371"/>
      <c r="C26" s="371"/>
      <c r="D26" s="371"/>
      <c r="E26" s="371"/>
      <c r="F26" s="371"/>
      <c r="G26" s="371"/>
      <c r="H26" s="371"/>
      <c r="I26" s="371"/>
      <c r="J26" s="371"/>
      <c r="K26" s="402"/>
    </row>
    <row r="27" ht="18" customHeight="1" spans="1:11">
      <c r="A27" s="373" t="s">
        <v>120</v>
      </c>
      <c r="B27" s="374"/>
      <c r="C27" s="374"/>
      <c r="D27" s="374"/>
      <c r="E27" s="374"/>
      <c r="F27" s="374"/>
      <c r="G27" s="374"/>
      <c r="H27" s="374"/>
      <c r="I27" s="374"/>
      <c r="J27" s="374"/>
      <c r="K27" s="403"/>
    </row>
    <row r="28" ht="18.75" customHeight="1" spans="1:11">
      <c r="A28" s="375"/>
      <c r="B28" s="376"/>
      <c r="C28" s="376"/>
      <c r="D28" s="376"/>
      <c r="E28" s="376"/>
      <c r="F28" s="376"/>
      <c r="G28" s="376"/>
      <c r="H28" s="376"/>
      <c r="I28" s="376"/>
      <c r="J28" s="376"/>
      <c r="K28" s="404"/>
    </row>
    <row r="29" ht="18.75" customHeight="1" spans="1:11">
      <c r="A29" s="377"/>
      <c r="B29" s="378"/>
      <c r="C29" s="378"/>
      <c r="D29" s="378"/>
      <c r="E29" s="378"/>
      <c r="F29" s="378"/>
      <c r="G29" s="378"/>
      <c r="H29" s="378"/>
      <c r="I29" s="378"/>
      <c r="J29" s="378"/>
      <c r="K29" s="405"/>
    </row>
    <row r="30" ht="18" customHeight="1" spans="1:11">
      <c r="A30" s="373" t="s">
        <v>121</v>
      </c>
      <c r="B30" s="374"/>
      <c r="C30" s="374"/>
      <c r="D30" s="374"/>
      <c r="E30" s="374"/>
      <c r="F30" s="374"/>
      <c r="G30" s="374"/>
      <c r="H30" s="374"/>
      <c r="I30" s="374"/>
      <c r="J30" s="374"/>
      <c r="K30" s="403"/>
    </row>
    <row r="31" ht="14.25" spans="1:11">
      <c r="A31" s="379" t="s">
        <v>122</v>
      </c>
      <c r="B31" s="380"/>
      <c r="C31" s="380"/>
      <c r="D31" s="380"/>
      <c r="E31" s="380"/>
      <c r="F31" s="380"/>
      <c r="G31" s="380"/>
      <c r="H31" s="380"/>
      <c r="I31" s="380"/>
      <c r="J31" s="380"/>
      <c r="K31" s="406"/>
    </row>
    <row r="32" ht="15" spans="1:11">
      <c r="A32" s="149" t="s">
        <v>123</v>
      </c>
      <c r="B32" s="150"/>
      <c r="C32" s="141" t="s">
        <v>65</v>
      </c>
      <c r="D32" s="141" t="s">
        <v>66</v>
      </c>
      <c r="E32" s="381" t="s">
        <v>124</v>
      </c>
      <c r="F32" s="382"/>
      <c r="G32" s="382"/>
      <c r="H32" s="382"/>
      <c r="I32" s="382"/>
      <c r="J32" s="382"/>
      <c r="K32" s="407"/>
    </row>
    <row r="33" ht="15" spans="1:11">
      <c r="A33" s="383" t="s">
        <v>125</v>
      </c>
      <c r="B33" s="383"/>
      <c r="C33" s="383"/>
      <c r="D33" s="383"/>
      <c r="E33" s="383"/>
      <c r="F33" s="383"/>
      <c r="G33" s="383"/>
      <c r="H33" s="383"/>
      <c r="I33" s="383"/>
      <c r="J33" s="383"/>
      <c r="K33" s="383"/>
    </row>
    <row r="34" ht="21" customHeight="1" spans="1:11">
      <c r="A34" s="384" t="s">
        <v>126</v>
      </c>
      <c r="B34" s="385"/>
      <c r="C34" s="385"/>
      <c r="D34" s="385"/>
      <c r="E34" s="385"/>
      <c r="F34" s="385"/>
      <c r="G34" s="385"/>
      <c r="H34" s="385"/>
      <c r="I34" s="385"/>
      <c r="J34" s="385"/>
      <c r="K34" s="408"/>
    </row>
    <row r="35" ht="21" customHeight="1" spans="1:11">
      <c r="A35" s="298" t="s">
        <v>127</v>
      </c>
      <c r="B35" s="299"/>
      <c r="C35" s="299"/>
      <c r="D35" s="299"/>
      <c r="E35" s="299"/>
      <c r="F35" s="299"/>
      <c r="G35" s="299"/>
      <c r="H35" s="299"/>
      <c r="I35" s="299"/>
      <c r="J35" s="299"/>
      <c r="K35" s="328"/>
    </row>
    <row r="36" ht="21" customHeight="1" spans="1:11">
      <c r="A36" s="298" t="s">
        <v>128</v>
      </c>
      <c r="B36" s="299"/>
      <c r="C36" s="299"/>
      <c r="D36" s="299"/>
      <c r="E36" s="299"/>
      <c r="F36" s="299"/>
      <c r="G36" s="299"/>
      <c r="H36" s="299"/>
      <c r="I36" s="299"/>
      <c r="J36" s="299"/>
      <c r="K36" s="328"/>
    </row>
    <row r="37" ht="21" customHeight="1" spans="1:11">
      <c r="A37" s="298"/>
      <c r="B37" s="299"/>
      <c r="C37" s="299"/>
      <c r="D37" s="299"/>
      <c r="E37" s="299"/>
      <c r="F37" s="299"/>
      <c r="G37" s="299"/>
      <c r="H37" s="299"/>
      <c r="I37" s="299"/>
      <c r="J37" s="299"/>
      <c r="K37" s="328"/>
    </row>
    <row r="38" ht="21" customHeight="1" spans="1:11">
      <c r="A38" s="298"/>
      <c r="B38" s="299"/>
      <c r="C38" s="299"/>
      <c r="D38" s="299"/>
      <c r="E38" s="299"/>
      <c r="F38" s="299"/>
      <c r="G38" s="299"/>
      <c r="H38" s="299"/>
      <c r="I38" s="299"/>
      <c r="J38" s="299"/>
      <c r="K38" s="328"/>
    </row>
    <row r="39" ht="21" customHeight="1" spans="1:11">
      <c r="A39" s="298"/>
      <c r="B39" s="299"/>
      <c r="C39" s="299"/>
      <c r="D39" s="299"/>
      <c r="E39" s="299"/>
      <c r="F39" s="299"/>
      <c r="G39" s="299"/>
      <c r="H39" s="299"/>
      <c r="I39" s="299"/>
      <c r="J39" s="299"/>
      <c r="K39" s="328"/>
    </row>
    <row r="40" ht="21" customHeight="1" spans="1:11">
      <c r="A40" s="298"/>
      <c r="B40" s="299"/>
      <c r="C40" s="299"/>
      <c r="D40" s="299"/>
      <c r="E40" s="299"/>
      <c r="F40" s="299"/>
      <c r="G40" s="299"/>
      <c r="H40" s="299"/>
      <c r="I40" s="299"/>
      <c r="J40" s="299"/>
      <c r="K40" s="328"/>
    </row>
    <row r="41" ht="15" spans="1:11">
      <c r="A41" s="293" t="s">
        <v>129</v>
      </c>
      <c r="B41" s="294"/>
      <c r="C41" s="294"/>
      <c r="D41" s="294"/>
      <c r="E41" s="294"/>
      <c r="F41" s="294"/>
      <c r="G41" s="294"/>
      <c r="H41" s="294"/>
      <c r="I41" s="294"/>
      <c r="J41" s="294"/>
      <c r="K41" s="326"/>
    </row>
    <row r="42" ht="15" spans="1:11">
      <c r="A42" s="353" t="s">
        <v>130</v>
      </c>
      <c r="B42" s="354"/>
      <c r="C42" s="354"/>
      <c r="D42" s="354"/>
      <c r="E42" s="354"/>
      <c r="F42" s="354"/>
      <c r="G42" s="354"/>
      <c r="H42" s="354"/>
      <c r="I42" s="354"/>
      <c r="J42" s="354"/>
      <c r="K42" s="396"/>
    </row>
    <row r="43" ht="14.25" spans="1:11">
      <c r="A43" s="360" t="s">
        <v>131</v>
      </c>
      <c r="B43" s="357" t="s">
        <v>95</v>
      </c>
      <c r="C43" s="357" t="s">
        <v>96</v>
      </c>
      <c r="D43" s="357" t="s">
        <v>88</v>
      </c>
      <c r="E43" s="362" t="s">
        <v>132</v>
      </c>
      <c r="F43" s="357" t="s">
        <v>95</v>
      </c>
      <c r="G43" s="357" t="s">
        <v>96</v>
      </c>
      <c r="H43" s="357" t="s">
        <v>88</v>
      </c>
      <c r="I43" s="362" t="s">
        <v>133</v>
      </c>
      <c r="J43" s="357" t="s">
        <v>95</v>
      </c>
      <c r="K43" s="397" t="s">
        <v>96</v>
      </c>
    </row>
    <row r="44" ht="14.25" spans="1:11">
      <c r="A44" s="290" t="s">
        <v>87</v>
      </c>
      <c r="B44" s="141" t="s">
        <v>95</v>
      </c>
      <c r="C44" s="141" t="s">
        <v>96</v>
      </c>
      <c r="D44" s="141" t="s">
        <v>88</v>
      </c>
      <c r="E44" s="291" t="s">
        <v>94</v>
      </c>
      <c r="F44" s="141" t="s">
        <v>95</v>
      </c>
      <c r="G44" s="141" t="s">
        <v>96</v>
      </c>
      <c r="H44" s="141" t="s">
        <v>88</v>
      </c>
      <c r="I44" s="291" t="s">
        <v>105</v>
      </c>
      <c r="J44" s="141" t="s">
        <v>95</v>
      </c>
      <c r="K44" s="142" t="s">
        <v>96</v>
      </c>
    </row>
    <row r="45" ht="15" spans="1:11">
      <c r="A45" s="263" t="s">
        <v>98</v>
      </c>
      <c r="B45" s="264"/>
      <c r="C45" s="264"/>
      <c r="D45" s="264"/>
      <c r="E45" s="264"/>
      <c r="F45" s="264"/>
      <c r="G45" s="264"/>
      <c r="H45" s="264"/>
      <c r="I45" s="264"/>
      <c r="J45" s="264"/>
      <c r="K45" s="317"/>
    </row>
    <row r="46" ht="15" spans="1:11">
      <c r="A46" s="383" t="s">
        <v>134</v>
      </c>
      <c r="B46" s="383"/>
      <c r="C46" s="383"/>
      <c r="D46" s="383"/>
      <c r="E46" s="383"/>
      <c r="F46" s="383"/>
      <c r="G46" s="383"/>
      <c r="H46" s="383"/>
      <c r="I46" s="383"/>
      <c r="J46" s="383"/>
      <c r="K46" s="383"/>
    </row>
    <row r="47" ht="15" spans="1:11">
      <c r="A47" s="384"/>
      <c r="B47" s="385"/>
      <c r="C47" s="385"/>
      <c r="D47" s="385"/>
      <c r="E47" s="385"/>
      <c r="F47" s="385"/>
      <c r="G47" s="385"/>
      <c r="H47" s="385"/>
      <c r="I47" s="385"/>
      <c r="J47" s="385"/>
      <c r="K47" s="408"/>
    </row>
    <row r="48" ht="15" spans="1:11">
      <c r="A48" s="386" t="s">
        <v>135</v>
      </c>
      <c r="B48" s="387" t="s">
        <v>136</v>
      </c>
      <c r="C48" s="387"/>
      <c r="D48" s="388" t="s">
        <v>137</v>
      </c>
      <c r="E48" s="389" t="s">
        <v>138</v>
      </c>
      <c r="F48" s="390" t="s">
        <v>139</v>
      </c>
      <c r="G48" s="391">
        <v>45646</v>
      </c>
      <c r="H48" s="392" t="s">
        <v>140</v>
      </c>
      <c r="I48" s="409"/>
      <c r="J48" s="410" t="s">
        <v>141</v>
      </c>
      <c r="K48" s="411"/>
    </row>
    <row r="49" ht="15" spans="1:11">
      <c r="A49" s="383" t="s">
        <v>142</v>
      </c>
      <c r="B49" s="383"/>
      <c r="C49" s="383"/>
      <c r="D49" s="383"/>
      <c r="E49" s="383"/>
      <c r="F49" s="383"/>
      <c r="G49" s="383"/>
      <c r="H49" s="383"/>
      <c r="I49" s="383"/>
      <c r="J49" s="383"/>
      <c r="K49" s="383"/>
    </row>
    <row r="50" ht="15" spans="1:11">
      <c r="A50" s="393" t="s">
        <v>143</v>
      </c>
      <c r="B50" s="394"/>
      <c r="C50" s="394"/>
      <c r="D50" s="394"/>
      <c r="E50" s="394"/>
      <c r="F50" s="394"/>
      <c r="G50" s="394"/>
      <c r="H50" s="394"/>
      <c r="I50" s="394"/>
      <c r="J50" s="394"/>
      <c r="K50" s="412"/>
    </row>
    <row r="51" ht="15" spans="1:11">
      <c r="A51" s="386" t="s">
        <v>135</v>
      </c>
      <c r="B51" s="387" t="s">
        <v>136</v>
      </c>
      <c r="C51" s="387"/>
      <c r="D51" s="388" t="s">
        <v>137</v>
      </c>
      <c r="E51" s="389" t="s">
        <v>138</v>
      </c>
      <c r="F51" s="390" t="s">
        <v>139</v>
      </c>
      <c r="G51" s="391">
        <v>45646</v>
      </c>
      <c r="H51" s="392" t="s">
        <v>140</v>
      </c>
      <c r="I51" s="409"/>
      <c r="J51" s="410" t="s">
        <v>141</v>
      </c>
      <c r="K51" s="41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A6" sqref="A6:A16"/>
    </sheetView>
  </sheetViews>
  <sheetFormatPr defaultColWidth="9" defaultRowHeight="14.25"/>
  <cols>
    <col min="1" max="1" width="20.75" style="75" customWidth="1"/>
    <col min="2" max="2" width="9" style="75" customWidth="1"/>
    <col min="3" max="4" width="8.5" style="76" customWidth="1"/>
    <col min="5" max="7" width="8.5" style="75" customWidth="1"/>
    <col min="8" max="8" width="10.25" style="75" customWidth="1"/>
    <col min="9" max="9" width="6.5" style="75" customWidth="1"/>
    <col min="10" max="10" width="2.75" style="75" customWidth="1"/>
    <col min="11" max="11" width="9.15833333333333" style="75" customWidth="1"/>
    <col min="12" max="12" width="10.75" style="75" customWidth="1"/>
    <col min="13" max="16" width="9.75" style="75" customWidth="1"/>
    <col min="17" max="17" width="9.75" style="235" customWidth="1"/>
    <col min="18" max="255" width="9" style="75"/>
    <col min="256" max="16384" width="9" style="78"/>
  </cols>
  <sheetData>
    <row r="1" s="75" customFormat="1" ht="29" customHeight="1" spans="1:258">
      <c r="A1" s="220" t="s">
        <v>144</v>
      </c>
      <c r="B1" s="220"/>
      <c r="C1" s="222"/>
      <c r="D1" s="222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343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  <c r="IW1" s="78"/>
      <c r="IX1" s="78"/>
    </row>
    <row r="2" s="75" customFormat="1" ht="20" customHeight="1" spans="1:258">
      <c r="A2" s="83" t="s">
        <v>61</v>
      </c>
      <c r="B2" s="84" t="str">
        <f>首期!B4</f>
        <v>TAJJAN82229</v>
      </c>
      <c r="C2" s="85"/>
      <c r="D2" s="86"/>
      <c r="E2" s="87" t="s">
        <v>67</v>
      </c>
      <c r="F2" s="88" t="str">
        <f>首期!B5</f>
        <v>女式短袖T恤</v>
      </c>
      <c r="G2" s="88"/>
      <c r="H2" s="88"/>
      <c r="I2" s="88"/>
      <c r="J2" s="89"/>
      <c r="K2" s="115" t="s">
        <v>57</v>
      </c>
      <c r="L2" s="116" t="s">
        <v>56</v>
      </c>
      <c r="M2" s="116"/>
      <c r="N2" s="116"/>
      <c r="O2" s="116"/>
      <c r="P2" s="338"/>
      <c r="Q2" s="344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  <c r="IX2" s="78"/>
    </row>
    <row r="3" s="75" customFormat="1" ht="15" spans="1:258">
      <c r="A3" s="90" t="s">
        <v>145</v>
      </c>
      <c r="B3" s="91" t="s">
        <v>146</v>
      </c>
      <c r="C3" s="92"/>
      <c r="D3" s="91"/>
      <c r="E3" s="91"/>
      <c r="F3" s="91"/>
      <c r="G3" s="91"/>
      <c r="H3" s="91"/>
      <c r="I3" s="91"/>
      <c r="J3" s="93"/>
      <c r="K3" s="118"/>
      <c r="L3" s="118"/>
      <c r="M3" s="118"/>
      <c r="N3" s="118"/>
      <c r="O3" s="118"/>
      <c r="P3" s="339"/>
      <c r="Q3" s="345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  <c r="IX3" s="78"/>
    </row>
    <row r="4" s="75" customFormat="1" ht="16.5" spans="1:258">
      <c r="A4" s="90"/>
      <c r="B4" s="94" t="s">
        <v>111</v>
      </c>
      <c r="C4" s="95" t="s">
        <v>112</v>
      </c>
      <c r="D4" s="94" t="s">
        <v>113</v>
      </c>
      <c r="E4" s="94" t="s">
        <v>114</v>
      </c>
      <c r="F4" s="94" t="s">
        <v>115</v>
      </c>
      <c r="G4" s="94" t="s">
        <v>147</v>
      </c>
      <c r="H4" s="213"/>
      <c r="I4" s="214" t="s">
        <v>148</v>
      </c>
      <c r="J4" s="93"/>
      <c r="K4" s="340"/>
      <c r="L4" s="341"/>
      <c r="M4" s="342" t="s">
        <v>117</v>
      </c>
      <c r="N4" s="342"/>
      <c r="O4" s="342"/>
      <c r="P4" s="342"/>
      <c r="Q4" s="346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</row>
    <row r="5" s="75" customFormat="1" ht="16.5" spans="1:258">
      <c r="A5" s="90"/>
      <c r="B5" s="94" t="s">
        <v>149</v>
      </c>
      <c r="C5" s="95" t="s">
        <v>150</v>
      </c>
      <c r="D5" s="96" t="s">
        <v>151</v>
      </c>
      <c r="E5" s="96" t="s">
        <v>152</v>
      </c>
      <c r="F5" s="96" t="s">
        <v>153</v>
      </c>
      <c r="G5" s="96" t="s">
        <v>154</v>
      </c>
      <c r="H5" s="213"/>
      <c r="I5" s="214"/>
      <c r="J5" s="97"/>
      <c r="K5" s="123"/>
      <c r="L5" s="121"/>
      <c r="M5" s="122" t="s">
        <v>155</v>
      </c>
      <c r="N5" s="122" t="s">
        <v>156</v>
      </c>
      <c r="O5" s="122"/>
      <c r="P5" s="122"/>
      <c r="Q5" s="347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  <c r="IX5" s="78"/>
    </row>
    <row r="6" s="75" customFormat="1" ht="20" customHeight="1" spans="1:258">
      <c r="A6" s="101" t="s">
        <v>157</v>
      </c>
      <c r="B6" s="99">
        <f>C6-2</f>
        <v>56</v>
      </c>
      <c r="C6" s="100">
        <v>58</v>
      </c>
      <c r="D6" s="99">
        <f>C6+2</f>
        <v>60</v>
      </c>
      <c r="E6" s="99">
        <f>D6+2</f>
        <v>62</v>
      </c>
      <c r="F6" s="99">
        <f>E6+1</f>
        <v>63</v>
      </c>
      <c r="G6" s="99">
        <f>F6+1</f>
        <v>64</v>
      </c>
      <c r="H6" s="106"/>
      <c r="I6" s="215" t="s">
        <v>158</v>
      </c>
      <c r="J6" s="97"/>
      <c r="K6" s="123"/>
      <c r="L6" s="123"/>
      <c r="M6" s="123" t="s">
        <v>159</v>
      </c>
      <c r="N6" s="123"/>
      <c r="O6" s="123"/>
      <c r="P6" s="123"/>
      <c r="Q6" s="125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  <c r="IX6" s="78"/>
    </row>
    <row r="7" s="75" customFormat="1" ht="20" customHeight="1" spans="1:258">
      <c r="A7" s="101" t="s">
        <v>160</v>
      </c>
      <c r="B7" s="99">
        <f t="shared" ref="B7:B9" si="0">C7-4</f>
        <v>90</v>
      </c>
      <c r="C7" s="100">
        <v>94</v>
      </c>
      <c r="D7" s="99">
        <f t="shared" ref="D7:D9" si="1">C7+4</f>
        <v>98</v>
      </c>
      <c r="E7" s="99">
        <f>D7+4</f>
        <v>102</v>
      </c>
      <c r="F7" s="99">
        <f t="shared" ref="F7:F9" si="2">E7+6</f>
        <v>108</v>
      </c>
      <c r="G7" s="99">
        <f>F7+6</f>
        <v>114</v>
      </c>
      <c r="H7" s="106"/>
      <c r="I7" s="215" t="s">
        <v>158</v>
      </c>
      <c r="J7" s="97"/>
      <c r="K7" s="123"/>
      <c r="L7" s="123"/>
      <c r="M7" s="123" t="s">
        <v>161</v>
      </c>
      <c r="N7" s="123"/>
      <c r="O7" s="123"/>
      <c r="P7" s="123"/>
      <c r="Q7" s="125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  <c r="IX7" s="78"/>
    </row>
    <row r="8" s="75" customFormat="1" ht="20" customHeight="1" spans="1:258">
      <c r="A8" s="101" t="s">
        <v>162</v>
      </c>
      <c r="B8" s="99">
        <f t="shared" si="0"/>
        <v>86</v>
      </c>
      <c r="C8" s="100">
        <v>90</v>
      </c>
      <c r="D8" s="99">
        <f t="shared" si="1"/>
        <v>94</v>
      </c>
      <c r="E8" s="99">
        <f>D8+5</f>
        <v>99</v>
      </c>
      <c r="F8" s="99">
        <f t="shared" si="2"/>
        <v>105</v>
      </c>
      <c r="G8" s="99">
        <f>F8+7</f>
        <v>112</v>
      </c>
      <c r="H8" s="106"/>
      <c r="I8" s="215" t="s">
        <v>158</v>
      </c>
      <c r="J8" s="97"/>
      <c r="K8" s="123"/>
      <c r="L8" s="123"/>
      <c r="M8" s="123" t="s">
        <v>161</v>
      </c>
      <c r="N8" s="123"/>
      <c r="O8" s="123"/>
      <c r="P8" s="123"/>
      <c r="Q8" s="125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  <c r="IX8" s="78"/>
    </row>
    <row r="9" s="75" customFormat="1" ht="20" customHeight="1" spans="1:258">
      <c r="A9" s="101" t="s">
        <v>163</v>
      </c>
      <c r="B9" s="99">
        <f t="shared" si="0"/>
        <v>94</v>
      </c>
      <c r="C9" s="100">
        <v>98</v>
      </c>
      <c r="D9" s="99">
        <f t="shared" si="1"/>
        <v>102</v>
      </c>
      <c r="E9" s="99">
        <f>D9+5</f>
        <v>107</v>
      </c>
      <c r="F9" s="99">
        <f t="shared" si="2"/>
        <v>113</v>
      </c>
      <c r="G9" s="99">
        <f>F9+7</f>
        <v>120</v>
      </c>
      <c r="H9" s="106"/>
      <c r="I9" s="215" t="s">
        <v>164</v>
      </c>
      <c r="J9" s="97"/>
      <c r="K9" s="123"/>
      <c r="L9" s="123"/>
      <c r="M9" s="123" t="s">
        <v>161</v>
      </c>
      <c r="N9" s="123"/>
      <c r="O9" s="123"/>
      <c r="P9" s="123"/>
      <c r="Q9" s="125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  <c r="IX9" s="78"/>
    </row>
    <row r="10" s="75" customFormat="1" ht="20" customHeight="1" spans="1:258">
      <c r="A10" s="101" t="s">
        <v>165</v>
      </c>
      <c r="B10" s="99">
        <f>C10-1</f>
        <v>37</v>
      </c>
      <c r="C10" s="100">
        <v>38</v>
      </c>
      <c r="D10" s="99">
        <f>C10+1</f>
        <v>39</v>
      </c>
      <c r="E10" s="99">
        <f>D10+1</f>
        <v>40</v>
      </c>
      <c r="F10" s="99">
        <f>E10+1.2</f>
        <v>41.2</v>
      </c>
      <c r="G10" s="99">
        <f>F10+1.2</f>
        <v>42.4</v>
      </c>
      <c r="H10" s="106"/>
      <c r="I10" s="215" t="s">
        <v>164</v>
      </c>
      <c r="J10" s="97"/>
      <c r="K10" s="123"/>
      <c r="L10" s="123"/>
      <c r="M10" s="123" t="s">
        <v>166</v>
      </c>
      <c r="N10" s="123"/>
      <c r="O10" s="123"/>
      <c r="P10" s="123"/>
      <c r="Q10" s="125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  <c r="IX10" s="78"/>
    </row>
    <row r="11" s="75" customFormat="1" ht="20" customHeight="1" spans="1:258">
      <c r="A11" s="101" t="s">
        <v>167</v>
      </c>
      <c r="B11" s="99">
        <f>C11-0.5</f>
        <v>16.5</v>
      </c>
      <c r="C11" s="100">
        <v>17</v>
      </c>
      <c r="D11" s="99">
        <f t="shared" ref="D11:G11" si="3">C11+0.5</f>
        <v>17.5</v>
      </c>
      <c r="E11" s="99">
        <f t="shared" si="3"/>
        <v>18</v>
      </c>
      <c r="F11" s="99">
        <f t="shared" si="3"/>
        <v>18.5</v>
      </c>
      <c r="G11" s="99">
        <f t="shared" si="3"/>
        <v>19</v>
      </c>
      <c r="H11" s="106"/>
      <c r="I11" s="215" t="s">
        <v>168</v>
      </c>
      <c r="J11" s="97"/>
      <c r="K11" s="123"/>
      <c r="L11" s="123"/>
      <c r="M11" s="123" t="s">
        <v>166</v>
      </c>
      <c r="N11" s="123"/>
      <c r="O11" s="123"/>
      <c r="P11" s="123"/>
      <c r="Q11" s="125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  <c r="IX11" s="78"/>
    </row>
    <row r="12" s="75" customFormat="1" ht="20" customHeight="1" spans="1:258">
      <c r="A12" s="101" t="s">
        <v>169</v>
      </c>
      <c r="B12" s="99">
        <f>C12-0.7</f>
        <v>16.3</v>
      </c>
      <c r="C12" s="100">
        <v>17</v>
      </c>
      <c r="D12" s="99">
        <f>C12+0.7</f>
        <v>17.7</v>
      </c>
      <c r="E12" s="99">
        <f>D12+0.7</f>
        <v>18.4</v>
      </c>
      <c r="F12" s="99">
        <f>E12+0.95</f>
        <v>19.35</v>
      </c>
      <c r="G12" s="99">
        <f>F12+0.95</f>
        <v>20.3</v>
      </c>
      <c r="H12" s="104"/>
      <c r="I12" s="215" t="s">
        <v>164</v>
      </c>
      <c r="J12" s="97"/>
      <c r="K12" s="123"/>
      <c r="L12" s="123"/>
      <c r="M12" s="123" t="s">
        <v>159</v>
      </c>
      <c r="N12" s="123"/>
      <c r="O12" s="123"/>
      <c r="P12" s="123"/>
      <c r="Q12" s="125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  <c r="IW12" s="78"/>
      <c r="IX12" s="78"/>
    </row>
    <row r="13" s="75" customFormat="1" ht="20" customHeight="1" spans="1:258">
      <c r="A13" s="101" t="s">
        <v>170</v>
      </c>
      <c r="B13" s="101">
        <f>C13-0.8</f>
        <v>15.7</v>
      </c>
      <c r="C13" s="100">
        <v>16.5</v>
      </c>
      <c r="D13" s="101">
        <f>C13+0.8</f>
        <v>17.3</v>
      </c>
      <c r="E13" s="101">
        <f>D13+0.8</f>
        <v>18.1</v>
      </c>
      <c r="F13" s="101">
        <f>E13+1.1</f>
        <v>19.2</v>
      </c>
      <c r="G13" s="101">
        <f>F13+1.1</f>
        <v>20.3</v>
      </c>
      <c r="H13" s="104"/>
      <c r="I13" s="215">
        <v>0</v>
      </c>
      <c r="J13" s="97"/>
      <c r="K13" s="123"/>
      <c r="L13" s="123"/>
      <c r="M13" s="123" t="s">
        <v>159</v>
      </c>
      <c r="N13" s="123"/>
      <c r="O13" s="123"/>
      <c r="P13" s="123"/>
      <c r="Q13" s="125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  <c r="IX13" s="78"/>
    </row>
    <row r="14" s="75" customFormat="1" ht="20" customHeight="1" spans="1:258">
      <c r="A14" s="101" t="s">
        <v>171</v>
      </c>
      <c r="B14" s="99">
        <f>C14-0.4</f>
        <v>19.6</v>
      </c>
      <c r="C14" s="102">
        <v>20</v>
      </c>
      <c r="D14" s="99">
        <f>C14+0.4</f>
        <v>20.4</v>
      </c>
      <c r="E14" s="99">
        <f>D14+0.4</f>
        <v>20.8</v>
      </c>
      <c r="F14" s="99">
        <f>E14+0.6</f>
        <v>21.4</v>
      </c>
      <c r="G14" s="99">
        <f>F14+0.6</f>
        <v>22</v>
      </c>
      <c r="H14" s="106"/>
      <c r="I14" s="216"/>
      <c r="J14" s="97"/>
      <c r="K14" s="123"/>
      <c r="L14" s="123"/>
      <c r="M14" s="123" t="s">
        <v>159</v>
      </c>
      <c r="N14" s="123"/>
      <c r="O14" s="123"/>
      <c r="P14" s="123"/>
      <c r="Q14" s="125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  <c r="IX14" s="78"/>
    </row>
    <row r="15" s="75" customFormat="1" ht="20" customHeight="1" spans="1:258">
      <c r="A15" s="101" t="s">
        <v>172</v>
      </c>
      <c r="B15" s="99">
        <f>C15-0.2</f>
        <v>9.8</v>
      </c>
      <c r="C15" s="102">
        <v>10</v>
      </c>
      <c r="D15" s="99">
        <f>C15+0.2</f>
        <v>10.2</v>
      </c>
      <c r="E15" s="99">
        <f>D15+0.2</f>
        <v>10.4</v>
      </c>
      <c r="F15" s="103">
        <f>E15+0.25</f>
        <v>10.65</v>
      </c>
      <c r="G15" s="103">
        <f>F15+0.25</f>
        <v>10.9</v>
      </c>
      <c r="H15" s="106"/>
      <c r="I15" s="216"/>
      <c r="J15" s="97"/>
      <c r="K15" s="123"/>
      <c r="L15" s="123"/>
      <c r="M15" s="123" t="s">
        <v>159</v>
      </c>
      <c r="N15" s="123"/>
      <c r="O15" s="123"/>
      <c r="P15" s="123"/>
      <c r="Q15" s="125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  <c r="IX15" s="78"/>
    </row>
    <row r="16" s="75" customFormat="1" ht="20" customHeight="1" spans="1:258">
      <c r="A16" s="101" t="s">
        <v>173</v>
      </c>
      <c r="B16" s="104">
        <f>C16</f>
        <v>1.3</v>
      </c>
      <c r="C16" s="100">
        <v>1.3</v>
      </c>
      <c r="D16" s="104">
        <f t="shared" ref="D16:G16" si="4">C16</f>
        <v>1.3</v>
      </c>
      <c r="E16" s="104">
        <f t="shared" si="4"/>
        <v>1.3</v>
      </c>
      <c r="F16" s="104">
        <f t="shared" si="4"/>
        <v>1.3</v>
      </c>
      <c r="G16" s="104">
        <f t="shared" si="4"/>
        <v>1.3</v>
      </c>
      <c r="H16" s="106"/>
      <c r="I16" s="216"/>
      <c r="J16" s="97"/>
      <c r="K16" s="123"/>
      <c r="L16" s="123"/>
      <c r="M16" s="123"/>
      <c r="N16" s="123"/>
      <c r="O16" s="123"/>
      <c r="P16" s="123"/>
      <c r="Q16" s="125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  <c r="IX16" s="78"/>
    </row>
    <row r="17" s="75" customFormat="1" ht="20" customHeight="1" spans="1:258">
      <c r="A17" s="334"/>
      <c r="B17" s="106"/>
      <c r="C17" s="106"/>
      <c r="D17" s="107"/>
      <c r="E17" s="106"/>
      <c r="F17" s="106"/>
      <c r="G17" s="106"/>
      <c r="H17" s="106"/>
      <c r="I17" s="217"/>
      <c r="J17" s="97"/>
      <c r="K17" s="123"/>
      <c r="L17" s="123"/>
      <c r="M17" s="123"/>
      <c r="N17" s="123"/>
      <c r="O17" s="123"/>
      <c r="P17" s="123"/>
      <c r="Q17" s="125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  <c r="IW17" s="78"/>
      <c r="IX17" s="78"/>
    </row>
    <row r="18" s="75" customFormat="1" ht="20" customHeight="1" spans="1:258">
      <c r="A18" s="334"/>
      <c r="B18" s="106"/>
      <c r="C18" s="106"/>
      <c r="D18" s="107"/>
      <c r="E18" s="106"/>
      <c r="F18" s="106"/>
      <c r="G18" s="106"/>
      <c r="H18" s="106"/>
      <c r="I18" s="218"/>
      <c r="J18" s="97"/>
      <c r="K18" s="123"/>
      <c r="L18" s="123"/>
      <c r="M18" s="123"/>
      <c r="N18" s="123"/>
      <c r="O18" s="123"/>
      <c r="P18" s="123"/>
      <c r="Q18" s="125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  <c r="IX18" s="78"/>
    </row>
    <row r="19" s="75" customFormat="1" ht="20" customHeight="1" spans="1:258">
      <c r="A19" s="108"/>
      <c r="B19" s="109"/>
      <c r="C19" s="109"/>
      <c r="D19" s="109"/>
      <c r="E19" s="110"/>
      <c r="F19" s="109"/>
      <c r="G19" s="109"/>
      <c r="H19" s="109"/>
      <c r="I19" s="109"/>
      <c r="J19" s="111"/>
      <c r="K19" s="126"/>
      <c r="L19" s="126"/>
      <c r="M19" s="127"/>
      <c r="N19" s="126"/>
      <c r="O19" s="126"/>
      <c r="P19" s="127"/>
      <c r="Q19" s="12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  <c r="IX19" s="78"/>
    </row>
    <row r="20" s="75" customFormat="1" ht="16.5" spans="1:258">
      <c r="A20" s="335"/>
      <c r="B20" s="335"/>
      <c r="C20" s="336"/>
      <c r="D20" s="336"/>
      <c r="E20" s="337"/>
      <c r="F20" s="336"/>
      <c r="G20" s="336"/>
      <c r="H20" s="336"/>
      <c r="I20" s="336"/>
      <c r="Q20" s="343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  <c r="IW20" s="78"/>
      <c r="IX20" s="78"/>
    </row>
    <row r="21" s="75" customFormat="1" spans="1:258">
      <c r="A21" s="112" t="s">
        <v>174</v>
      </c>
      <c r="B21" s="112"/>
      <c r="C21" s="113"/>
      <c r="D21" s="113"/>
      <c r="Q21" s="343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  <c r="IX21" s="78"/>
    </row>
    <row r="22" s="75" customFormat="1" spans="3:258">
      <c r="C22" s="76"/>
      <c r="D22" s="76"/>
      <c r="K22" s="129" t="s">
        <v>175</v>
      </c>
      <c r="L22" s="233">
        <v>45646</v>
      </c>
      <c r="M22" s="129" t="s">
        <v>176</v>
      </c>
      <c r="N22" s="129" t="s">
        <v>138</v>
      </c>
      <c r="O22" s="129" t="s">
        <v>177</v>
      </c>
      <c r="P22" s="75" t="s">
        <v>141</v>
      </c>
      <c r="Q22" s="343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78"/>
      <c r="IF22" s="78"/>
      <c r="IG22" s="78"/>
      <c r="IH22" s="78"/>
      <c r="II22" s="78"/>
      <c r="IJ22" s="78"/>
      <c r="IK22" s="78"/>
      <c r="IL22" s="78"/>
      <c r="IM22" s="78"/>
      <c r="IN22" s="78"/>
      <c r="IO22" s="78"/>
      <c r="IP22" s="78"/>
      <c r="IQ22" s="78"/>
      <c r="IR22" s="78"/>
      <c r="IS22" s="78"/>
      <c r="IT22" s="78"/>
      <c r="IU22" s="78"/>
      <c r="IV22" s="78"/>
      <c r="IW22" s="78"/>
      <c r="IX22" s="7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I20" sqref="I20:K20"/>
    </sheetView>
  </sheetViews>
  <sheetFormatPr defaultColWidth="10" defaultRowHeight="16.5" customHeight="1"/>
  <cols>
    <col min="1" max="1" width="10.875" style="236" customWidth="1"/>
    <col min="2" max="16384" width="10" style="236"/>
  </cols>
  <sheetData>
    <row r="1" ht="22.5" customHeight="1" spans="1:11">
      <c r="A1" s="135" t="s">
        <v>178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17.25" customHeight="1" spans="1:11">
      <c r="A2" s="237" t="s">
        <v>53</v>
      </c>
      <c r="B2" s="238" t="s">
        <v>54</v>
      </c>
      <c r="C2" s="238"/>
      <c r="D2" s="239" t="s">
        <v>55</v>
      </c>
      <c r="E2" s="239"/>
      <c r="F2" s="238" t="s">
        <v>56</v>
      </c>
      <c r="G2" s="238"/>
      <c r="H2" s="240" t="s">
        <v>57</v>
      </c>
      <c r="I2" s="313" t="s">
        <v>56</v>
      </c>
      <c r="J2" s="313"/>
      <c r="K2" s="314"/>
    </row>
    <row r="3" customHeight="1" spans="1:11">
      <c r="A3" s="241" t="s">
        <v>58</v>
      </c>
      <c r="B3" s="242"/>
      <c r="C3" s="243"/>
      <c r="D3" s="244" t="s">
        <v>59</v>
      </c>
      <c r="E3" s="245"/>
      <c r="F3" s="245"/>
      <c r="G3" s="246"/>
      <c r="H3" s="244" t="s">
        <v>60</v>
      </c>
      <c r="I3" s="245"/>
      <c r="J3" s="245"/>
      <c r="K3" s="246"/>
    </row>
    <row r="4" customHeight="1" spans="1:11">
      <c r="A4" s="247" t="s">
        <v>61</v>
      </c>
      <c r="B4" s="248" t="s">
        <v>62</v>
      </c>
      <c r="C4" s="249"/>
      <c r="D4" s="247" t="s">
        <v>63</v>
      </c>
      <c r="E4" s="250"/>
      <c r="F4" s="251">
        <v>45657</v>
      </c>
      <c r="G4" s="252"/>
      <c r="H4" s="247" t="s">
        <v>64</v>
      </c>
      <c r="I4" s="250"/>
      <c r="J4" s="141" t="s">
        <v>65</v>
      </c>
      <c r="K4" s="142" t="s">
        <v>66</v>
      </c>
    </row>
    <row r="5" customHeight="1" spans="1:11">
      <c r="A5" s="253" t="s">
        <v>67</v>
      </c>
      <c r="B5" s="141" t="s">
        <v>68</v>
      </c>
      <c r="C5" s="142"/>
      <c r="D5" s="247" t="s">
        <v>69</v>
      </c>
      <c r="E5" s="250"/>
      <c r="F5" s="251">
        <v>45644</v>
      </c>
      <c r="G5" s="252"/>
      <c r="H5" s="247" t="s">
        <v>70</v>
      </c>
      <c r="I5" s="250"/>
      <c r="J5" s="141" t="s">
        <v>65</v>
      </c>
      <c r="K5" s="142" t="s">
        <v>66</v>
      </c>
    </row>
    <row r="6" customHeight="1" spans="1:11">
      <c r="A6" s="247" t="s">
        <v>71</v>
      </c>
      <c r="B6" s="254" t="s">
        <v>72</v>
      </c>
      <c r="C6" s="255">
        <v>5</v>
      </c>
      <c r="D6" s="253" t="s">
        <v>73</v>
      </c>
      <c r="E6" s="256"/>
      <c r="F6" s="251">
        <v>45301</v>
      </c>
      <c r="G6" s="252"/>
      <c r="H6" s="247" t="s">
        <v>74</v>
      </c>
      <c r="I6" s="250"/>
      <c r="J6" s="141" t="s">
        <v>65</v>
      </c>
      <c r="K6" s="142" t="s">
        <v>66</v>
      </c>
    </row>
    <row r="7" customHeight="1" spans="1:11">
      <c r="A7" s="247" t="s">
        <v>75</v>
      </c>
      <c r="B7" s="257">
        <f>16828+98</f>
        <v>16926</v>
      </c>
      <c r="C7" s="258"/>
      <c r="D7" s="253" t="s">
        <v>76</v>
      </c>
      <c r="E7" s="259"/>
      <c r="F7" s="251">
        <v>45306</v>
      </c>
      <c r="G7" s="252"/>
      <c r="H7" s="247" t="s">
        <v>77</v>
      </c>
      <c r="I7" s="250"/>
      <c r="J7" s="141" t="s">
        <v>65</v>
      </c>
      <c r="K7" s="142" t="s">
        <v>66</v>
      </c>
    </row>
    <row r="8" customHeight="1" spans="1:16">
      <c r="A8" s="260" t="s">
        <v>78</v>
      </c>
      <c r="B8" s="261" t="s">
        <v>79</v>
      </c>
      <c r="C8" s="262"/>
      <c r="D8" s="263" t="s">
        <v>80</v>
      </c>
      <c r="E8" s="264"/>
      <c r="F8" s="265">
        <v>45309</v>
      </c>
      <c r="G8" s="266"/>
      <c r="H8" s="263" t="s">
        <v>81</v>
      </c>
      <c r="I8" s="264"/>
      <c r="J8" s="283" t="s">
        <v>65</v>
      </c>
      <c r="K8" s="315" t="s">
        <v>66</v>
      </c>
      <c r="P8" s="194" t="s">
        <v>179</v>
      </c>
    </row>
    <row r="9" customHeight="1" spans="1:11">
      <c r="A9" s="267" t="s">
        <v>180</v>
      </c>
      <c r="B9" s="267"/>
      <c r="C9" s="267"/>
      <c r="D9" s="267"/>
      <c r="E9" s="267"/>
      <c r="F9" s="267"/>
      <c r="G9" s="267"/>
      <c r="H9" s="267"/>
      <c r="I9" s="267"/>
      <c r="J9" s="267"/>
      <c r="K9" s="267"/>
    </row>
    <row r="10" customHeight="1" spans="1:11">
      <c r="A10" s="268" t="s">
        <v>84</v>
      </c>
      <c r="B10" s="269" t="s">
        <v>85</v>
      </c>
      <c r="C10" s="270" t="s">
        <v>86</v>
      </c>
      <c r="D10" s="271"/>
      <c r="E10" s="272" t="s">
        <v>89</v>
      </c>
      <c r="F10" s="269" t="s">
        <v>85</v>
      </c>
      <c r="G10" s="270" t="s">
        <v>86</v>
      </c>
      <c r="H10" s="269"/>
      <c r="I10" s="272" t="s">
        <v>87</v>
      </c>
      <c r="J10" s="269" t="s">
        <v>85</v>
      </c>
      <c r="K10" s="316" t="s">
        <v>86</v>
      </c>
    </row>
    <row r="11" customHeight="1" spans="1:11">
      <c r="A11" s="253" t="s">
        <v>90</v>
      </c>
      <c r="B11" s="273" t="s">
        <v>85</v>
      </c>
      <c r="C11" s="141" t="s">
        <v>86</v>
      </c>
      <c r="D11" s="259"/>
      <c r="E11" s="256" t="s">
        <v>92</v>
      </c>
      <c r="F11" s="273" t="s">
        <v>85</v>
      </c>
      <c r="G11" s="141" t="s">
        <v>86</v>
      </c>
      <c r="H11" s="273"/>
      <c r="I11" s="256" t="s">
        <v>97</v>
      </c>
      <c r="J11" s="273" t="s">
        <v>85</v>
      </c>
      <c r="K11" s="142" t="s">
        <v>86</v>
      </c>
    </row>
    <row r="12" customHeight="1" spans="1:11">
      <c r="A12" s="263" t="s">
        <v>124</v>
      </c>
      <c r="B12" s="264"/>
      <c r="C12" s="264"/>
      <c r="D12" s="264"/>
      <c r="E12" s="264"/>
      <c r="F12" s="264"/>
      <c r="G12" s="264"/>
      <c r="H12" s="264"/>
      <c r="I12" s="264"/>
      <c r="J12" s="264"/>
      <c r="K12" s="317"/>
    </row>
    <row r="13" customHeight="1" spans="1:11">
      <c r="A13" s="274" t="s">
        <v>181</v>
      </c>
      <c r="B13" s="274"/>
      <c r="C13" s="274"/>
      <c r="D13" s="274"/>
      <c r="E13" s="274"/>
      <c r="F13" s="274"/>
      <c r="G13" s="274"/>
      <c r="H13" s="274"/>
      <c r="I13" s="274"/>
      <c r="J13" s="274"/>
      <c r="K13" s="274"/>
    </row>
    <row r="14" customHeight="1" spans="1:11">
      <c r="A14" s="275" t="s">
        <v>182</v>
      </c>
      <c r="B14" s="276"/>
      <c r="C14" s="276"/>
      <c r="D14" s="276"/>
      <c r="E14" s="276"/>
      <c r="F14" s="276"/>
      <c r="G14" s="276"/>
      <c r="H14" s="277"/>
      <c r="I14" s="318"/>
      <c r="J14" s="318"/>
      <c r="K14" s="319"/>
    </row>
    <row r="15" customHeight="1" spans="1:11">
      <c r="A15" s="278"/>
      <c r="B15" s="279"/>
      <c r="C15" s="279"/>
      <c r="D15" s="280"/>
      <c r="E15" s="281"/>
      <c r="F15" s="279"/>
      <c r="G15" s="279"/>
      <c r="H15" s="280"/>
      <c r="I15" s="320"/>
      <c r="J15" s="321"/>
      <c r="K15" s="322"/>
    </row>
    <row r="16" customHeight="1" spans="1:11">
      <c r="A16" s="282"/>
      <c r="B16" s="283"/>
      <c r="C16" s="283"/>
      <c r="D16" s="283"/>
      <c r="E16" s="283"/>
      <c r="F16" s="283"/>
      <c r="G16" s="283"/>
      <c r="H16" s="283"/>
      <c r="I16" s="283"/>
      <c r="J16" s="283"/>
      <c r="K16" s="315"/>
    </row>
    <row r="17" customHeight="1" spans="1:11">
      <c r="A17" s="274" t="s">
        <v>183</v>
      </c>
      <c r="B17" s="274"/>
      <c r="C17" s="274"/>
      <c r="D17" s="274"/>
      <c r="E17" s="274"/>
      <c r="F17" s="274"/>
      <c r="G17" s="274"/>
      <c r="H17" s="274"/>
      <c r="I17" s="274"/>
      <c r="J17" s="274"/>
      <c r="K17" s="274"/>
    </row>
    <row r="18" customHeight="1" spans="1:11">
      <c r="A18" s="284" t="s">
        <v>184</v>
      </c>
      <c r="B18" s="285"/>
      <c r="C18" s="285"/>
      <c r="D18" s="285"/>
      <c r="E18" s="285"/>
      <c r="F18" s="285"/>
      <c r="G18" s="285"/>
      <c r="H18" s="285"/>
      <c r="I18" s="318"/>
      <c r="J18" s="318"/>
      <c r="K18" s="319"/>
    </row>
    <row r="19" customHeight="1" spans="1:11">
      <c r="A19" s="278"/>
      <c r="B19" s="279"/>
      <c r="C19" s="279"/>
      <c r="D19" s="280"/>
      <c r="E19" s="281"/>
      <c r="F19" s="279"/>
      <c r="G19" s="279"/>
      <c r="H19" s="280"/>
      <c r="I19" s="320"/>
      <c r="J19" s="321"/>
      <c r="K19" s="322"/>
    </row>
    <row r="20" customHeight="1" spans="1:11">
      <c r="A20" s="282"/>
      <c r="B20" s="283"/>
      <c r="C20" s="283"/>
      <c r="D20" s="283"/>
      <c r="E20" s="283"/>
      <c r="F20" s="283"/>
      <c r="G20" s="283"/>
      <c r="H20" s="283"/>
      <c r="I20" s="283"/>
      <c r="J20" s="283"/>
      <c r="K20" s="315"/>
    </row>
    <row r="21" customHeight="1" spans="1:11">
      <c r="A21" s="286" t="s">
        <v>121</v>
      </c>
      <c r="B21" s="286"/>
      <c r="C21" s="286"/>
      <c r="D21" s="286"/>
      <c r="E21" s="286"/>
      <c r="F21" s="286"/>
      <c r="G21" s="286"/>
      <c r="H21" s="286"/>
      <c r="I21" s="286"/>
      <c r="J21" s="286"/>
      <c r="K21" s="286"/>
    </row>
    <row r="22" customHeight="1" spans="1:11">
      <c r="A22" s="136" t="s">
        <v>122</v>
      </c>
      <c r="B22" s="170"/>
      <c r="C22" s="170"/>
      <c r="D22" s="170"/>
      <c r="E22" s="170"/>
      <c r="F22" s="170"/>
      <c r="G22" s="170"/>
      <c r="H22" s="170"/>
      <c r="I22" s="170"/>
      <c r="J22" s="170"/>
      <c r="K22" s="198"/>
    </row>
    <row r="23" customHeight="1" spans="1:11">
      <c r="A23" s="149" t="s">
        <v>123</v>
      </c>
      <c r="B23" s="150"/>
      <c r="C23" s="141" t="s">
        <v>65</v>
      </c>
      <c r="D23" s="141" t="s">
        <v>66</v>
      </c>
      <c r="E23" s="148"/>
      <c r="F23" s="148"/>
      <c r="G23" s="148"/>
      <c r="H23" s="148"/>
      <c r="I23" s="148"/>
      <c r="J23" s="148"/>
      <c r="K23" s="191"/>
    </row>
    <row r="24" customHeight="1" spans="1:11">
      <c r="A24" s="287" t="s">
        <v>185</v>
      </c>
      <c r="B24" s="144"/>
      <c r="C24" s="144"/>
      <c r="D24" s="144"/>
      <c r="E24" s="144"/>
      <c r="F24" s="144"/>
      <c r="G24" s="144"/>
      <c r="H24" s="144"/>
      <c r="I24" s="144"/>
      <c r="J24" s="144"/>
      <c r="K24" s="323"/>
    </row>
    <row r="25" customHeight="1" spans="1:11">
      <c r="A25" s="288"/>
      <c r="B25" s="289"/>
      <c r="C25" s="289"/>
      <c r="D25" s="289"/>
      <c r="E25" s="289"/>
      <c r="F25" s="289"/>
      <c r="G25" s="289"/>
      <c r="H25" s="289"/>
      <c r="I25" s="289"/>
      <c r="J25" s="289"/>
      <c r="K25" s="324"/>
    </row>
    <row r="26" customHeight="1" spans="1:11">
      <c r="A26" s="267" t="s">
        <v>130</v>
      </c>
      <c r="B26" s="267"/>
      <c r="C26" s="267"/>
      <c r="D26" s="267"/>
      <c r="E26" s="267"/>
      <c r="F26" s="267"/>
      <c r="G26" s="267"/>
      <c r="H26" s="267"/>
      <c r="I26" s="267"/>
      <c r="J26" s="267"/>
      <c r="K26" s="267"/>
    </row>
    <row r="27" customHeight="1" spans="1:11">
      <c r="A27" s="241" t="s">
        <v>131</v>
      </c>
      <c r="B27" s="270" t="s">
        <v>95</v>
      </c>
      <c r="C27" s="270" t="s">
        <v>96</v>
      </c>
      <c r="D27" s="270" t="s">
        <v>88</v>
      </c>
      <c r="E27" s="242" t="s">
        <v>132</v>
      </c>
      <c r="F27" s="270" t="s">
        <v>95</v>
      </c>
      <c r="G27" s="270" t="s">
        <v>96</v>
      </c>
      <c r="H27" s="270" t="s">
        <v>88</v>
      </c>
      <c r="I27" s="242" t="s">
        <v>133</v>
      </c>
      <c r="J27" s="270" t="s">
        <v>95</v>
      </c>
      <c r="K27" s="316" t="s">
        <v>96</v>
      </c>
    </row>
    <row r="28" customHeight="1" spans="1:11">
      <c r="A28" s="290" t="s">
        <v>87</v>
      </c>
      <c r="B28" s="141" t="s">
        <v>95</v>
      </c>
      <c r="C28" s="141" t="s">
        <v>96</v>
      </c>
      <c r="D28" s="141" t="s">
        <v>88</v>
      </c>
      <c r="E28" s="291" t="s">
        <v>94</v>
      </c>
      <c r="F28" s="141" t="s">
        <v>95</v>
      </c>
      <c r="G28" s="141" t="s">
        <v>96</v>
      </c>
      <c r="H28" s="141" t="s">
        <v>88</v>
      </c>
      <c r="I28" s="291" t="s">
        <v>105</v>
      </c>
      <c r="J28" s="141" t="s">
        <v>95</v>
      </c>
      <c r="K28" s="142" t="s">
        <v>96</v>
      </c>
    </row>
    <row r="29" customHeight="1" spans="1:11">
      <c r="A29" s="247" t="s">
        <v>98</v>
      </c>
      <c r="B29" s="292"/>
      <c r="C29" s="292"/>
      <c r="D29" s="292"/>
      <c r="E29" s="292"/>
      <c r="F29" s="292"/>
      <c r="G29" s="292"/>
      <c r="H29" s="292"/>
      <c r="I29" s="292"/>
      <c r="J29" s="292"/>
      <c r="K29" s="325"/>
    </row>
    <row r="30" customHeight="1" spans="1:11">
      <c r="A30" s="293"/>
      <c r="B30" s="294"/>
      <c r="C30" s="294"/>
      <c r="D30" s="294"/>
      <c r="E30" s="294"/>
      <c r="F30" s="294"/>
      <c r="G30" s="294"/>
      <c r="H30" s="294"/>
      <c r="I30" s="294"/>
      <c r="J30" s="294"/>
      <c r="K30" s="326"/>
    </row>
    <row r="31" customHeight="1" spans="1:11">
      <c r="A31" s="295" t="s">
        <v>186</v>
      </c>
      <c r="B31" s="295"/>
      <c r="C31" s="295"/>
      <c r="D31" s="295"/>
      <c r="E31" s="295"/>
      <c r="F31" s="295"/>
      <c r="G31" s="295"/>
      <c r="H31" s="295"/>
      <c r="I31" s="295"/>
      <c r="J31" s="295"/>
      <c r="K31" s="295"/>
    </row>
    <row r="32" ht="21" customHeight="1" spans="1:11">
      <c r="A32" s="296" t="s">
        <v>187</v>
      </c>
      <c r="B32" s="297"/>
      <c r="C32" s="297"/>
      <c r="D32" s="297"/>
      <c r="E32" s="297"/>
      <c r="F32" s="297"/>
      <c r="G32" s="297"/>
      <c r="H32" s="297"/>
      <c r="I32" s="297"/>
      <c r="J32" s="297"/>
      <c r="K32" s="327"/>
    </row>
    <row r="33" ht="21" customHeight="1" spans="1:11">
      <c r="A33" s="298" t="s">
        <v>188</v>
      </c>
      <c r="B33" s="299"/>
      <c r="C33" s="299"/>
      <c r="D33" s="299"/>
      <c r="E33" s="299"/>
      <c r="F33" s="299"/>
      <c r="G33" s="299"/>
      <c r="H33" s="299"/>
      <c r="I33" s="299"/>
      <c r="J33" s="299"/>
      <c r="K33" s="328"/>
    </row>
    <row r="34" ht="21" customHeight="1" spans="1:11">
      <c r="A34" s="298" t="s">
        <v>189</v>
      </c>
      <c r="B34" s="299"/>
      <c r="C34" s="299"/>
      <c r="D34" s="299"/>
      <c r="E34" s="299"/>
      <c r="F34" s="299"/>
      <c r="G34" s="299"/>
      <c r="H34" s="299"/>
      <c r="I34" s="299"/>
      <c r="J34" s="299"/>
      <c r="K34" s="328"/>
    </row>
    <row r="35" ht="21" customHeight="1" spans="1:11">
      <c r="A35" s="298"/>
      <c r="B35" s="299"/>
      <c r="C35" s="299"/>
      <c r="D35" s="299"/>
      <c r="E35" s="299"/>
      <c r="F35" s="299"/>
      <c r="G35" s="299"/>
      <c r="H35" s="299"/>
      <c r="I35" s="299"/>
      <c r="J35" s="299"/>
      <c r="K35" s="328"/>
    </row>
    <row r="36" ht="21" customHeight="1" spans="1:11">
      <c r="A36" s="298"/>
      <c r="B36" s="299"/>
      <c r="C36" s="299"/>
      <c r="D36" s="299"/>
      <c r="E36" s="299"/>
      <c r="F36" s="299"/>
      <c r="G36" s="299"/>
      <c r="H36" s="299"/>
      <c r="I36" s="299"/>
      <c r="J36" s="299"/>
      <c r="K36" s="328"/>
    </row>
    <row r="37" ht="21" customHeight="1" spans="1:11">
      <c r="A37" s="298"/>
      <c r="B37" s="299"/>
      <c r="C37" s="299"/>
      <c r="D37" s="299"/>
      <c r="E37" s="299"/>
      <c r="F37" s="299"/>
      <c r="G37" s="299"/>
      <c r="H37" s="299"/>
      <c r="I37" s="299"/>
      <c r="J37" s="299"/>
      <c r="K37" s="328"/>
    </row>
    <row r="38" ht="21" customHeight="1" spans="1:11">
      <c r="A38" s="298"/>
      <c r="B38" s="299"/>
      <c r="C38" s="299"/>
      <c r="D38" s="299"/>
      <c r="E38" s="299"/>
      <c r="F38" s="299"/>
      <c r="G38" s="299"/>
      <c r="H38" s="299"/>
      <c r="I38" s="299"/>
      <c r="J38" s="299"/>
      <c r="K38" s="328"/>
    </row>
    <row r="39" ht="21" customHeight="1" spans="1:11">
      <c r="A39" s="298"/>
      <c r="B39" s="299"/>
      <c r="C39" s="299"/>
      <c r="D39" s="299"/>
      <c r="E39" s="299"/>
      <c r="F39" s="299"/>
      <c r="G39" s="299"/>
      <c r="H39" s="299"/>
      <c r="I39" s="299"/>
      <c r="J39" s="299"/>
      <c r="K39" s="328"/>
    </row>
    <row r="40" ht="21" customHeight="1" spans="1:11">
      <c r="A40" s="298"/>
      <c r="B40" s="299"/>
      <c r="C40" s="299"/>
      <c r="D40" s="299"/>
      <c r="E40" s="299"/>
      <c r="F40" s="299"/>
      <c r="G40" s="299"/>
      <c r="H40" s="299"/>
      <c r="I40" s="299"/>
      <c r="J40" s="299"/>
      <c r="K40" s="328"/>
    </row>
    <row r="41" ht="21" customHeight="1" spans="1:11">
      <c r="A41" s="298"/>
      <c r="B41" s="299"/>
      <c r="C41" s="299"/>
      <c r="D41" s="299"/>
      <c r="E41" s="299"/>
      <c r="F41" s="299"/>
      <c r="G41" s="299"/>
      <c r="H41" s="299"/>
      <c r="I41" s="299"/>
      <c r="J41" s="299"/>
      <c r="K41" s="328"/>
    </row>
    <row r="42" ht="21" customHeight="1" spans="1:11">
      <c r="A42" s="298"/>
      <c r="B42" s="299"/>
      <c r="C42" s="299"/>
      <c r="D42" s="299"/>
      <c r="E42" s="299"/>
      <c r="F42" s="299"/>
      <c r="G42" s="299"/>
      <c r="H42" s="299"/>
      <c r="I42" s="299"/>
      <c r="J42" s="299"/>
      <c r="K42" s="328"/>
    </row>
    <row r="43" ht="17.25" customHeight="1" spans="1:11">
      <c r="A43" s="293" t="s">
        <v>129</v>
      </c>
      <c r="B43" s="294"/>
      <c r="C43" s="294"/>
      <c r="D43" s="294"/>
      <c r="E43" s="294"/>
      <c r="F43" s="294"/>
      <c r="G43" s="294"/>
      <c r="H43" s="294"/>
      <c r="I43" s="294"/>
      <c r="J43" s="294"/>
      <c r="K43" s="326"/>
    </row>
    <row r="44" customHeight="1" spans="1:11">
      <c r="A44" s="295" t="s">
        <v>190</v>
      </c>
      <c r="B44" s="295"/>
      <c r="C44" s="295"/>
      <c r="D44" s="295"/>
      <c r="E44" s="295"/>
      <c r="F44" s="295"/>
      <c r="G44" s="295"/>
      <c r="H44" s="295"/>
      <c r="I44" s="295"/>
      <c r="J44" s="295"/>
      <c r="K44" s="295"/>
    </row>
    <row r="45" ht="18" customHeight="1" spans="1:11">
      <c r="A45" s="300" t="s">
        <v>124</v>
      </c>
      <c r="B45" s="301"/>
      <c r="C45" s="301"/>
      <c r="D45" s="301"/>
      <c r="E45" s="301"/>
      <c r="F45" s="301"/>
      <c r="G45" s="301"/>
      <c r="H45" s="301"/>
      <c r="I45" s="301"/>
      <c r="J45" s="301"/>
      <c r="K45" s="329"/>
    </row>
    <row r="46" ht="18" customHeight="1" spans="1:11">
      <c r="A46" s="300" t="s">
        <v>191</v>
      </c>
      <c r="B46" s="301"/>
      <c r="C46" s="301"/>
      <c r="D46" s="301"/>
      <c r="E46" s="301"/>
      <c r="F46" s="301"/>
      <c r="G46" s="301"/>
      <c r="H46" s="301"/>
      <c r="I46" s="301"/>
      <c r="J46" s="301"/>
      <c r="K46" s="329"/>
    </row>
    <row r="47" ht="18" customHeight="1" spans="1:11">
      <c r="A47" s="288"/>
      <c r="B47" s="289"/>
      <c r="C47" s="289"/>
      <c r="D47" s="289"/>
      <c r="E47" s="289"/>
      <c r="F47" s="289"/>
      <c r="G47" s="289"/>
      <c r="H47" s="289"/>
      <c r="I47" s="289"/>
      <c r="J47" s="289"/>
      <c r="K47" s="324"/>
    </row>
    <row r="48" ht="21" customHeight="1" spans="1:11">
      <c r="A48" s="302" t="s">
        <v>135</v>
      </c>
      <c r="B48" s="303" t="s">
        <v>136</v>
      </c>
      <c r="C48" s="303"/>
      <c r="D48" s="304" t="s">
        <v>137</v>
      </c>
      <c r="E48" s="304" t="s">
        <v>138</v>
      </c>
      <c r="F48" s="304" t="s">
        <v>139</v>
      </c>
      <c r="G48" s="305">
        <v>45675</v>
      </c>
      <c r="H48" s="306" t="s">
        <v>140</v>
      </c>
      <c r="I48" s="306"/>
      <c r="J48" s="303" t="s">
        <v>141</v>
      </c>
      <c r="K48" s="330"/>
    </row>
    <row r="49" customHeight="1" spans="1:11">
      <c r="A49" s="307" t="s">
        <v>142</v>
      </c>
      <c r="B49" s="308"/>
      <c r="C49" s="308"/>
      <c r="D49" s="308"/>
      <c r="E49" s="308"/>
      <c r="F49" s="308"/>
      <c r="G49" s="308"/>
      <c r="H49" s="308"/>
      <c r="I49" s="308"/>
      <c r="J49" s="308"/>
      <c r="K49" s="331"/>
    </row>
    <row r="50" customHeight="1" spans="1:11">
      <c r="A50" s="309"/>
      <c r="B50" s="310"/>
      <c r="C50" s="310"/>
      <c r="D50" s="310"/>
      <c r="E50" s="310"/>
      <c r="F50" s="310"/>
      <c r="G50" s="310"/>
      <c r="H50" s="310"/>
      <c r="I50" s="310"/>
      <c r="J50" s="310"/>
      <c r="K50" s="332"/>
    </row>
    <row r="51" customHeight="1" spans="1:11">
      <c r="A51" s="311"/>
      <c r="B51" s="312"/>
      <c r="C51" s="312"/>
      <c r="D51" s="312"/>
      <c r="E51" s="312"/>
      <c r="F51" s="312"/>
      <c r="G51" s="312"/>
      <c r="H51" s="312"/>
      <c r="I51" s="312"/>
      <c r="J51" s="312"/>
      <c r="K51" s="333"/>
    </row>
    <row r="52" ht="21" customHeight="1" spans="1:11">
      <c r="A52" s="302" t="s">
        <v>135</v>
      </c>
      <c r="B52" s="303" t="s">
        <v>136</v>
      </c>
      <c r="C52" s="303"/>
      <c r="D52" s="304" t="s">
        <v>137</v>
      </c>
      <c r="E52" s="304" t="s">
        <v>138</v>
      </c>
      <c r="F52" s="304" t="s">
        <v>139</v>
      </c>
      <c r="G52" s="305">
        <v>45675</v>
      </c>
      <c r="H52" s="306" t="s">
        <v>140</v>
      </c>
      <c r="I52" s="306"/>
      <c r="J52" s="303" t="s">
        <v>141</v>
      </c>
      <c r="K52" s="33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1"/>
  <sheetViews>
    <sheetView workbookViewId="0">
      <selection activeCell="L26" sqref="L26"/>
    </sheetView>
  </sheetViews>
  <sheetFormatPr defaultColWidth="9" defaultRowHeight="14.25"/>
  <cols>
    <col min="1" max="1" width="13.625" style="75" customWidth="1"/>
    <col min="2" max="2" width="8.5" style="75" customWidth="1"/>
    <col min="3" max="3" width="8.5" style="76" customWidth="1"/>
    <col min="4" max="8" width="8.5" style="75" customWidth="1"/>
    <col min="9" max="9" width="6.875" style="75" customWidth="1"/>
    <col min="10" max="10" width="6.625" style="75" customWidth="1"/>
    <col min="11" max="13" width="14.625" style="75" customWidth="1"/>
    <col min="14" max="16" width="14.625" style="219" customWidth="1"/>
    <col min="17" max="247" width="9" style="75"/>
    <col min="248" max="16384" width="9" style="78"/>
  </cols>
  <sheetData>
    <row r="1" s="75" customFormat="1" ht="29" customHeight="1" spans="1:250">
      <c r="A1" s="220" t="s">
        <v>144</v>
      </c>
      <c r="B1" s="221"/>
      <c r="C1" s="222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4"/>
      <c r="O1" s="224"/>
      <c r="P1" s="224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</row>
    <row r="2" s="75" customFormat="1" ht="20" customHeight="1" spans="1:250">
      <c r="A2" s="83" t="s">
        <v>61</v>
      </c>
      <c r="B2" s="84" t="str">
        <f>首期!B4</f>
        <v>TAJJAN82229</v>
      </c>
      <c r="C2" s="85"/>
      <c r="D2" s="86"/>
      <c r="E2" s="87" t="s">
        <v>67</v>
      </c>
      <c r="F2" s="88" t="str">
        <f>首期!B5</f>
        <v>女式短袖T恤</v>
      </c>
      <c r="G2" s="88"/>
      <c r="H2" s="88"/>
      <c r="I2" s="88"/>
      <c r="J2" s="89"/>
      <c r="K2" s="115" t="s">
        <v>57</v>
      </c>
      <c r="L2" s="116" t="s">
        <v>56</v>
      </c>
      <c r="M2" s="116"/>
      <c r="N2" s="116"/>
      <c r="O2" s="116"/>
      <c r="P2" s="117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</row>
    <row r="3" s="75" customFormat="1" spans="1:250">
      <c r="A3" s="90" t="s">
        <v>145</v>
      </c>
      <c r="B3" s="91" t="s">
        <v>146</v>
      </c>
      <c r="C3" s="92"/>
      <c r="D3" s="91"/>
      <c r="E3" s="91"/>
      <c r="F3" s="91"/>
      <c r="G3" s="91"/>
      <c r="H3" s="91"/>
      <c r="I3" s="91"/>
      <c r="J3" s="93"/>
      <c r="K3" s="225" t="s">
        <v>117</v>
      </c>
      <c r="L3" s="225" t="s">
        <v>118</v>
      </c>
      <c r="M3" s="225" t="s">
        <v>119</v>
      </c>
      <c r="N3" s="225" t="s">
        <v>117</v>
      </c>
      <c r="O3" s="225" t="s">
        <v>118</v>
      </c>
      <c r="P3" s="226" t="s">
        <v>119</v>
      </c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</row>
    <row r="4" s="75" customFormat="1" ht="16.5" spans="1:250">
      <c r="A4" s="90"/>
      <c r="B4" s="94" t="s">
        <v>111</v>
      </c>
      <c r="C4" s="95" t="s">
        <v>112</v>
      </c>
      <c r="D4" s="94" t="s">
        <v>113</v>
      </c>
      <c r="E4" s="94" t="s">
        <v>114</v>
      </c>
      <c r="F4" s="94" t="s">
        <v>115</v>
      </c>
      <c r="G4" s="94" t="s">
        <v>147</v>
      </c>
      <c r="H4" s="213"/>
      <c r="I4" s="214" t="s">
        <v>148</v>
      </c>
      <c r="J4" s="93"/>
      <c r="K4" s="227" t="s">
        <v>111</v>
      </c>
      <c r="L4" s="213" t="s">
        <v>112</v>
      </c>
      <c r="M4" s="213" t="s">
        <v>113</v>
      </c>
      <c r="N4" s="213" t="s">
        <v>114</v>
      </c>
      <c r="O4" s="213" t="s">
        <v>115</v>
      </c>
      <c r="P4" s="228" t="s">
        <v>147</v>
      </c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</row>
    <row r="5" s="75" customFormat="1" ht="20" customHeight="1" spans="1:250">
      <c r="A5" s="90"/>
      <c r="B5" s="94" t="s">
        <v>149</v>
      </c>
      <c r="C5" s="95" t="s">
        <v>150</v>
      </c>
      <c r="D5" s="96" t="s">
        <v>151</v>
      </c>
      <c r="E5" s="96" t="s">
        <v>152</v>
      </c>
      <c r="F5" s="96" t="s">
        <v>153</v>
      </c>
      <c r="G5" s="96" t="s">
        <v>154</v>
      </c>
      <c r="H5" s="213"/>
      <c r="I5" s="214"/>
      <c r="J5" s="97"/>
      <c r="K5" s="123" t="s">
        <v>192</v>
      </c>
      <c r="L5" s="123" t="s">
        <v>192</v>
      </c>
      <c r="M5" s="229" t="s">
        <v>192</v>
      </c>
      <c r="N5" s="123" t="s">
        <v>192</v>
      </c>
      <c r="O5" s="123" t="s">
        <v>192</v>
      </c>
      <c r="P5" s="125" t="s">
        <v>192</v>
      </c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</row>
    <row r="6" s="75" customFormat="1" ht="20" customHeight="1" spans="1:250">
      <c r="A6" s="98" t="s">
        <v>157</v>
      </c>
      <c r="B6" s="99">
        <f>C6-2</f>
        <v>56</v>
      </c>
      <c r="C6" s="100">
        <v>58</v>
      </c>
      <c r="D6" s="99">
        <f>C6+2</f>
        <v>60</v>
      </c>
      <c r="E6" s="99">
        <f>D6+2</f>
        <v>62</v>
      </c>
      <c r="F6" s="99">
        <f>E6+1</f>
        <v>63</v>
      </c>
      <c r="G6" s="99">
        <f>F6+1</f>
        <v>64</v>
      </c>
      <c r="H6" s="106"/>
      <c r="I6" s="215" t="s">
        <v>158</v>
      </c>
      <c r="J6" s="97"/>
      <c r="K6" s="123" t="s">
        <v>193</v>
      </c>
      <c r="L6" s="230" t="s">
        <v>193</v>
      </c>
      <c r="M6" s="231" t="s">
        <v>193</v>
      </c>
      <c r="N6" s="232" t="s">
        <v>193</v>
      </c>
      <c r="O6" s="123" t="s">
        <v>193</v>
      </c>
      <c r="P6" s="125" t="s">
        <v>194</v>
      </c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</row>
    <row r="7" s="75" customFormat="1" ht="20" customHeight="1" spans="1:250">
      <c r="A7" s="98" t="s">
        <v>160</v>
      </c>
      <c r="B7" s="99">
        <f t="shared" ref="B7:B9" si="0">C7-4</f>
        <v>90</v>
      </c>
      <c r="C7" s="100">
        <v>94</v>
      </c>
      <c r="D7" s="99">
        <f t="shared" ref="D7:D9" si="1">C7+4</f>
        <v>98</v>
      </c>
      <c r="E7" s="99">
        <f>D7+4</f>
        <v>102</v>
      </c>
      <c r="F7" s="99">
        <f t="shared" ref="F7:F9" si="2">E7+6</f>
        <v>108</v>
      </c>
      <c r="G7" s="99">
        <f>F7+6</f>
        <v>114</v>
      </c>
      <c r="H7" s="106"/>
      <c r="I7" s="215" t="s">
        <v>158</v>
      </c>
      <c r="J7" s="97"/>
      <c r="K7" s="123" t="s">
        <v>195</v>
      </c>
      <c r="L7" s="230" t="s">
        <v>196</v>
      </c>
      <c r="M7" s="231" t="s">
        <v>194</v>
      </c>
      <c r="N7" s="232" t="s">
        <v>196</v>
      </c>
      <c r="O7" s="123" t="s">
        <v>196</v>
      </c>
      <c r="P7" s="125" t="s">
        <v>193</v>
      </c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</row>
    <row r="8" s="75" customFormat="1" ht="20" customHeight="1" spans="1:250">
      <c r="A8" s="98" t="s">
        <v>162</v>
      </c>
      <c r="B8" s="99">
        <f t="shared" si="0"/>
        <v>86</v>
      </c>
      <c r="C8" s="100">
        <v>90</v>
      </c>
      <c r="D8" s="99">
        <f t="shared" si="1"/>
        <v>94</v>
      </c>
      <c r="E8" s="99">
        <f>D8+5</f>
        <v>99</v>
      </c>
      <c r="F8" s="99">
        <f t="shared" si="2"/>
        <v>105</v>
      </c>
      <c r="G8" s="99">
        <f>F8+7</f>
        <v>112</v>
      </c>
      <c r="H8" s="106"/>
      <c r="I8" s="215" t="s">
        <v>158</v>
      </c>
      <c r="J8" s="97"/>
      <c r="K8" s="123" t="s">
        <v>197</v>
      </c>
      <c r="L8" s="230" t="s">
        <v>197</v>
      </c>
      <c r="M8" s="231" t="s">
        <v>197</v>
      </c>
      <c r="N8" s="232" t="s">
        <v>198</v>
      </c>
      <c r="O8" s="232" t="s">
        <v>198</v>
      </c>
      <c r="P8" s="125" t="s">
        <v>193</v>
      </c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</row>
    <row r="9" s="75" customFormat="1" ht="20" customHeight="1" spans="1:250">
      <c r="A9" s="98" t="s">
        <v>163</v>
      </c>
      <c r="B9" s="99">
        <f t="shared" si="0"/>
        <v>94</v>
      </c>
      <c r="C9" s="100">
        <v>98</v>
      </c>
      <c r="D9" s="99">
        <f t="shared" si="1"/>
        <v>102</v>
      </c>
      <c r="E9" s="99">
        <f>D9+5</f>
        <v>107</v>
      </c>
      <c r="F9" s="99">
        <f t="shared" si="2"/>
        <v>113</v>
      </c>
      <c r="G9" s="99">
        <f>F9+7</f>
        <v>120</v>
      </c>
      <c r="H9" s="106"/>
      <c r="I9" s="215" t="s">
        <v>164</v>
      </c>
      <c r="J9" s="97"/>
      <c r="K9" s="123" t="s">
        <v>199</v>
      </c>
      <c r="L9" s="230" t="s">
        <v>200</v>
      </c>
      <c r="M9" s="231" t="s">
        <v>201</v>
      </c>
      <c r="N9" s="232" t="s">
        <v>198</v>
      </c>
      <c r="O9" s="232" t="s">
        <v>198</v>
      </c>
      <c r="P9" s="125" t="s">
        <v>194</v>
      </c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</row>
    <row r="10" s="75" customFormat="1" ht="20" customHeight="1" spans="1:250">
      <c r="A10" s="98" t="s">
        <v>165</v>
      </c>
      <c r="B10" s="99">
        <f>C10-1</f>
        <v>37</v>
      </c>
      <c r="C10" s="100">
        <v>38</v>
      </c>
      <c r="D10" s="99">
        <f>C10+1</f>
        <v>39</v>
      </c>
      <c r="E10" s="99">
        <f>D10+1</f>
        <v>40</v>
      </c>
      <c r="F10" s="99">
        <f>E10+1.2</f>
        <v>41.2</v>
      </c>
      <c r="G10" s="99">
        <f>F10+1.2</f>
        <v>42.4</v>
      </c>
      <c r="H10" s="106"/>
      <c r="I10" s="215" t="s">
        <v>164</v>
      </c>
      <c r="J10" s="97"/>
      <c r="K10" s="123" t="s">
        <v>193</v>
      </c>
      <c r="L10" s="123" t="s">
        <v>193</v>
      </c>
      <c r="M10" s="123" t="s">
        <v>193</v>
      </c>
      <c r="N10" s="123" t="s">
        <v>194</v>
      </c>
      <c r="O10" s="123" t="s">
        <v>194</v>
      </c>
      <c r="P10" s="125" t="s">
        <v>194</v>
      </c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</row>
    <row r="11" s="75" customFormat="1" ht="20" customHeight="1" spans="1:250">
      <c r="A11" s="98" t="s">
        <v>167</v>
      </c>
      <c r="B11" s="99">
        <f>C11-0.5</f>
        <v>16.5</v>
      </c>
      <c r="C11" s="100">
        <v>17</v>
      </c>
      <c r="D11" s="99">
        <f t="shared" ref="D11:G11" si="3">C11+0.5</f>
        <v>17.5</v>
      </c>
      <c r="E11" s="99">
        <f t="shared" si="3"/>
        <v>18</v>
      </c>
      <c r="F11" s="99">
        <f t="shared" si="3"/>
        <v>18.5</v>
      </c>
      <c r="G11" s="99">
        <f t="shared" si="3"/>
        <v>19</v>
      </c>
      <c r="H11" s="106"/>
      <c r="I11" s="215" t="s">
        <v>168</v>
      </c>
      <c r="J11" s="97"/>
      <c r="K11" s="123" t="s">
        <v>193</v>
      </c>
      <c r="L11" s="123" t="s">
        <v>193</v>
      </c>
      <c r="M11" s="123" t="s">
        <v>194</v>
      </c>
      <c r="N11" s="123" t="s">
        <v>193</v>
      </c>
      <c r="O11" s="123" t="s">
        <v>193</v>
      </c>
      <c r="P11" s="125" t="s">
        <v>194</v>
      </c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</row>
    <row r="12" s="75" customFormat="1" ht="20" customHeight="1" spans="1:250">
      <c r="A12" s="98" t="s">
        <v>169</v>
      </c>
      <c r="B12" s="99">
        <f>C12-0.7</f>
        <v>16.3</v>
      </c>
      <c r="C12" s="100">
        <v>17</v>
      </c>
      <c r="D12" s="99">
        <f>C12+0.7</f>
        <v>17.7</v>
      </c>
      <c r="E12" s="99">
        <f>D12+0.7</f>
        <v>18.4</v>
      </c>
      <c r="F12" s="99">
        <f>E12+0.95</f>
        <v>19.35</v>
      </c>
      <c r="G12" s="99">
        <f>F12+0.95</f>
        <v>20.3</v>
      </c>
      <c r="H12" s="104"/>
      <c r="I12" s="215" t="s">
        <v>164</v>
      </c>
      <c r="J12" s="97"/>
      <c r="K12" s="123" t="s">
        <v>197</v>
      </c>
      <c r="L12" s="123" t="s">
        <v>195</v>
      </c>
      <c r="M12" s="123" t="s">
        <v>197</v>
      </c>
      <c r="N12" s="123" t="s">
        <v>197</v>
      </c>
      <c r="O12" s="123" t="s">
        <v>195</v>
      </c>
      <c r="P12" s="125" t="s">
        <v>197</v>
      </c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</row>
    <row r="13" s="75" customFormat="1" ht="20" customHeight="1" spans="1:250">
      <c r="A13" s="98" t="s">
        <v>170</v>
      </c>
      <c r="B13" s="101">
        <f>C13-0.8</f>
        <v>15.7</v>
      </c>
      <c r="C13" s="100">
        <v>16.5</v>
      </c>
      <c r="D13" s="101">
        <f>C13+0.8</f>
        <v>17.3</v>
      </c>
      <c r="E13" s="101">
        <f>D13+0.8</f>
        <v>18.1</v>
      </c>
      <c r="F13" s="101">
        <f>E13+1.1</f>
        <v>19.2</v>
      </c>
      <c r="G13" s="101">
        <f>F13+1.1</f>
        <v>20.3</v>
      </c>
      <c r="H13" s="104"/>
      <c r="I13" s="215">
        <v>0</v>
      </c>
      <c r="J13" s="97"/>
      <c r="K13" s="123" t="s">
        <v>197</v>
      </c>
      <c r="L13" s="123" t="s">
        <v>197</v>
      </c>
      <c r="M13" s="123" t="s">
        <v>197</v>
      </c>
      <c r="N13" s="123" t="s">
        <v>197</v>
      </c>
      <c r="O13" s="123" t="s">
        <v>197</v>
      </c>
      <c r="P13" s="125" t="s">
        <v>197</v>
      </c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</row>
    <row r="14" s="75" customFormat="1" ht="20" customHeight="1" spans="1:250">
      <c r="A14" s="98" t="s">
        <v>171</v>
      </c>
      <c r="B14" s="99">
        <f>C14-0.4</f>
        <v>19.6</v>
      </c>
      <c r="C14" s="102">
        <v>20</v>
      </c>
      <c r="D14" s="99">
        <f>C14+0.4</f>
        <v>20.4</v>
      </c>
      <c r="E14" s="99">
        <f>D14+0.4</f>
        <v>20.8</v>
      </c>
      <c r="F14" s="99">
        <f>E14+0.6</f>
        <v>21.4</v>
      </c>
      <c r="G14" s="99">
        <f>F14+0.6</f>
        <v>22</v>
      </c>
      <c r="H14" s="106"/>
      <c r="I14" s="216"/>
      <c r="J14" s="97"/>
      <c r="K14" s="123" t="s">
        <v>197</v>
      </c>
      <c r="L14" s="123" t="s">
        <v>197</v>
      </c>
      <c r="M14" s="123" t="s">
        <v>197</v>
      </c>
      <c r="N14" s="123" t="s">
        <v>197</v>
      </c>
      <c r="O14" s="123" t="s">
        <v>197</v>
      </c>
      <c r="P14" s="125" t="s">
        <v>197</v>
      </c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</row>
    <row r="15" s="75" customFormat="1" ht="20" customHeight="1" spans="1:250">
      <c r="A15" s="98" t="s">
        <v>172</v>
      </c>
      <c r="B15" s="99">
        <f>C15-0.2</f>
        <v>9.8</v>
      </c>
      <c r="C15" s="102">
        <v>10</v>
      </c>
      <c r="D15" s="99">
        <f>C15+0.2</f>
        <v>10.2</v>
      </c>
      <c r="E15" s="99">
        <f>D15+0.2</f>
        <v>10.4</v>
      </c>
      <c r="F15" s="103">
        <f>E15+0.25</f>
        <v>10.65</v>
      </c>
      <c r="G15" s="103">
        <f>F15+0.25</f>
        <v>10.9</v>
      </c>
      <c r="H15" s="106"/>
      <c r="I15" s="216"/>
      <c r="J15" s="97"/>
      <c r="K15" s="123" t="s">
        <v>197</v>
      </c>
      <c r="L15" s="123" t="s">
        <v>197</v>
      </c>
      <c r="M15" s="123" t="s">
        <v>197</v>
      </c>
      <c r="N15" s="123" t="s">
        <v>197</v>
      </c>
      <c r="O15" s="123" t="s">
        <v>197</v>
      </c>
      <c r="P15" s="125" t="s">
        <v>197</v>
      </c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</row>
    <row r="16" s="75" customFormat="1" ht="20" customHeight="1" spans="1:250">
      <c r="A16" s="98" t="s">
        <v>173</v>
      </c>
      <c r="B16" s="104">
        <f>C16</f>
        <v>1.3</v>
      </c>
      <c r="C16" s="100">
        <v>1.3</v>
      </c>
      <c r="D16" s="104">
        <f t="shared" ref="D16:G16" si="4">C16</f>
        <v>1.3</v>
      </c>
      <c r="E16" s="104">
        <f t="shared" si="4"/>
        <v>1.3</v>
      </c>
      <c r="F16" s="104">
        <f t="shared" si="4"/>
        <v>1.3</v>
      </c>
      <c r="G16" s="104">
        <f t="shared" si="4"/>
        <v>1.3</v>
      </c>
      <c r="H16" s="106"/>
      <c r="I16" s="216"/>
      <c r="J16" s="97"/>
      <c r="K16" s="123" t="s">
        <v>197</v>
      </c>
      <c r="L16" s="123" t="s">
        <v>197</v>
      </c>
      <c r="M16" s="123" t="s">
        <v>197</v>
      </c>
      <c r="N16" s="123" t="s">
        <v>197</v>
      </c>
      <c r="O16" s="123" t="s">
        <v>197</v>
      </c>
      <c r="P16" s="125" t="s">
        <v>197</v>
      </c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</row>
    <row r="17" s="75" customFormat="1" ht="20" customHeight="1" spans="1:250">
      <c r="A17" s="105"/>
      <c r="B17" s="106"/>
      <c r="C17" s="106"/>
      <c r="D17" s="107"/>
      <c r="E17" s="106"/>
      <c r="F17" s="106"/>
      <c r="G17" s="106"/>
      <c r="H17" s="106"/>
      <c r="I17" s="217"/>
      <c r="J17" s="97"/>
      <c r="K17" s="123"/>
      <c r="L17" s="123"/>
      <c r="M17" s="123"/>
      <c r="N17" s="123"/>
      <c r="O17" s="123"/>
      <c r="P17" s="125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</row>
    <row r="18" s="75" customFormat="1" ht="18" spans="1:250">
      <c r="A18" s="105"/>
      <c r="B18" s="106"/>
      <c r="C18" s="106"/>
      <c r="D18" s="107"/>
      <c r="E18" s="106"/>
      <c r="F18" s="106"/>
      <c r="G18" s="106"/>
      <c r="H18" s="106"/>
      <c r="I18" s="218"/>
      <c r="J18" s="97"/>
      <c r="K18" s="123"/>
      <c r="L18" s="123"/>
      <c r="M18" s="123"/>
      <c r="N18" s="123"/>
      <c r="O18" s="123"/>
      <c r="P18" s="125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</row>
    <row r="19" s="75" customFormat="1" ht="17.25" spans="1:250">
      <c r="A19" s="108"/>
      <c r="B19" s="109"/>
      <c r="C19" s="109"/>
      <c r="D19" s="109"/>
      <c r="E19" s="110"/>
      <c r="F19" s="109"/>
      <c r="G19" s="109"/>
      <c r="H19" s="109"/>
      <c r="I19" s="109"/>
      <c r="J19" s="111"/>
      <c r="K19" s="126"/>
      <c r="L19" s="126"/>
      <c r="M19" s="127"/>
      <c r="N19" s="126"/>
      <c r="O19" s="126"/>
      <c r="P19" s="12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</row>
    <row r="20" s="75" customFormat="1" spans="3:250">
      <c r="C20" s="76"/>
      <c r="J20" s="129"/>
      <c r="K20" s="233"/>
      <c r="L20" s="129"/>
      <c r="M20" s="129"/>
      <c r="O20" s="129"/>
      <c r="P20" s="234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</row>
    <row r="21" spans="7:16">
      <c r="G21" s="129" t="s">
        <v>175</v>
      </c>
      <c r="H21" s="223">
        <v>45675</v>
      </c>
      <c r="K21" s="129" t="s">
        <v>176</v>
      </c>
      <c r="L21" s="75" t="s">
        <v>138</v>
      </c>
      <c r="O21" s="129" t="s">
        <v>177</v>
      </c>
      <c r="P21" s="235" t="s">
        <v>141</v>
      </c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18" sqref="A18:K18"/>
    </sheetView>
  </sheetViews>
  <sheetFormatPr defaultColWidth="10.125" defaultRowHeight="14.25"/>
  <cols>
    <col min="1" max="1" width="9.625" style="134" customWidth="1"/>
    <col min="2" max="2" width="11.125" style="134" customWidth="1"/>
    <col min="3" max="3" width="9.125" style="134" customWidth="1"/>
    <col min="4" max="4" width="9.5" style="134" customWidth="1"/>
    <col min="5" max="5" width="11.375" style="134" customWidth="1"/>
    <col min="6" max="6" width="10.375" style="134" customWidth="1"/>
    <col min="7" max="7" width="9.5" style="134" customWidth="1"/>
    <col min="8" max="8" width="9.125" style="134" customWidth="1"/>
    <col min="9" max="9" width="8.125" style="134" customWidth="1"/>
    <col min="10" max="10" width="10.5" style="134" customWidth="1"/>
    <col min="11" max="11" width="12.125" style="134" customWidth="1"/>
    <col min="12" max="16384" width="10.125" style="134"/>
  </cols>
  <sheetData>
    <row r="1" ht="23.25" spans="1:11">
      <c r="A1" s="135" t="s">
        <v>202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39" customHeight="1" spans="1:11">
      <c r="A2" s="136" t="s">
        <v>53</v>
      </c>
      <c r="B2" s="137" t="s">
        <v>203</v>
      </c>
      <c r="C2" s="137"/>
      <c r="D2" s="138" t="s">
        <v>61</v>
      </c>
      <c r="E2" s="139" t="str">
        <f>首期!B4</f>
        <v>TAJJAN82229</v>
      </c>
      <c r="F2" s="140" t="s">
        <v>204</v>
      </c>
      <c r="G2" s="141" t="s">
        <v>205</v>
      </c>
      <c r="H2" s="142"/>
      <c r="I2" s="170" t="s">
        <v>57</v>
      </c>
      <c r="J2" s="189" t="s">
        <v>56</v>
      </c>
      <c r="K2" s="190"/>
    </row>
    <row r="3" ht="18" customHeight="1" spans="1:11">
      <c r="A3" s="143" t="s">
        <v>75</v>
      </c>
      <c r="B3" s="144">
        <v>98</v>
      </c>
      <c r="C3" s="144"/>
      <c r="D3" s="145" t="s">
        <v>206</v>
      </c>
      <c r="E3" s="146">
        <v>45657</v>
      </c>
      <c r="F3" s="147"/>
      <c r="G3" s="147"/>
      <c r="H3" s="148" t="s">
        <v>207</v>
      </c>
      <c r="I3" s="148"/>
      <c r="J3" s="148"/>
      <c r="K3" s="191"/>
    </row>
    <row r="4" ht="18" customHeight="1" spans="1:11">
      <c r="A4" s="149" t="s">
        <v>71</v>
      </c>
      <c r="B4" s="144">
        <v>1</v>
      </c>
      <c r="C4" s="144">
        <v>6</v>
      </c>
      <c r="D4" s="150" t="s">
        <v>208</v>
      </c>
      <c r="E4" s="147" t="s">
        <v>209</v>
      </c>
      <c r="F4" s="147"/>
      <c r="G4" s="147"/>
      <c r="H4" s="150" t="s">
        <v>210</v>
      </c>
      <c r="I4" s="150"/>
      <c r="J4" s="162" t="s">
        <v>65</v>
      </c>
      <c r="K4" s="192" t="s">
        <v>66</v>
      </c>
    </row>
    <row r="5" ht="18" customHeight="1" spans="1:11">
      <c r="A5" s="149" t="s">
        <v>211</v>
      </c>
      <c r="B5" s="144">
        <v>1</v>
      </c>
      <c r="C5" s="144"/>
      <c r="D5" s="145" t="s">
        <v>212</v>
      </c>
      <c r="E5" s="145"/>
      <c r="G5" s="145"/>
      <c r="H5" s="150" t="s">
        <v>213</v>
      </c>
      <c r="I5" s="150"/>
      <c r="J5" s="162" t="s">
        <v>65</v>
      </c>
      <c r="K5" s="192" t="s">
        <v>66</v>
      </c>
    </row>
    <row r="6" ht="18" customHeight="1" spans="1:13">
      <c r="A6" s="151" t="s">
        <v>214</v>
      </c>
      <c r="B6" s="152">
        <v>98</v>
      </c>
      <c r="C6" s="152"/>
      <c r="D6" s="153" t="s">
        <v>215</v>
      </c>
      <c r="E6" s="154"/>
      <c r="F6" s="154"/>
      <c r="G6" s="153"/>
      <c r="H6" s="155" t="s">
        <v>216</v>
      </c>
      <c r="I6" s="155"/>
      <c r="J6" s="154" t="s">
        <v>65</v>
      </c>
      <c r="K6" s="193" t="s">
        <v>66</v>
      </c>
      <c r="M6" s="194"/>
    </row>
    <row r="7" ht="18" customHeight="1" spans="1:11">
      <c r="A7" s="156"/>
      <c r="B7" s="157"/>
      <c r="C7" s="157"/>
      <c r="D7" s="156"/>
      <c r="E7" s="157"/>
      <c r="F7" s="158"/>
      <c r="G7" s="156"/>
      <c r="H7" s="158"/>
      <c r="I7" s="157"/>
      <c r="J7" s="157"/>
      <c r="K7" s="157"/>
    </row>
    <row r="8" ht="18" customHeight="1" spans="1:11">
      <c r="A8" s="159" t="s">
        <v>217</v>
      </c>
      <c r="B8" s="140" t="s">
        <v>218</v>
      </c>
      <c r="C8" s="140" t="s">
        <v>219</v>
      </c>
      <c r="D8" s="140" t="s">
        <v>220</v>
      </c>
      <c r="E8" s="140" t="s">
        <v>221</v>
      </c>
      <c r="F8" s="140" t="s">
        <v>222</v>
      </c>
      <c r="G8" s="160" t="s">
        <v>223</v>
      </c>
      <c r="H8" s="161"/>
      <c r="I8" s="161"/>
      <c r="J8" s="161"/>
      <c r="K8" s="195"/>
    </row>
    <row r="9" ht="18" customHeight="1" spans="1:11">
      <c r="A9" s="149" t="s">
        <v>224</v>
      </c>
      <c r="B9" s="150"/>
      <c r="C9" s="162" t="s">
        <v>65</v>
      </c>
      <c r="D9" s="162" t="s">
        <v>66</v>
      </c>
      <c r="E9" s="145" t="s">
        <v>225</v>
      </c>
      <c r="F9" s="163" t="s">
        <v>226</v>
      </c>
      <c r="G9" s="164"/>
      <c r="H9" s="165"/>
      <c r="I9" s="165"/>
      <c r="J9" s="165"/>
      <c r="K9" s="196"/>
    </row>
    <row r="10" ht="18" customHeight="1" spans="1:11">
      <c r="A10" s="149" t="s">
        <v>227</v>
      </c>
      <c r="B10" s="150"/>
      <c r="C10" s="162" t="s">
        <v>65</v>
      </c>
      <c r="D10" s="162" t="s">
        <v>66</v>
      </c>
      <c r="E10" s="145" t="s">
        <v>228</v>
      </c>
      <c r="F10" s="163" t="s">
        <v>229</v>
      </c>
      <c r="G10" s="164" t="s">
        <v>230</v>
      </c>
      <c r="H10" s="165"/>
      <c r="I10" s="165"/>
      <c r="J10" s="165"/>
      <c r="K10" s="196"/>
    </row>
    <row r="11" ht="18" customHeight="1" spans="1:11">
      <c r="A11" s="166" t="s">
        <v>180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97"/>
    </row>
    <row r="12" ht="18" customHeight="1" spans="1:11">
      <c r="A12" s="143" t="s">
        <v>89</v>
      </c>
      <c r="B12" s="162" t="s">
        <v>85</v>
      </c>
      <c r="C12" s="162" t="s">
        <v>86</v>
      </c>
      <c r="D12" s="163"/>
      <c r="E12" s="145" t="s">
        <v>87</v>
      </c>
      <c r="F12" s="162" t="s">
        <v>85</v>
      </c>
      <c r="G12" s="162" t="s">
        <v>86</v>
      </c>
      <c r="H12" s="162"/>
      <c r="I12" s="145" t="s">
        <v>231</v>
      </c>
      <c r="J12" s="162" t="s">
        <v>85</v>
      </c>
      <c r="K12" s="192" t="s">
        <v>86</v>
      </c>
    </row>
    <row r="13" ht="18" customHeight="1" spans="1:11">
      <c r="A13" s="143" t="s">
        <v>92</v>
      </c>
      <c r="B13" s="162" t="s">
        <v>85</v>
      </c>
      <c r="C13" s="162" t="s">
        <v>86</v>
      </c>
      <c r="D13" s="163"/>
      <c r="E13" s="145" t="s">
        <v>97</v>
      </c>
      <c r="F13" s="162" t="s">
        <v>85</v>
      </c>
      <c r="G13" s="162" t="s">
        <v>86</v>
      </c>
      <c r="H13" s="162"/>
      <c r="I13" s="145" t="s">
        <v>232</v>
      </c>
      <c r="J13" s="162" t="s">
        <v>85</v>
      </c>
      <c r="K13" s="192" t="s">
        <v>86</v>
      </c>
    </row>
    <row r="14" ht="18" customHeight="1" spans="1:11">
      <c r="A14" s="151" t="s">
        <v>233</v>
      </c>
      <c r="B14" s="154" t="s">
        <v>85</v>
      </c>
      <c r="C14" s="154" t="s">
        <v>86</v>
      </c>
      <c r="D14" s="168"/>
      <c r="E14" s="153" t="s">
        <v>234</v>
      </c>
      <c r="F14" s="154" t="s">
        <v>85</v>
      </c>
      <c r="G14" s="154" t="s">
        <v>86</v>
      </c>
      <c r="H14" s="154"/>
      <c r="I14" s="153" t="s">
        <v>235</v>
      </c>
      <c r="J14" s="154" t="s">
        <v>85</v>
      </c>
      <c r="K14" s="193" t="s">
        <v>86</v>
      </c>
    </row>
    <row r="15" ht="18" customHeight="1" spans="1:11">
      <c r="A15" s="156"/>
      <c r="B15" s="169"/>
      <c r="C15" s="169"/>
      <c r="D15" s="157"/>
      <c r="E15" s="156"/>
      <c r="F15" s="169"/>
      <c r="G15" s="169"/>
      <c r="H15" s="169"/>
      <c r="I15" s="156"/>
      <c r="J15" s="169"/>
      <c r="K15" s="169"/>
    </row>
    <row r="16" s="132" customFormat="1" ht="18" customHeight="1" spans="1:11">
      <c r="A16" s="136" t="s">
        <v>236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98"/>
    </row>
    <row r="17" ht="18" customHeight="1" spans="1:11">
      <c r="A17" s="149" t="s">
        <v>237</v>
      </c>
      <c r="B17" s="150"/>
      <c r="C17" s="150"/>
      <c r="D17" s="150"/>
      <c r="E17" s="150"/>
      <c r="F17" s="150"/>
      <c r="G17" s="150"/>
      <c r="H17" s="150"/>
      <c r="I17" s="150"/>
      <c r="J17" s="150"/>
      <c r="K17" s="199"/>
    </row>
    <row r="18" ht="18" customHeight="1" spans="1:11">
      <c r="A18" s="149" t="s">
        <v>238</v>
      </c>
      <c r="B18" s="150"/>
      <c r="C18" s="150"/>
      <c r="D18" s="150"/>
      <c r="E18" s="150"/>
      <c r="F18" s="150"/>
      <c r="G18" s="150"/>
      <c r="H18" s="150"/>
      <c r="I18" s="150"/>
      <c r="J18" s="150"/>
      <c r="K18" s="199"/>
    </row>
    <row r="19" ht="22" customHeight="1" spans="1:11">
      <c r="A19" s="171"/>
      <c r="B19" s="162"/>
      <c r="C19" s="162"/>
      <c r="D19" s="162"/>
      <c r="E19" s="162"/>
      <c r="F19" s="162"/>
      <c r="G19" s="162"/>
      <c r="H19" s="162"/>
      <c r="I19" s="162"/>
      <c r="J19" s="162"/>
      <c r="K19" s="192"/>
    </row>
    <row r="20" ht="22" customHeight="1" spans="1:11">
      <c r="A20" s="172"/>
      <c r="B20" s="173"/>
      <c r="C20" s="173"/>
      <c r="D20" s="173"/>
      <c r="E20" s="173"/>
      <c r="F20" s="173"/>
      <c r="G20" s="173"/>
      <c r="H20" s="173"/>
      <c r="I20" s="173"/>
      <c r="J20" s="173"/>
      <c r="K20" s="200"/>
    </row>
    <row r="21" ht="22" customHeight="1" spans="1:11">
      <c r="A21" s="172"/>
      <c r="B21" s="173"/>
      <c r="C21" s="173"/>
      <c r="D21" s="173"/>
      <c r="E21" s="173"/>
      <c r="F21" s="173"/>
      <c r="G21" s="173"/>
      <c r="H21" s="173"/>
      <c r="I21" s="173"/>
      <c r="J21" s="173"/>
      <c r="K21" s="200"/>
    </row>
    <row r="22" ht="22" customHeight="1" spans="1:11">
      <c r="A22" s="172"/>
      <c r="B22" s="173"/>
      <c r="C22" s="173"/>
      <c r="D22" s="173"/>
      <c r="E22" s="173"/>
      <c r="F22" s="173"/>
      <c r="G22" s="173"/>
      <c r="H22" s="173"/>
      <c r="I22" s="173"/>
      <c r="J22" s="173"/>
      <c r="K22" s="200"/>
    </row>
    <row r="23" ht="22" customHeight="1" spans="1:11">
      <c r="A23" s="174"/>
      <c r="B23" s="175"/>
      <c r="C23" s="175"/>
      <c r="D23" s="175"/>
      <c r="E23" s="175"/>
      <c r="F23" s="175"/>
      <c r="G23" s="175"/>
      <c r="H23" s="175"/>
      <c r="I23" s="175"/>
      <c r="J23" s="175"/>
      <c r="K23" s="201"/>
    </row>
    <row r="24" ht="18" customHeight="1" spans="1:11">
      <c r="A24" s="149" t="s">
        <v>123</v>
      </c>
      <c r="B24" s="150"/>
      <c r="C24" s="162" t="s">
        <v>65</v>
      </c>
      <c r="D24" s="162" t="s">
        <v>66</v>
      </c>
      <c r="E24" s="148"/>
      <c r="F24" s="148"/>
      <c r="G24" s="148"/>
      <c r="H24" s="148"/>
      <c r="I24" s="148"/>
      <c r="J24" s="148"/>
      <c r="K24" s="191"/>
    </row>
    <row r="25" ht="18" customHeight="1" spans="1:11">
      <c r="A25" s="176" t="s">
        <v>239</v>
      </c>
      <c r="B25" s="177"/>
      <c r="C25" s="177"/>
      <c r="D25" s="177"/>
      <c r="E25" s="177"/>
      <c r="F25" s="177"/>
      <c r="G25" s="177"/>
      <c r="H25" s="177"/>
      <c r="I25" s="177"/>
      <c r="J25" s="177"/>
      <c r="K25" s="202"/>
    </row>
    <row r="26" ht="15" spans="1:11">
      <c r="A26" s="178"/>
      <c r="B26" s="178"/>
      <c r="C26" s="178"/>
      <c r="D26" s="178"/>
      <c r="E26" s="178"/>
      <c r="F26" s="178"/>
      <c r="G26" s="178"/>
      <c r="H26" s="178"/>
      <c r="I26" s="178"/>
      <c r="J26" s="178"/>
      <c r="K26" s="178"/>
    </row>
    <row r="27" ht="20" customHeight="1" spans="1:11">
      <c r="A27" s="179" t="s">
        <v>240</v>
      </c>
      <c r="B27" s="161"/>
      <c r="C27" s="161"/>
      <c r="D27" s="161"/>
      <c r="E27" s="161"/>
      <c r="F27" s="161"/>
      <c r="G27" s="161"/>
      <c r="H27" s="161"/>
      <c r="I27" s="161"/>
      <c r="J27" s="161"/>
      <c r="K27" s="203" t="s">
        <v>241</v>
      </c>
    </row>
    <row r="28" ht="23" customHeight="1" spans="1:11">
      <c r="A28" s="172" t="s">
        <v>242</v>
      </c>
      <c r="B28" s="173"/>
      <c r="C28" s="173"/>
      <c r="D28" s="173"/>
      <c r="E28" s="173"/>
      <c r="F28" s="173"/>
      <c r="G28" s="173"/>
      <c r="H28" s="173"/>
      <c r="I28" s="173"/>
      <c r="J28" s="204"/>
      <c r="K28" s="205">
        <v>1</v>
      </c>
    </row>
    <row r="29" ht="23" customHeight="1" spans="1:11">
      <c r="A29" s="172" t="s">
        <v>243</v>
      </c>
      <c r="B29" s="173"/>
      <c r="C29" s="173"/>
      <c r="D29" s="173"/>
      <c r="E29" s="173"/>
      <c r="F29" s="173"/>
      <c r="G29" s="173"/>
      <c r="H29" s="173"/>
      <c r="I29" s="173"/>
      <c r="J29" s="204"/>
      <c r="K29" s="196">
        <v>1</v>
      </c>
    </row>
    <row r="30" ht="23" customHeight="1" spans="1:11">
      <c r="A30" s="172"/>
      <c r="B30" s="173"/>
      <c r="C30" s="173"/>
      <c r="D30" s="173"/>
      <c r="E30" s="173"/>
      <c r="F30" s="173"/>
      <c r="G30" s="173"/>
      <c r="H30" s="173"/>
      <c r="I30" s="173"/>
      <c r="J30" s="204"/>
      <c r="K30" s="196"/>
    </row>
    <row r="31" ht="23" customHeight="1" spans="1:11">
      <c r="A31" s="172"/>
      <c r="B31" s="173"/>
      <c r="C31" s="173"/>
      <c r="D31" s="173"/>
      <c r="E31" s="173"/>
      <c r="F31" s="173"/>
      <c r="G31" s="173"/>
      <c r="H31" s="173"/>
      <c r="I31" s="173"/>
      <c r="J31" s="204"/>
      <c r="K31" s="196"/>
    </row>
    <row r="32" ht="23" customHeight="1" spans="1:11">
      <c r="A32" s="172"/>
      <c r="B32" s="173"/>
      <c r="C32" s="173"/>
      <c r="D32" s="173"/>
      <c r="E32" s="173"/>
      <c r="F32" s="173"/>
      <c r="G32" s="173"/>
      <c r="H32" s="173"/>
      <c r="I32" s="173"/>
      <c r="J32" s="204"/>
      <c r="K32" s="206"/>
    </row>
    <row r="33" ht="23" customHeight="1" spans="1:11">
      <c r="A33" s="172"/>
      <c r="B33" s="173"/>
      <c r="C33" s="173"/>
      <c r="D33" s="173"/>
      <c r="E33" s="173"/>
      <c r="F33" s="173"/>
      <c r="G33" s="173"/>
      <c r="H33" s="173"/>
      <c r="I33" s="173"/>
      <c r="J33" s="204"/>
      <c r="K33" s="207"/>
    </row>
    <row r="34" ht="23" customHeight="1" spans="1:11">
      <c r="A34" s="172"/>
      <c r="B34" s="173"/>
      <c r="C34" s="173"/>
      <c r="D34" s="173"/>
      <c r="E34" s="173"/>
      <c r="F34" s="173"/>
      <c r="G34" s="173"/>
      <c r="H34" s="173"/>
      <c r="I34" s="173"/>
      <c r="J34" s="204"/>
      <c r="K34" s="196"/>
    </row>
    <row r="35" ht="23" customHeight="1" spans="1:11">
      <c r="A35" s="172"/>
      <c r="B35" s="173"/>
      <c r="C35" s="173"/>
      <c r="D35" s="173"/>
      <c r="E35" s="173"/>
      <c r="F35" s="173"/>
      <c r="G35" s="173"/>
      <c r="H35" s="173"/>
      <c r="I35" s="173"/>
      <c r="J35" s="204"/>
      <c r="K35" s="208"/>
    </row>
    <row r="36" ht="23" customHeight="1" spans="1:11">
      <c r="A36" s="180" t="s">
        <v>244</v>
      </c>
      <c r="B36" s="181"/>
      <c r="C36" s="181"/>
      <c r="D36" s="181"/>
      <c r="E36" s="181"/>
      <c r="F36" s="181"/>
      <c r="G36" s="181"/>
      <c r="H36" s="181"/>
      <c r="I36" s="181"/>
      <c r="J36" s="209"/>
      <c r="K36" s="210">
        <f>SUM(K28:K35)</f>
        <v>2</v>
      </c>
    </row>
    <row r="37" ht="18.75" customHeight="1" spans="1:11">
      <c r="A37" s="182" t="s">
        <v>245</v>
      </c>
      <c r="B37" s="183"/>
      <c r="C37" s="183"/>
      <c r="D37" s="183"/>
      <c r="E37" s="183"/>
      <c r="F37" s="183"/>
      <c r="G37" s="183"/>
      <c r="H37" s="183"/>
      <c r="I37" s="183"/>
      <c r="J37" s="183"/>
      <c r="K37" s="211"/>
    </row>
    <row r="38" s="133" customFormat="1" ht="18.75" customHeight="1" spans="1:11">
      <c r="A38" s="149" t="s">
        <v>246</v>
      </c>
      <c r="B38" s="150"/>
      <c r="C38" s="150"/>
      <c r="D38" s="148" t="s">
        <v>247</v>
      </c>
      <c r="E38" s="148"/>
      <c r="F38" s="184" t="s">
        <v>248</v>
      </c>
      <c r="G38" s="185"/>
      <c r="H38" s="150" t="s">
        <v>249</v>
      </c>
      <c r="I38" s="150"/>
      <c r="J38" s="150" t="s">
        <v>250</v>
      </c>
      <c r="K38" s="199"/>
    </row>
    <row r="39" ht="18.75" customHeight="1" spans="1:11">
      <c r="A39" s="149" t="s">
        <v>124</v>
      </c>
      <c r="B39" s="150" t="s">
        <v>251</v>
      </c>
      <c r="C39" s="150"/>
      <c r="D39" s="150"/>
      <c r="E39" s="150"/>
      <c r="F39" s="150"/>
      <c r="G39" s="150"/>
      <c r="H39" s="150"/>
      <c r="I39" s="150"/>
      <c r="J39" s="150"/>
      <c r="K39" s="199"/>
    </row>
    <row r="40" ht="24" customHeight="1" spans="1:11">
      <c r="A40" s="149"/>
      <c r="B40" s="150"/>
      <c r="C40" s="150"/>
      <c r="D40" s="150"/>
      <c r="E40" s="150"/>
      <c r="F40" s="150"/>
      <c r="G40" s="150"/>
      <c r="H40" s="150"/>
      <c r="I40" s="150"/>
      <c r="J40" s="150"/>
      <c r="K40" s="199"/>
    </row>
    <row r="41" ht="24" customHeight="1" spans="1:11">
      <c r="A41" s="149"/>
      <c r="B41" s="150"/>
      <c r="C41" s="150"/>
      <c r="D41" s="150"/>
      <c r="E41" s="150"/>
      <c r="F41" s="150"/>
      <c r="G41" s="150"/>
      <c r="H41" s="150"/>
      <c r="I41" s="150"/>
      <c r="J41" s="150"/>
      <c r="K41" s="199"/>
    </row>
    <row r="42" ht="32.1" customHeight="1" spans="1:11">
      <c r="A42" s="151" t="s">
        <v>135</v>
      </c>
      <c r="B42" s="186" t="s">
        <v>252</v>
      </c>
      <c r="C42" s="186"/>
      <c r="D42" s="153" t="s">
        <v>253</v>
      </c>
      <c r="E42" s="168" t="s">
        <v>138</v>
      </c>
      <c r="F42" s="153" t="s">
        <v>139</v>
      </c>
      <c r="G42" s="187">
        <v>45646</v>
      </c>
      <c r="H42" s="188" t="s">
        <v>140</v>
      </c>
      <c r="I42" s="188"/>
      <c r="J42" s="186" t="s">
        <v>141</v>
      </c>
      <c r="K42" s="21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K6" sqref="K6:P16"/>
    </sheetView>
  </sheetViews>
  <sheetFormatPr defaultColWidth="9" defaultRowHeight="14.25"/>
  <cols>
    <col min="1" max="1" width="13.625" style="75" customWidth="1"/>
    <col min="2" max="3" width="9.125" style="75" customWidth="1"/>
    <col min="4" max="4" width="9.125" style="76" customWidth="1"/>
    <col min="5" max="7" width="9.125" style="75" customWidth="1"/>
    <col min="8" max="8" width="8.5" style="75" customWidth="1"/>
    <col min="9" max="9" width="5.375" style="75" customWidth="1"/>
    <col min="10" max="10" width="2.75" style="75" customWidth="1"/>
    <col min="11" max="13" width="14.625" style="75" customWidth="1"/>
    <col min="14" max="16" width="14.625" style="77" customWidth="1"/>
    <col min="17" max="254" width="9" style="75"/>
    <col min="255" max="16384" width="9" style="78"/>
  </cols>
  <sheetData>
    <row r="1" s="75" customFormat="1" ht="29" customHeight="1" spans="1:257">
      <c r="A1" s="79" t="s">
        <v>144</v>
      </c>
      <c r="B1" s="80"/>
      <c r="C1" s="81"/>
      <c r="D1" s="82"/>
      <c r="E1" s="81"/>
      <c r="F1" s="81"/>
      <c r="G1" s="81"/>
      <c r="H1" s="81"/>
      <c r="I1" s="81"/>
      <c r="J1" s="81"/>
      <c r="K1" s="81"/>
      <c r="L1" s="81"/>
      <c r="M1" s="81"/>
      <c r="N1" s="114"/>
      <c r="O1" s="114"/>
      <c r="P1" s="114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  <c r="IW1" s="78"/>
    </row>
    <row r="2" s="75" customFormat="1" ht="20" customHeight="1" spans="1:257">
      <c r="A2" s="83" t="s">
        <v>61</v>
      </c>
      <c r="B2" s="84" t="str">
        <f>首期!B4</f>
        <v>TAJJAN82229</v>
      </c>
      <c r="C2" s="85"/>
      <c r="D2" s="86"/>
      <c r="E2" s="87" t="s">
        <v>67</v>
      </c>
      <c r="F2" s="88" t="str">
        <f>首期!B5</f>
        <v>女式短袖T恤</v>
      </c>
      <c r="G2" s="88"/>
      <c r="H2" s="88"/>
      <c r="I2" s="88"/>
      <c r="J2" s="89"/>
      <c r="K2" s="115" t="s">
        <v>57</v>
      </c>
      <c r="L2" s="116" t="s">
        <v>56</v>
      </c>
      <c r="M2" s="116"/>
      <c r="N2" s="116"/>
      <c r="O2" s="116"/>
      <c r="P2" s="117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</row>
    <row r="3" s="75" customFormat="1" spans="1:257">
      <c r="A3" s="90" t="s">
        <v>145</v>
      </c>
      <c r="B3" s="91" t="s">
        <v>146</v>
      </c>
      <c r="C3" s="92"/>
      <c r="D3" s="91"/>
      <c r="E3" s="91"/>
      <c r="F3" s="91"/>
      <c r="G3" s="91"/>
      <c r="H3" s="91"/>
      <c r="I3" s="91"/>
      <c r="J3" s="93"/>
      <c r="K3" s="118"/>
      <c r="L3" s="118"/>
      <c r="M3" s="118"/>
      <c r="N3" s="118"/>
      <c r="O3" s="118"/>
      <c r="P3" s="119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</row>
    <row r="4" s="75" customFormat="1" ht="16.5" spans="1:257">
      <c r="A4" s="90"/>
      <c r="B4" s="94" t="s">
        <v>111</v>
      </c>
      <c r="C4" s="95" t="s">
        <v>112</v>
      </c>
      <c r="D4" s="94" t="s">
        <v>113</v>
      </c>
      <c r="E4" s="94" t="s">
        <v>114</v>
      </c>
      <c r="F4" s="94" t="s">
        <v>115</v>
      </c>
      <c r="G4" s="94" t="s">
        <v>147</v>
      </c>
      <c r="H4" s="213"/>
      <c r="I4" s="214" t="s">
        <v>148</v>
      </c>
      <c r="J4" s="93"/>
      <c r="K4" s="94" t="s">
        <v>111</v>
      </c>
      <c r="L4" s="94" t="s">
        <v>112</v>
      </c>
      <c r="M4" s="94" t="s">
        <v>113</v>
      </c>
      <c r="N4" s="94" t="s">
        <v>114</v>
      </c>
      <c r="O4" s="94" t="s">
        <v>115</v>
      </c>
      <c r="P4" s="120" t="s">
        <v>147</v>
      </c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</row>
    <row r="5" s="75" customFormat="1" ht="16.5" spans="1:257">
      <c r="A5" s="90"/>
      <c r="B5" s="94" t="s">
        <v>149</v>
      </c>
      <c r="C5" s="95" t="s">
        <v>150</v>
      </c>
      <c r="D5" s="96" t="s">
        <v>151</v>
      </c>
      <c r="E5" s="96" t="s">
        <v>152</v>
      </c>
      <c r="F5" s="96" t="s">
        <v>153</v>
      </c>
      <c r="G5" s="96" t="s">
        <v>154</v>
      </c>
      <c r="H5" s="213"/>
      <c r="I5" s="214"/>
      <c r="J5" s="97"/>
      <c r="K5" s="123" t="s">
        <v>119</v>
      </c>
      <c r="L5" s="121" t="s">
        <v>119</v>
      </c>
      <c r="M5" s="122" t="s">
        <v>119</v>
      </c>
      <c r="N5" s="123" t="s">
        <v>119</v>
      </c>
      <c r="O5" s="121" t="s">
        <v>119</v>
      </c>
      <c r="P5" s="124" t="s">
        <v>119</v>
      </c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</row>
    <row r="6" s="75" customFormat="1" ht="21" customHeight="1" spans="1:257">
      <c r="A6" s="98" t="s">
        <v>157</v>
      </c>
      <c r="B6" s="99">
        <f>C6-2</f>
        <v>56</v>
      </c>
      <c r="C6" s="100">
        <v>58</v>
      </c>
      <c r="D6" s="99">
        <f>C6+2</f>
        <v>60</v>
      </c>
      <c r="E6" s="99">
        <f>D6+2</f>
        <v>62</v>
      </c>
      <c r="F6" s="99">
        <f>E6+1</f>
        <v>63</v>
      </c>
      <c r="G6" s="99">
        <f>F6+1</f>
        <v>64</v>
      </c>
      <c r="H6" s="106"/>
      <c r="I6" s="215" t="s">
        <v>158</v>
      </c>
      <c r="J6" s="97"/>
      <c r="K6" s="123" t="s">
        <v>197</v>
      </c>
      <c r="L6" s="123" t="s">
        <v>197</v>
      </c>
      <c r="M6" s="123" t="s">
        <v>197</v>
      </c>
      <c r="N6" s="123" t="s">
        <v>197</v>
      </c>
      <c r="O6" s="123" t="s">
        <v>197</v>
      </c>
      <c r="P6" s="125" t="s">
        <v>201</v>
      </c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</row>
    <row r="7" s="75" customFormat="1" ht="21" customHeight="1" spans="1:257">
      <c r="A7" s="98" t="s">
        <v>160</v>
      </c>
      <c r="B7" s="99">
        <f t="shared" ref="B7:B9" si="0">C7-4</f>
        <v>90</v>
      </c>
      <c r="C7" s="100">
        <v>94</v>
      </c>
      <c r="D7" s="99">
        <f t="shared" ref="D7:D9" si="1">C7+4</f>
        <v>98</v>
      </c>
      <c r="E7" s="99">
        <f>D7+4</f>
        <v>102</v>
      </c>
      <c r="F7" s="99">
        <f t="shared" ref="F7:F9" si="2">E7+6</f>
        <v>108</v>
      </c>
      <c r="G7" s="99">
        <f>F7+6</f>
        <v>114</v>
      </c>
      <c r="H7" s="106"/>
      <c r="I7" s="215" t="s">
        <v>158</v>
      </c>
      <c r="J7" s="97"/>
      <c r="K7" s="123" t="s">
        <v>195</v>
      </c>
      <c r="L7" s="123" t="s">
        <v>196</v>
      </c>
      <c r="M7" s="123" t="s">
        <v>201</v>
      </c>
      <c r="N7" s="123" t="s">
        <v>254</v>
      </c>
      <c r="O7" s="123" t="s">
        <v>254</v>
      </c>
      <c r="P7" s="125" t="s">
        <v>193</v>
      </c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</row>
    <row r="8" s="75" customFormat="1" ht="21" customHeight="1" spans="1:257">
      <c r="A8" s="98" t="s">
        <v>162</v>
      </c>
      <c r="B8" s="99">
        <f t="shared" si="0"/>
        <v>86</v>
      </c>
      <c r="C8" s="100">
        <v>90</v>
      </c>
      <c r="D8" s="99">
        <f t="shared" si="1"/>
        <v>94</v>
      </c>
      <c r="E8" s="99">
        <f>D8+5</f>
        <v>99</v>
      </c>
      <c r="F8" s="99">
        <f t="shared" si="2"/>
        <v>105</v>
      </c>
      <c r="G8" s="99">
        <f>F8+7</f>
        <v>112</v>
      </c>
      <c r="H8" s="106"/>
      <c r="I8" s="215" t="s">
        <v>158</v>
      </c>
      <c r="J8" s="97"/>
      <c r="K8" s="123" t="s">
        <v>197</v>
      </c>
      <c r="L8" s="123" t="s">
        <v>197</v>
      </c>
      <c r="M8" s="123" t="s">
        <v>197</v>
      </c>
      <c r="N8" s="123" t="s">
        <v>254</v>
      </c>
      <c r="O8" s="123" t="s">
        <v>254</v>
      </c>
      <c r="P8" s="125" t="s">
        <v>193</v>
      </c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</row>
    <row r="9" s="75" customFormat="1" ht="21" customHeight="1" spans="1:257">
      <c r="A9" s="98" t="s">
        <v>163</v>
      </c>
      <c r="B9" s="99">
        <f t="shared" si="0"/>
        <v>94</v>
      </c>
      <c r="C9" s="100">
        <v>98</v>
      </c>
      <c r="D9" s="99">
        <f t="shared" si="1"/>
        <v>102</v>
      </c>
      <c r="E9" s="99">
        <f>D9+5</f>
        <v>107</v>
      </c>
      <c r="F9" s="99">
        <f t="shared" si="2"/>
        <v>113</v>
      </c>
      <c r="G9" s="99">
        <f>F9+7</f>
        <v>120</v>
      </c>
      <c r="H9" s="106"/>
      <c r="I9" s="215" t="s">
        <v>164</v>
      </c>
      <c r="J9" s="97"/>
      <c r="K9" s="123" t="s">
        <v>254</v>
      </c>
      <c r="L9" s="123" t="s">
        <v>200</v>
      </c>
      <c r="M9" s="123" t="s">
        <v>201</v>
      </c>
      <c r="N9" s="123" t="s">
        <v>200</v>
      </c>
      <c r="O9" s="123" t="s">
        <v>254</v>
      </c>
      <c r="P9" s="125" t="s">
        <v>201</v>
      </c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</row>
    <row r="10" s="75" customFormat="1" ht="21" customHeight="1" spans="1:257">
      <c r="A10" s="98" t="s">
        <v>165</v>
      </c>
      <c r="B10" s="99">
        <f>C10-1</f>
        <v>37</v>
      </c>
      <c r="C10" s="100">
        <v>38</v>
      </c>
      <c r="D10" s="99">
        <f>C10+1</f>
        <v>39</v>
      </c>
      <c r="E10" s="99">
        <f>D10+1</f>
        <v>40</v>
      </c>
      <c r="F10" s="99">
        <f>E10+1.2</f>
        <v>41.2</v>
      </c>
      <c r="G10" s="99">
        <f>F10+1.2</f>
        <v>42.4</v>
      </c>
      <c r="H10" s="106"/>
      <c r="I10" s="215" t="s">
        <v>164</v>
      </c>
      <c r="J10" s="97"/>
      <c r="K10" s="123" t="s">
        <v>197</v>
      </c>
      <c r="L10" s="123" t="s">
        <v>197</v>
      </c>
      <c r="M10" s="123" t="s">
        <v>197</v>
      </c>
      <c r="N10" s="123" t="s">
        <v>201</v>
      </c>
      <c r="O10" s="123" t="s">
        <v>254</v>
      </c>
      <c r="P10" s="125" t="s">
        <v>201</v>
      </c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</row>
    <row r="11" s="75" customFormat="1" ht="21" customHeight="1" spans="1:257">
      <c r="A11" s="98" t="s">
        <v>167</v>
      </c>
      <c r="B11" s="99">
        <f>C11-0.5</f>
        <v>16.5</v>
      </c>
      <c r="C11" s="100">
        <v>17</v>
      </c>
      <c r="D11" s="99">
        <f t="shared" ref="D11:G11" si="3">C11+0.5</f>
        <v>17.5</v>
      </c>
      <c r="E11" s="99">
        <f t="shared" si="3"/>
        <v>18</v>
      </c>
      <c r="F11" s="99">
        <f t="shared" si="3"/>
        <v>18.5</v>
      </c>
      <c r="G11" s="99">
        <f t="shared" si="3"/>
        <v>19</v>
      </c>
      <c r="H11" s="106"/>
      <c r="I11" s="215" t="s">
        <v>168</v>
      </c>
      <c r="J11" s="97"/>
      <c r="K11" s="123" t="s">
        <v>197</v>
      </c>
      <c r="L11" s="123" t="s">
        <v>197</v>
      </c>
      <c r="M11" s="123" t="s">
        <v>201</v>
      </c>
      <c r="N11" s="123" t="s">
        <v>193</v>
      </c>
      <c r="O11" s="123" t="s">
        <v>197</v>
      </c>
      <c r="P11" s="125" t="s">
        <v>201</v>
      </c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</row>
    <row r="12" s="75" customFormat="1" ht="21" customHeight="1" spans="1:257">
      <c r="A12" s="98" t="s">
        <v>169</v>
      </c>
      <c r="B12" s="99">
        <f>C12-0.7</f>
        <v>16.3</v>
      </c>
      <c r="C12" s="100">
        <v>17</v>
      </c>
      <c r="D12" s="99">
        <f>C12+0.7</f>
        <v>17.7</v>
      </c>
      <c r="E12" s="99">
        <f>D12+0.7</f>
        <v>18.4</v>
      </c>
      <c r="F12" s="99">
        <f>E12+0.95</f>
        <v>19.35</v>
      </c>
      <c r="G12" s="99">
        <f>F12+0.95</f>
        <v>20.3</v>
      </c>
      <c r="H12" s="104"/>
      <c r="I12" s="215" t="s">
        <v>164</v>
      </c>
      <c r="J12" s="97"/>
      <c r="K12" s="123" t="s">
        <v>197</v>
      </c>
      <c r="L12" s="123" t="s">
        <v>195</v>
      </c>
      <c r="M12" s="123" t="s">
        <v>197</v>
      </c>
      <c r="N12" s="123" t="s">
        <v>197</v>
      </c>
      <c r="O12" s="123" t="s">
        <v>195</v>
      </c>
      <c r="P12" s="125" t="s">
        <v>197</v>
      </c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  <c r="IW12" s="78"/>
    </row>
    <row r="13" s="75" customFormat="1" ht="21" customHeight="1" spans="1:257">
      <c r="A13" s="98" t="s">
        <v>170</v>
      </c>
      <c r="B13" s="101">
        <f>C13-0.8</f>
        <v>15.7</v>
      </c>
      <c r="C13" s="100">
        <v>16.5</v>
      </c>
      <c r="D13" s="101">
        <f>C13+0.8</f>
        <v>17.3</v>
      </c>
      <c r="E13" s="101">
        <f>D13+0.8</f>
        <v>18.1</v>
      </c>
      <c r="F13" s="101">
        <f>E13+1.1</f>
        <v>19.2</v>
      </c>
      <c r="G13" s="101">
        <f>F13+1.1</f>
        <v>20.3</v>
      </c>
      <c r="H13" s="104"/>
      <c r="I13" s="215">
        <v>0</v>
      </c>
      <c r="J13" s="97"/>
      <c r="K13" s="123" t="s">
        <v>197</v>
      </c>
      <c r="L13" s="123" t="s">
        <v>197</v>
      </c>
      <c r="M13" s="123" t="s">
        <v>197</v>
      </c>
      <c r="N13" s="123" t="s">
        <v>197</v>
      </c>
      <c r="O13" s="123" t="s">
        <v>197</v>
      </c>
      <c r="P13" s="125" t="s">
        <v>197</v>
      </c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</row>
    <row r="14" s="75" customFormat="1" ht="21" customHeight="1" spans="1:257">
      <c r="A14" s="98" t="s">
        <v>171</v>
      </c>
      <c r="B14" s="99">
        <f>C14-0.4</f>
        <v>19.6</v>
      </c>
      <c r="C14" s="102">
        <v>20</v>
      </c>
      <c r="D14" s="99">
        <f>C14+0.4</f>
        <v>20.4</v>
      </c>
      <c r="E14" s="99">
        <f>D14+0.4</f>
        <v>20.8</v>
      </c>
      <c r="F14" s="99">
        <f>E14+0.6</f>
        <v>21.4</v>
      </c>
      <c r="G14" s="99">
        <f>F14+0.6</f>
        <v>22</v>
      </c>
      <c r="H14" s="106"/>
      <c r="I14" s="216"/>
      <c r="J14" s="97"/>
      <c r="K14" s="123" t="s">
        <v>197</v>
      </c>
      <c r="L14" s="123" t="s">
        <v>197</v>
      </c>
      <c r="M14" s="123" t="s">
        <v>197</v>
      </c>
      <c r="N14" s="123" t="s">
        <v>197</v>
      </c>
      <c r="O14" s="123" t="s">
        <v>197</v>
      </c>
      <c r="P14" s="125" t="s">
        <v>197</v>
      </c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</row>
    <row r="15" s="75" customFormat="1" ht="21" customHeight="1" spans="1:257">
      <c r="A15" s="98" t="s">
        <v>172</v>
      </c>
      <c r="B15" s="99">
        <f>C15-0.2</f>
        <v>9.8</v>
      </c>
      <c r="C15" s="102">
        <v>10</v>
      </c>
      <c r="D15" s="99">
        <f>C15+0.2</f>
        <v>10.2</v>
      </c>
      <c r="E15" s="99">
        <f>D15+0.2</f>
        <v>10.4</v>
      </c>
      <c r="F15" s="103">
        <f>E15+0.25</f>
        <v>10.65</v>
      </c>
      <c r="G15" s="103">
        <f>F15+0.25</f>
        <v>10.9</v>
      </c>
      <c r="H15" s="106"/>
      <c r="I15" s="216"/>
      <c r="J15" s="97"/>
      <c r="K15" s="123" t="s">
        <v>197</v>
      </c>
      <c r="L15" s="123" t="s">
        <v>197</v>
      </c>
      <c r="M15" s="123" t="s">
        <v>197</v>
      </c>
      <c r="N15" s="123" t="s">
        <v>197</v>
      </c>
      <c r="O15" s="123" t="s">
        <v>197</v>
      </c>
      <c r="P15" s="125" t="s">
        <v>197</v>
      </c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</row>
    <row r="16" s="75" customFormat="1" ht="21" customHeight="1" spans="1:257">
      <c r="A16" s="98" t="s">
        <v>173</v>
      </c>
      <c r="B16" s="104">
        <f>C16</f>
        <v>1.3</v>
      </c>
      <c r="C16" s="100">
        <v>1.3</v>
      </c>
      <c r="D16" s="104">
        <f t="shared" ref="D16:G16" si="4">C16</f>
        <v>1.3</v>
      </c>
      <c r="E16" s="104">
        <f t="shared" si="4"/>
        <v>1.3</v>
      </c>
      <c r="F16" s="104">
        <f t="shared" si="4"/>
        <v>1.3</v>
      </c>
      <c r="G16" s="104">
        <f t="shared" si="4"/>
        <v>1.3</v>
      </c>
      <c r="H16" s="106"/>
      <c r="I16" s="216"/>
      <c r="J16" s="97"/>
      <c r="K16" s="123" t="s">
        <v>197</v>
      </c>
      <c r="L16" s="123" t="s">
        <v>197</v>
      </c>
      <c r="M16" s="123" t="s">
        <v>197</v>
      </c>
      <c r="N16" s="123" t="s">
        <v>197</v>
      </c>
      <c r="O16" s="123" t="s">
        <v>197</v>
      </c>
      <c r="P16" s="125" t="s">
        <v>197</v>
      </c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</row>
    <row r="17" s="75" customFormat="1" ht="21" customHeight="1" spans="1:257">
      <c r="A17" s="105"/>
      <c r="B17" s="106"/>
      <c r="C17" s="106"/>
      <c r="D17" s="107"/>
      <c r="E17" s="106"/>
      <c r="F17" s="106"/>
      <c r="G17" s="106"/>
      <c r="H17" s="106"/>
      <c r="I17" s="217"/>
      <c r="J17" s="97"/>
      <c r="K17" s="123"/>
      <c r="L17" s="123"/>
      <c r="M17" s="123"/>
      <c r="N17" s="123"/>
      <c r="O17" s="123"/>
      <c r="P17" s="125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  <c r="IW17" s="78"/>
    </row>
    <row r="18" s="75" customFormat="1" ht="21" customHeight="1" spans="1:257">
      <c r="A18" s="105"/>
      <c r="B18" s="106"/>
      <c r="C18" s="106"/>
      <c r="D18" s="107"/>
      <c r="E18" s="106"/>
      <c r="F18" s="106"/>
      <c r="G18" s="106"/>
      <c r="H18" s="106"/>
      <c r="I18" s="218"/>
      <c r="J18" s="97"/>
      <c r="K18" s="123"/>
      <c r="L18" s="123"/>
      <c r="M18" s="123"/>
      <c r="N18" s="123"/>
      <c r="O18" s="123"/>
      <c r="P18" s="125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</row>
    <row r="19" s="75" customFormat="1" ht="17.25" spans="1:257">
      <c r="A19" s="108"/>
      <c r="B19" s="109"/>
      <c r="C19" s="109"/>
      <c r="D19" s="109"/>
      <c r="E19" s="110"/>
      <c r="F19" s="109"/>
      <c r="G19" s="109"/>
      <c r="H19" s="109"/>
      <c r="I19" s="109"/>
      <c r="J19" s="111"/>
      <c r="K19" s="126"/>
      <c r="L19" s="126"/>
      <c r="M19" s="127"/>
      <c r="N19" s="126"/>
      <c r="O19" s="126"/>
      <c r="P19" s="12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</row>
    <row r="20" s="75" customFormat="1" spans="1:257">
      <c r="A20" s="112" t="s">
        <v>174</v>
      </c>
      <c r="B20" s="112"/>
      <c r="C20" s="112"/>
      <c r="D20" s="113"/>
      <c r="N20" s="77"/>
      <c r="O20" s="77"/>
      <c r="P20" s="77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  <c r="IW20" s="78"/>
    </row>
    <row r="21" s="75" customFormat="1" spans="4:257">
      <c r="D21" s="76"/>
      <c r="K21" s="129" t="s">
        <v>175</v>
      </c>
      <c r="L21" s="130">
        <v>45646</v>
      </c>
      <c r="M21" s="129" t="s">
        <v>176</v>
      </c>
      <c r="N21" s="131" t="s">
        <v>138</v>
      </c>
      <c r="O21" s="131" t="s">
        <v>177</v>
      </c>
      <c r="P21" s="77" t="s">
        <v>141</v>
      </c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L8" sqref="L8"/>
    </sheetView>
  </sheetViews>
  <sheetFormatPr defaultColWidth="10.125" defaultRowHeight="14.25"/>
  <cols>
    <col min="1" max="1" width="9.625" style="134" customWidth="1"/>
    <col min="2" max="2" width="11.125" style="134" customWidth="1"/>
    <col min="3" max="3" width="9.125" style="134" customWidth="1"/>
    <col min="4" max="4" width="9.5" style="134" customWidth="1"/>
    <col min="5" max="5" width="11.375" style="134" customWidth="1"/>
    <col min="6" max="6" width="10.375" style="134" customWidth="1"/>
    <col min="7" max="7" width="9.5" style="134" customWidth="1"/>
    <col min="8" max="8" width="9.125" style="134" customWidth="1"/>
    <col min="9" max="9" width="8.125" style="134" customWidth="1"/>
    <col min="10" max="10" width="10.5" style="134" customWidth="1"/>
    <col min="11" max="11" width="12.125" style="134" customWidth="1"/>
    <col min="12" max="16384" width="10.125" style="134"/>
  </cols>
  <sheetData>
    <row r="1" ht="23.25" spans="1:11">
      <c r="A1" s="135" t="s">
        <v>202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39" customHeight="1" spans="1:11">
      <c r="A2" s="136" t="s">
        <v>53</v>
      </c>
      <c r="B2" s="137" t="s">
        <v>54</v>
      </c>
      <c r="C2" s="137"/>
      <c r="D2" s="138" t="s">
        <v>61</v>
      </c>
      <c r="E2" s="139" t="str">
        <f>首期!B4</f>
        <v>TAJJAN82229</v>
      </c>
      <c r="F2" s="140" t="s">
        <v>204</v>
      </c>
      <c r="G2" s="141" t="s">
        <v>205</v>
      </c>
      <c r="H2" s="142"/>
      <c r="I2" s="170" t="s">
        <v>57</v>
      </c>
      <c r="J2" s="189" t="s">
        <v>56</v>
      </c>
      <c r="K2" s="190"/>
    </row>
    <row r="3" ht="18" customHeight="1" spans="1:11">
      <c r="A3" s="143" t="s">
        <v>75</v>
      </c>
      <c r="B3" s="144">
        <v>16926</v>
      </c>
      <c r="C3" s="144"/>
      <c r="D3" s="145" t="s">
        <v>206</v>
      </c>
      <c r="E3" s="146">
        <v>45712</v>
      </c>
      <c r="F3" s="147"/>
      <c r="G3" s="147"/>
      <c r="H3" s="148" t="s">
        <v>207</v>
      </c>
      <c r="I3" s="148"/>
      <c r="J3" s="148"/>
      <c r="K3" s="191"/>
    </row>
    <row r="4" ht="18" customHeight="1" spans="1:11">
      <c r="A4" s="149" t="s">
        <v>71</v>
      </c>
      <c r="B4" s="144">
        <v>3</v>
      </c>
      <c r="C4" s="144">
        <v>6</v>
      </c>
      <c r="D4" s="150" t="s">
        <v>208</v>
      </c>
      <c r="E4" s="147" t="s">
        <v>209</v>
      </c>
      <c r="F4" s="147"/>
      <c r="G4" s="147"/>
      <c r="H4" s="150" t="s">
        <v>210</v>
      </c>
      <c r="I4" s="150"/>
      <c r="J4" s="162" t="s">
        <v>65</v>
      </c>
      <c r="K4" s="192" t="s">
        <v>66</v>
      </c>
    </row>
    <row r="5" ht="18" customHeight="1" spans="1:11">
      <c r="A5" s="149" t="s">
        <v>211</v>
      </c>
      <c r="B5" s="144">
        <v>1</v>
      </c>
      <c r="C5" s="144"/>
      <c r="D5" s="145" t="s">
        <v>212</v>
      </c>
      <c r="E5" s="145"/>
      <c r="G5" s="145"/>
      <c r="H5" s="150" t="s">
        <v>213</v>
      </c>
      <c r="I5" s="150"/>
      <c r="J5" s="162" t="s">
        <v>65</v>
      </c>
      <c r="K5" s="192" t="s">
        <v>66</v>
      </c>
    </row>
    <row r="6" ht="18" customHeight="1" spans="1:13">
      <c r="A6" s="151" t="s">
        <v>214</v>
      </c>
      <c r="B6" s="152">
        <v>315</v>
      </c>
      <c r="C6" s="152"/>
      <c r="D6" s="153" t="s">
        <v>215</v>
      </c>
      <c r="E6" s="154"/>
      <c r="F6" s="154">
        <v>16926</v>
      </c>
      <c r="G6" s="153"/>
      <c r="H6" s="155" t="s">
        <v>216</v>
      </c>
      <c r="I6" s="155"/>
      <c r="J6" s="154" t="s">
        <v>65</v>
      </c>
      <c r="K6" s="193" t="s">
        <v>66</v>
      </c>
      <c r="M6" s="194"/>
    </row>
    <row r="7" ht="18" customHeight="1" spans="1:11">
      <c r="A7" s="156"/>
      <c r="B7" s="157"/>
      <c r="C7" s="157"/>
      <c r="D7" s="156"/>
      <c r="E7" s="157"/>
      <c r="F7" s="158"/>
      <c r="G7" s="156"/>
      <c r="H7" s="158"/>
      <c r="I7" s="157"/>
      <c r="J7" s="157"/>
      <c r="K7" s="157"/>
    </row>
    <row r="8" ht="18" customHeight="1" spans="1:11">
      <c r="A8" s="159" t="s">
        <v>217</v>
      </c>
      <c r="B8" s="140" t="s">
        <v>218</v>
      </c>
      <c r="C8" s="140" t="s">
        <v>219</v>
      </c>
      <c r="D8" s="140" t="s">
        <v>220</v>
      </c>
      <c r="E8" s="140" t="s">
        <v>221</v>
      </c>
      <c r="F8" s="140" t="s">
        <v>222</v>
      </c>
      <c r="G8" s="160" t="s">
        <v>255</v>
      </c>
      <c r="H8" s="161"/>
      <c r="I8" s="161"/>
      <c r="J8" s="161"/>
      <c r="K8" s="195"/>
    </row>
    <row r="9" ht="18" customHeight="1" spans="1:11">
      <c r="A9" s="149" t="s">
        <v>224</v>
      </c>
      <c r="B9" s="150"/>
      <c r="C9" s="162" t="s">
        <v>65</v>
      </c>
      <c r="D9" s="162" t="s">
        <v>66</v>
      </c>
      <c r="E9" s="145" t="s">
        <v>225</v>
      </c>
      <c r="F9" s="163" t="s">
        <v>226</v>
      </c>
      <c r="G9" s="164"/>
      <c r="H9" s="165"/>
      <c r="I9" s="165"/>
      <c r="J9" s="165"/>
      <c r="K9" s="196"/>
    </row>
    <row r="10" ht="18" customHeight="1" spans="1:11">
      <c r="A10" s="149" t="s">
        <v>227</v>
      </c>
      <c r="B10" s="150"/>
      <c r="C10" s="162" t="s">
        <v>65</v>
      </c>
      <c r="D10" s="162" t="s">
        <v>66</v>
      </c>
      <c r="E10" s="145" t="s">
        <v>228</v>
      </c>
      <c r="F10" s="163" t="s">
        <v>229</v>
      </c>
      <c r="G10" s="164" t="s">
        <v>230</v>
      </c>
      <c r="H10" s="165"/>
      <c r="I10" s="165"/>
      <c r="J10" s="165"/>
      <c r="K10" s="196"/>
    </row>
    <row r="11" ht="18" customHeight="1" spans="1:11">
      <c r="A11" s="166" t="s">
        <v>180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97"/>
    </row>
    <row r="12" ht="18" customHeight="1" spans="1:11">
      <c r="A12" s="143" t="s">
        <v>89</v>
      </c>
      <c r="B12" s="162" t="s">
        <v>85</v>
      </c>
      <c r="C12" s="162" t="s">
        <v>86</v>
      </c>
      <c r="D12" s="163"/>
      <c r="E12" s="145" t="s">
        <v>87</v>
      </c>
      <c r="F12" s="162" t="s">
        <v>85</v>
      </c>
      <c r="G12" s="162" t="s">
        <v>86</v>
      </c>
      <c r="H12" s="162"/>
      <c r="I12" s="145" t="s">
        <v>231</v>
      </c>
      <c r="J12" s="162" t="s">
        <v>85</v>
      </c>
      <c r="K12" s="192" t="s">
        <v>86</v>
      </c>
    </row>
    <row r="13" ht="18" customHeight="1" spans="1:11">
      <c r="A13" s="143" t="s">
        <v>92</v>
      </c>
      <c r="B13" s="162" t="s">
        <v>85</v>
      </c>
      <c r="C13" s="162" t="s">
        <v>86</v>
      </c>
      <c r="D13" s="163"/>
      <c r="E13" s="145" t="s">
        <v>97</v>
      </c>
      <c r="F13" s="162" t="s">
        <v>85</v>
      </c>
      <c r="G13" s="162" t="s">
        <v>86</v>
      </c>
      <c r="H13" s="162"/>
      <c r="I13" s="145" t="s">
        <v>232</v>
      </c>
      <c r="J13" s="162" t="s">
        <v>85</v>
      </c>
      <c r="K13" s="192" t="s">
        <v>86</v>
      </c>
    </row>
    <row r="14" ht="18" customHeight="1" spans="1:11">
      <c r="A14" s="151" t="s">
        <v>233</v>
      </c>
      <c r="B14" s="154" t="s">
        <v>85</v>
      </c>
      <c r="C14" s="154" t="s">
        <v>86</v>
      </c>
      <c r="D14" s="168"/>
      <c r="E14" s="153" t="s">
        <v>234</v>
      </c>
      <c r="F14" s="154" t="s">
        <v>85</v>
      </c>
      <c r="G14" s="154" t="s">
        <v>86</v>
      </c>
      <c r="H14" s="154"/>
      <c r="I14" s="153" t="s">
        <v>235</v>
      </c>
      <c r="J14" s="154" t="s">
        <v>85</v>
      </c>
      <c r="K14" s="193" t="s">
        <v>86</v>
      </c>
    </row>
    <row r="15" ht="18" customHeight="1" spans="1:11">
      <c r="A15" s="156"/>
      <c r="B15" s="169"/>
      <c r="C15" s="169"/>
      <c r="D15" s="157"/>
      <c r="E15" s="156"/>
      <c r="F15" s="169"/>
      <c r="G15" s="169"/>
      <c r="H15" s="169"/>
      <c r="I15" s="156"/>
      <c r="J15" s="169"/>
      <c r="K15" s="169"/>
    </row>
    <row r="16" s="132" customFormat="1" ht="18" customHeight="1" spans="1:11">
      <c r="A16" s="136" t="s">
        <v>236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98"/>
    </row>
    <row r="17" ht="18" customHeight="1" spans="1:11">
      <c r="A17" s="149" t="s">
        <v>237</v>
      </c>
      <c r="B17" s="150"/>
      <c r="C17" s="150"/>
      <c r="D17" s="150"/>
      <c r="E17" s="150"/>
      <c r="F17" s="150"/>
      <c r="G17" s="150"/>
      <c r="H17" s="150"/>
      <c r="I17" s="150"/>
      <c r="J17" s="150"/>
      <c r="K17" s="199"/>
    </row>
    <row r="18" ht="18" customHeight="1" spans="1:11">
      <c r="A18" s="149" t="s">
        <v>256</v>
      </c>
      <c r="B18" s="150"/>
      <c r="C18" s="150"/>
      <c r="D18" s="150"/>
      <c r="E18" s="150"/>
      <c r="F18" s="150"/>
      <c r="G18" s="150"/>
      <c r="H18" s="150"/>
      <c r="I18" s="150"/>
      <c r="J18" s="150"/>
      <c r="K18" s="199"/>
    </row>
    <row r="19" ht="22" customHeight="1" spans="1:11">
      <c r="A19" s="171"/>
      <c r="B19" s="162"/>
      <c r="C19" s="162"/>
      <c r="D19" s="162"/>
      <c r="E19" s="162"/>
      <c r="F19" s="162"/>
      <c r="G19" s="162"/>
      <c r="H19" s="162"/>
      <c r="I19" s="162"/>
      <c r="J19" s="162"/>
      <c r="K19" s="192"/>
    </row>
    <row r="20" ht="22" customHeight="1" spans="1:11">
      <c r="A20" s="172"/>
      <c r="B20" s="173"/>
      <c r="C20" s="173"/>
      <c r="D20" s="173"/>
      <c r="E20" s="173"/>
      <c r="F20" s="173"/>
      <c r="G20" s="173"/>
      <c r="H20" s="173"/>
      <c r="I20" s="173"/>
      <c r="J20" s="173"/>
      <c r="K20" s="200"/>
    </row>
    <row r="21" ht="22" customHeight="1" spans="1:11">
      <c r="A21" s="172"/>
      <c r="B21" s="173"/>
      <c r="C21" s="173"/>
      <c r="D21" s="173"/>
      <c r="E21" s="173"/>
      <c r="F21" s="173"/>
      <c r="G21" s="173"/>
      <c r="H21" s="173"/>
      <c r="I21" s="173"/>
      <c r="J21" s="173"/>
      <c r="K21" s="200"/>
    </row>
    <row r="22" ht="22" customHeight="1" spans="1:11">
      <c r="A22" s="172"/>
      <c r="B22" s="173"/>
      <c r="C22" s="173"/>
      <c r="D22" s="173"/>
      <c r="E22" s="173"/>
      <c r="F22" s="173"/>
      <c r="G22" s="173"/>
      <c r="H22" s="173"/>
      <c r="I22" s="173"/>
      <c r="J22" s="173"/>
      <c r="K22" s="200"/>
    </row>
    <row r="23" ht="22" customHeight="1" spans="1:11">
      <c r="A23" s="174"/>
      <c r="B23" s="175"/>
      <c r="C23" s="175"/>
      <c r="D23" s="175"/>
      <c r="E23" s="175"/>
      <c r="F23" s="175"/>
      <c r="G23" s="175"/>
      <c r="H23" s="175"/>
      <c r="I23" s="175"/>
      <c r="J23" s="175"/>
      <c r="K23" s="201"/>
    </row>
    <row r="24" ht="18" customHeight="1" spans="1:11">
      <c r="A24" s="149" t="s">
        <v>123</v>
      </c>
      <c r="B24" s="150"/>
      <c r="C24" s="162" t="s">
        <v>65</v>
      </c>
      <c r="D24" s="162" t="s">
        <v>66</v>
      </c>
      <c r="E24" s="148"/>
      <c r="F24" s="148"/>
      <c r="G24" s="148"/>
      <c r="H24" s="148"/>
      <c r="I24" s="148"/>
      <c r="J24" s="148"/>
      <c r="K24" s="191"/>
    </row>
    <row r="25" ht="18" customHeight="1" spans="1:11">
      <c r="A25" s="176" t="s">
        <v>239</v>
      </c>
      <c r="B25" s="177"/>
      <c r="C25" s="177"/>
      <c r="D25" s="177"/>
      <c r="E25" s="177"/>
      <c r="F25" s="177"/>
      <c r="G25" s="177"/>
      <c r="H25" s="177"/>
      <c r="I25" s="177"/>
      <c r="J25" s="177"/>
      <c r="K25" s="202"/>
    </row>
    <row r="26" ht="15" spans="1:11">
      <c r="A26" s="178"/>
      <c r="B26" s="178"/>
      <c r="C26" s="178"/>
      <c r="D26" s="178"/>
      <c r="E26" s="178"/>
      <c r="F26" s="178"/>
      <c r="G26" s="178"/>
      <c r="H26" s="178"/>
      <c r="I26" s="178"/>
      <c r="J26" s="178"/>
      <c r="K26" s="178"/>
    </row>
    <row r="27" ht="20" customHeight="1" spans="1:11">
      <c r="A27" s="179" t="s">
        <v>240</v>
      </c>
      <c r="B27" s="161"/>
      <c r="C27" s="161"/>
      <c r="D27" s="161"/>
      <c r="E27" s="161"/>
      <c r="F27" s="161"/>
      <c r="G27" s="161"/>
      <c r="H27" s="161"/>
      <c r="I27" s="161"/>
      <c r="J27" s="161"/>
      <c r="K27" s="203" t="s">
        <v>241</v>
      </c>
    </row>
    <row r="28" ht="23" customHeight="1" spans="1:11">
      <c r="A28" s="172" t="s">
        <v>242</v>
      </c>
      <c r="B28" s="173"/>
      <c r="C28" s="173"/>
      <c r="D28" s="173"/>
      <c r="E28" s="173"/>
      <c r="F28" s="173"/>
      <c r="G28" s="173"/>
      <c r="H28" s="173"/>
      <c r="I28" s="173"/>
      <c r="J28" s="204"/>
      <c r="K28" s="205">
        <v>3</v>
      </c>
    </row>
    <row r="29" ht="23" customHeight="1" spans="1:11">
      <c r="A29" s="172" t="s">
        <v>257</v>
      </c>
      <c r="B29" s="173"/>
      <c r="C29" s="173"/>
      <c r="D29" s="173"/>
      <c r="E29" s="173"/>
      <c r="F29" s="173"/>
      <c r="G29" s="173"/>
      <c r="H29" s="173"/>
      <c r="I29" s="173"/>
      <c r="J29" s="204"/>
      <c r="K29" s="196">
        <v>2</v>
      </c>
    </row>
    <row r="30" ht="23" customHeight="1" spans="1:11">
      <c r="A30" s="172" t="s">
        <v>258</v>
      </c>
      <c r="B30" s="173"/>
      <c r="C30" s="173"/>
      <c r="D30" s="173"/>
      <c r="E30" s="173"/>
      <c r="F30" s="173"/>
      <c r="G30" s="173"/>
      <c r="H30" s="173"/>
      <c r="I30" s="173"/>
      <c r="J30" s="204"/>
      <c r="K30" s="196">
        <v>1</v>
      </c>
    </row>
    <row r="31" ht="23" customHeight="1" spans="1:11">
      <c r="A31" s="172"/>
      <c r="B31" s="173"/>
      <c r="C31" s="173"/>
      <c r="D31" s="173"/>
      <c r="E31" s="173"/>
      <c r="F31" s="173"/>
      <c r="G31" s="173"/>
      <c r="H31" s="173"/>
      <c r="I31" s="173"/>
      <c r="J31" s="204"/>
      <c r="K31" s="196"/>
    </row>
    <row r="32" ht="23" customHeight="1" spans="1:11">
      <c r="A32" s="172"/>
      <c r="B32" s="173"/>
      <c r="C32" s="173"/>
      <c r="D32" s="173"/>
      <c r="E32" s="173"/>
      <c r="F32" s="173"/>
      <c r="G32" s="173"/>
      <c r="H32" s="173"/>
      <c r="I32" s="173"/>
      <c r="J32" s="204"/>
      <c r="K32" s="206"/>
    </row>
    <row r="33" ht="23" customHeight="1" spans="1:11">
      <c r="A33" s="172"/>
      <c r="B33" s="173"/>
      <c r="C33" s="173"/>
      <c r="D33" s="173"/>
      <c r="E33" s="173"/>
      <c r="F33" s="173"/>
      <c r="G33" s="173"/>
      <c r="H33" s="173"/>
      <c r="I33" s="173"/>
      <c r="J33" s="204"/>
      <c r="K33" s="207"/>
    </row>
    <row r="34" ht="23" customHeight="1" spans="1:11">
      <c r="A34" s="172"/>
      <c r="B34" s="173"/>
      <c r="C34" s="173"/>
      <c r="D34" s="173"/>
      <c r="E34" s="173"/>
      <c r="F34" s="173"/>
      <c r="G34" s="173"/>
      <c r="H34" s="173"/>
      <c r="I34" s="173"/>
      <c r="J34" s="204"/>
      <c r="K34" s="196"/>
    </row>
    <row r="35" ht="23" customHeight="1" spans="1:11">
      <c r="A35" s="172"/>
      <c r="B35" s="173"/>
      <c r="C35" s="173"/>
      <c r="D35" s="173"/>
      <c r="E35" s="173"/>
      <c r="F35" s="173"/>
      <c r="G35" s="173"/>
      <c r="H35" s="173"/>
      <c r="I35" s="173"/>
      <c r="J35" s="204"/>
      <c r="K35" s="208"/>
    </row>
    <row r="36" ht="23" customHeight="1" spans="1:11">
      <c r="A36" s="180" t="s">
        <v>244</v>
      </c>
      <c r="B36" s="181"/>
      <c r="C36" s="181"/>
      <c r="D36" s="181"/>
      <c r="E36" s="181"/>
      <c r="F36" s="181"/>
      <c r="G36" s="181"/>
      <c r="H36" s="181"/>
      <c r="I36" s="181"/>
      <c r="J36" s="209"/>
      <c r="K36" s="210">
        <f>SUM(K28:K35)</f>
        <v>6</v>
      </c>
    </row>
    <row r="37" ht="18.75" customHeight="1" spans="1:11">
      <c r="A37" s="182" t="s">
        <v>245</v>
      </c>
      <c r="B37" s="183"/>
      <c r="C37" s="183"/>
      <c r="D37" s="183"/>
      <c r="E37" s="183"/>
      <c r="F37" s="183"/>
      <c r="G37" s="183"/>
      <c r="H37" s="183"/>
      <c r="I37" s="183"/>
      <c r="J37" s="183"/>
      <c r="K37" s="211"/>
    </row>
    <row r="38" s="133" customFormat="1" ht="18.75" customHeight="1" spans="1:11">
      <c r="A38" s="149" t="s">
        <v>246</v>
      </c>
      <c r="B38" s="150"/>
      <c r="C38" s="150"/>
      <c r="D38" s="148" t="s">
        <v>247</v>
      </c>
      <c r="E38" s="148"/>
      <c r="F38" s="184" t="s">
        <v>248</v>
      </c>
      <c r="G38" s="185"/>
      <c r="H38" s="150" t="s">
        <v>249</v>
      </c>
      <c r="I38" s="150"/>
      <c r="J38" s="150" t="s">
        <v>250</v>
      </c>
      <c r="K38" s="199"/>
    </row>
    <row r="39" ht="18.75" customHeight="1" spans="1:11">
      <c r="A39" s="149" t="s">
        <v>124</v>
      </c>
      <c r="B39" s="150" t="s">
        <v>259</v>
      </c>
      <c r="C39" s="150"/>
      <c r="D39" s="150"/>
      <c r="E39" s="150"/>
      <c r="F39" s="150"/>
      <c r="G39" s="150"/>
      <c r="H39" s="150"/>
      <c r="I39" s="150"/>
      <c r="J39" s="150"/>
      <c r="K39" s="199"/>
    </row>
    <row r="40" ht="24" customHeight="1" spans="1:11">
      <c r="A40" s="149"/>
      <c r="B40" s="150"/>
      <c r="C40" s="150"/>
      <c r="D40" s="150"/>
      <c r="E40" s="150"/>
      <c r="F40" s="150"/>
      <c r="G40" s="150"/>
      <c r="H40" s="150"/>
      <c r="I40" s="150"/>
      <c r="J40" s="150"/>
      <c r="K40" s="199"/>
    </row>
    <row r="41" ht="24" customHeight="1" spans="1:11">
      <c r="A41" s="149"/>
      <c r="B41" s="150"/>
      <c r="C41" s="150"/>
      <c r="D41" s="150"/>
      <c r="E41" s="150"/>
      <c r="F41" s="150"/>
      <c r="G41" s="150"/>
      <c r="H41" s="150"/>
      <c r="I41" s="150"/>
      <c r="J41" s="150"/>
      <c r="K41" s="199"/>
    </row>
    <row r="42" ht="32.1" customHeight="1" spans="1:11">
      <c r="A42" s="151" t="s">
        <v>135</v>
      </c>
      <c r="B42" s="186" t="s">
        <v>252</v>
      </c>
      <c r="C42" s="186"/>
      <c r="D42" s="153" t="s">
        <v>253</v>
      </c>
      <c r="E42" s="168" t="s">
        <v>260</v>
      </c>
      <c r="F42" s="153" t="s">
        <v>139</v>
      </c>
      <c r="G42" s="187">
        <v>45707</v>
      </c>
      <c r="H42" s="188" t="s">
        <v>140</v>
      </c>
      <c r="I42" s="188"/>
      <c r="J42" s="186" t="s">
        <v>141</v>
      </c>
      <c r="K42" s="21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尾期（海外单）</vt:lpstr>
      <vt:lpstr>验货尺寸表 (尾期海外单)</vt:lpstr>
      <vt:lpstr>尾期（第一批） </vt:lpstr>
      <vt:lpstr>验货尺寸表 (第一批)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2025-02-22T05:48:42Z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