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firstSheet="6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<sst xmlns="http://schemas.openxmlformats.org/spreadsheetml/2006/main" count="1053" uniqueCount="371">
  <si>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</si>
  <si>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</si>
  <si>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</si>
  <si>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</si>
  <si>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</si>
  <si>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</si>
  <si>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</si>
  <si>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</si>
  <si>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</si>
  <si>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</si>
  <si>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</si>
  <si>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</si>
  <si>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</si>
  <si>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</si>
  <si>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</si>
  <si>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</si>
  <si>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</si>
  <si>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</si>
  <si>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</si>
  <si>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</si>
  <si>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</si>
  <si>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</si>
  <si>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</si>
  <si>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</si>
  <si>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</si>
  <si>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</si>
  <si>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</si>
  <si>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</si>
  <si>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TAJJCN81830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</si>
  <si>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</si>
  <si>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</si>
  <si>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</si>
  <si>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</si>
  <si>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</si>
  <si>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</si>
  <si>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</si>
  <si>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</si>
  <si>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</si>
  <si>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</si>
  <si>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</si>
  <si>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</si>
  <si>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</si>
  <si>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</si>
  <si>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</si>
  <si>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</si>
  <si>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</si>
  <si>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</si>
  <si>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</si>
  <si>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</si>
  <si>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</si>
  <si>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</si>
  <si>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</si>
  <si>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</si>
  <si>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</si>
  <si>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</si>
  <si>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</si>
  <si>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</si>
  <si>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</si>
  <si>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</si>
  <si>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</si>
  <si>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</si>
  <si>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</si>
  <si>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</si>
  <si>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</si>
  <si>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</si>
  <si>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</si>
  <si>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</si>
  <si>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</si>
  <si>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</si>
  <si>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</si>
  <si>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</si>
  <si>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</si>
  <si>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</si>
  <si>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</si>
  <si>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</si>
  <si>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</si>
  <si>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</si>
  <si>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</si>
  <si>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</si>
  <si>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</si>
  <si>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</si>
  <si>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</si>
  <si>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</si>
  <si>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</si>
  <si>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冷松绿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</si>
  <si>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</si>
  <si>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</si>
  <si>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黑色，XXL，3件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</si>
  <si>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</si>
  <si>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</si>
  <si>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</si>
  <si>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</si>
  <si>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</si>
  <si>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1.上袖口吃势不均匀，导至整烫不平服，左右不对称。</t>
  </si>
  <si>
    <t>2.右肩（穿起计）压胶条车缝宽窄，不顺直，并且胶条有起拱现象。</t>
  </si>
  <si>
    <t>3.订扣偏紧，导至门筒起鼓包</t>
  </si>
  <si>
    <t>4.右肩压胶条有不牢固现象。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</si>
  <si>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</si>
  <si>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</si>
  <si>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</si>
  <si>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</si>
  <si>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</si>
  <si>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</si>
  <si>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</si>
  <si>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</si>
  <si>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</si>
  <si>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</si>
  <si>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</si>
  <si>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</si>
  <si>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</si>
  <si>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</si>
  <si>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</si>
  <si>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</si>
  <si>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</si>
  <si>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</si>
  <si>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</si>
  <si>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XXL（黑色）（首件）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</si>
  <si>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</si>
  <si>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</si>
  <si>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</si>
  <si>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</si>
  <si>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</si>
  <si>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</si>
  <si>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</si>
  <si>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</si>
  <si>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</si>
  <si>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</si>
  <si>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</t>
  </si>
  <si>
    <t>+0.8</t>
  </si>
  <si>
    <t>胸围</t>
  </si>
  <si>
    <t>+0</t>
  </si>
  <si>
    <t>腰围</t>
  </si>
  <si>
    <t>106</t>
  </si>
  <si>
    <t>-1</t>
  </si>
  <si>
    <t>摆围</t>
  </si>
  <si>
    <t>+2</t>
  </si>
  <si>
    <t>+1.8</t>
  </si>
  <si>
    <t>肩宽</t>
  </si>
  <si>
    <t>+0.6</t>
  </si>
  <si>
    <t>+0.5</t>
  </si>
  <si>
    <t>袖长</t>
  </si>
  <si>
    <t>袖肥/2</t>
  </si>
  <si>
    <t>袖口围/2</t>
  </si>
  <si>
    <t>+0.1</t>
  </si>
  <si>
    <t>下领围</t>
  </si>
  <si>
    <t>门禁长</t>
  </si>
  <si>
    <t>门禁宽</t>
  </si>
  <si>
    <t>袖口扁机宽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</si>
  <si>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</si>
  <si>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</si>
  <si>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</si>
  <si>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</si>
  <si>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</si>
  <si>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</si>
  <si>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</si>
  <si>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</si>
  <si>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</si>
  <si>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</si>
  <si>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</si>
  <si>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</si>
  <si>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</si>
  <si>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矿石蓝:S/10,M/30,L/30/,XL/30,XXL/30,XXXL/20</t>
  </si>
  <si>
    <t>冷松绿:S/10,M/30,L/30/,XL/30,XXL/30,XXXL/20</t>
  </si>
  <si>
    <t>黑色:S/10,M/30,L/30/,XL/30,XXL/30,XXXL/20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</si>
  <si>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</si>
  <si>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</si>
  <si>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</si>
  <si>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1.门襟注意订扣松紧度,成品门筒不能起鼓.</t>
  </si>
  <si>
    <t>2.袖笼整烫需圆顺,左右对称.</t>
  </si>
  <si>
    <t>3.线头脏污需处理干净.</t>
  </si>
  <si>
    <t>【整改的严重缺陷及整改复核时间】</t>
  </si>
  <si>
    <t>黑色/冷松绿</t>
  </si>
  <si>
    <t>+1/+1.6</t>
  </si>
  <si>
    <t>+1.5/+1</t>
  </si>
  <si>
    <t>+1.5/+1.8</t>
  </si>
  <si>
    <t>+0.5/+0.5</t>
  </si>
  <si>
    <t>+1.8/+1.8</t>
  </si>
  <si>
    <t>+1/+1.3</t>
  </si>
  <si>
    <t>-1/+0</t>
  </si>
  <si>
    <t>+0/-1</t>
  </si>
  <si>
    <t>-1/-1.8</t>
  </si>
  <si>
    <t>-1/-1</t>
  </si>
  <si>
    <t>+0/+0</t>
  </si>
  <si>
    <t>+0/+1</t>
  </si>
  <si>
    <t>-1/+1</t>
  </si>
  <si>
    <t>-0.2/-0.4</t>
  </si>
  <si>
    <t>+0/+0.6</t>
  </si>
  <si>
    <t>+0/-0.2</t>
  </si>
  <si>
    <t>+0/+0.4</t>
  </si>
  <si>
    <t>+0.6/+0.1</t>
  </si>
  <si>
    <t>+0.3/+0.5</t>
  </si>
  <si>
    <t>+0/-0.5</t>
  </si>
  <si>
    <t>-0.5/+0</t>
  </si>
  <si>
    <t>-0.3/-0.5</t>
  </si>
  <si>
    <t>+1/+0.2</t>
  </si>
  <si>
    <t>+0/-0.1</t>
  </si>
  <si>
    <t>+0/-0.4</t>
  </si>
  <si>
    <t>+0.1/+0.1</t>
  </si>
  <si>
    <t>+0.1/+0.2</t>
  </si>
  <si>
    <t>+0/+0.2</t>
  </si>
  <si>
    <t>+0/+0.3</t>
  </si>
  <si>
    <t>+0.4/+0.1</t>
  </si>
  <si>
    <t xml:space="preserve">    1. 初期请洗测2-3件，有问题的另加测量数量。</t>
  </si>
  <si>
    <t>2.中期验货需要齐色码洗水测试，并填写洗水前后尺寸</t>
  </si>
  <si>
    <t>验货时间：2025年1月9日</t>
  </si>
  <si>
    <t>工厂负责人：包信俊</t>
  </si>
  <si>
    <t>M/黑色</t>
  </si>
  <si>
    <t>L/冷松绿</t>
  </si>
  <si>
    <t>XXL/矿石蓝</t>
  </si>
  <si>
    <t>洗前/洗后</t>
  </si>
  <si>
    <t>+1/+1</t>
  </si>
  <si>
    <t>+1.7/+1.7</t>
  </si>
  <si>
    <t>+1/+0</t>
  </si>
  <si>
    <t>+0.2/+0.2</t>
  </si>
  <si>
    <t>+0.5/+0.2</t>
  </si>
  <si>
    <t>+0.6/+0.6</t>
  </si>
  <si>
    <t>-0.2/-0.2</t>
  </si>
  <si>
    <t>+0//+0</t>
  </si>
  <si>
    <t>-0.6/-0.6</t>
  </si>
  <si>
    <t>工厂负责人:包信俊</t>
  </si>
  <si>
    <t>QC出货报告书</t>
  </si>
  <si>
    <t>TAJJJCN81830</t>
  </si>
  <si>
    <t>产品名称</t>
  </si>
  <si>
    <t>男式外套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</si>
  <si>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</si>
  <si>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</si>
  <si>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</si>
  <si>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</si>
  <si>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</si>
  <si>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</si>
  <si>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</si>
  <si>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</si>
  <si>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</si>
  <si>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</si>
  <si>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</si>
  <si>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</si>
  <si>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</si>
  <si>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</si>
  <si>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</si>
  <si>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</si>
  <si>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</si>
  <si>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</si>
  <si>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</si>
  <si>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</si>
  <si>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</si>
  <si>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</si>
  <si>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</si>
  <si>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</si>
  <si>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</si>
  <si>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</si>
  <si>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</si>
  <si>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</si>
  <si>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</si>
  <si>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</si>
  <si>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</si>
  <si>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</si>
  <si>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</si>
  <si>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</si>
  <si>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矿石蓝：S/13,M/20,L/50,XL/50,XXL/32,XXXL/32.</t>
  </si>
  <si>
    <t>冷松绿：S/13,M/20,L/32,XL/50,XXL/32,XXXL/32.</t>
  </si>
  <si>
    <t>黑色：S/13,M/20,L/32,XL/50,XXL/32,XXXL/32.</t>
  </si>
  <si>
    <t>情况说明：</t>
  </si>
  <si>
    <t xml:space="preserve">【问题点描述】  </t>
  </si>
  <si>
    <t>1.线头未清理干净(黑色,L,1件)</t>
  </si>
  <si>
    <t>2.脏污1件(矿石蓝,XXL,1件)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</si>
  <si>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</si>
  <si>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</si>
  <si>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</si>
  <si>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</si>
  <si>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</si>
  <si>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</si>
  <si>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</si>
  <si>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</si>
  <si>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</si>
  <si>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</si>
  <si>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黑色/矿石蓝</t>
  </si>
  <si>
    <t>冷松绿/矿石蓝</t>
  </si>
  <si>
    <t>矿石蓝/冷松绿</t>
  </si>
  <si>
    <t>+1/+1.8</t>
  </si>
  <si>
    <t>+1.5/+1.2</t>
  </si>
  <si>
    <t>+1/+0.8</t>
  </si>
  <si>
    <t>+1.5/+1.3</t>
  </si>
  <si>
    <t>验货时间：2025年1月20日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</si>
  <si>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</si>
  <si>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</si>
  <si>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</si>
  <si>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</si>
  <si>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</si>
  <si>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</si>
  <si>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</si>
  <si>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</si>
  <si>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</si>
  <si>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</si>
  <si>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</si>
  <si>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</si>
  <si>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</si>
  <si>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</si>
  <si>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</si>
  <si>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</si>
  <si>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</si>
  <si>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6092409211297</t>
  </si>
  <si>
    <t>T400高弹哑光珠地布</t>
  </si>
  <si>
    <t>源莱美</t>
  </si>
  <si>
    <t>YES</t>
  </si>
  <si>
    <t>6092409100692</t>
  </si>
  <si>
    <t>6092409100694</t>
  </si>
  <si>
    <t>TAJJCN81830、TAJJBN81771、TAJJAM81527</t>
  </si>
  <si>
    <t>制表时间：2024年12月3日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</si>
  <si>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</si>
  <si>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</si>
  <si>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</si>
  <si>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</si>
  <si>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</si>
  <si>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</si>
  <si>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</si>
  <si>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</si>
  <si>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</si>
  <si>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</si>
  <si>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</si>
  <si>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制表时间：2024年12月5日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</si>
  <si>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</si>
  <si>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</si>
  <si>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</si>
  <si>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</si>
  <si>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</si>
  <si>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</si>
  <si>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</si>
  <si>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</si>
  <si>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</si>
  <si>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</si>
  <si>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</si>
  <si>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</si>
  <si>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</si>
  <si>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</si>
  <si>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</si>
  <si>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</si>
  <si>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</si>
  <si>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</si>
  <si>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</si>
  <si>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</si>
  <si>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</si>
  <si>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</si>
  <si>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</si>
  <si>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</si>
  <si>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</si>
  <si>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</si>
  <si>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</si>
  <si>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</si>
  <si>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</si>
  <si>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</si>
  <si>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</si>
  <si>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</si>
  <si>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</si>
  <si>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</si>
  <si>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</si>
  <si>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</si>
  <si>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</si>
  <si>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</si>
  <si>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</si>
  <si>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左前胸/前片右肩</t>
  </si>
  <si>
    <t>压烫前胸标及前片右胶条</t>
  </si>
  <si>
    <t>未脱落</t>
  </si>
  <si>
    <t>后幅后领标</t>
  </si>
  <si>
    <t>压烫后领标</t>
  </si>
  <si>
    <t>制表时间：2024年12月6日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</si>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</sst>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6" borderId="7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6" applyNumberFormat="0" applyFill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78" applyNumberFormat="0" applyAlignment="0" applyProtection="0">
      <alignment vertical="center"/>
    </xf>
    <xf numFmtId="0" fontId="39" fillId="8" borderId="79" applyNumberFormat="0" applyAlignment="0" applyProtection="0">
      <alignment vertical="center"/>
    </xf>
    <xf numFmtId="0" fontId="40" fillId="8" borderId="78" applyNumberFormat="0" applyAlignment="0" applyProtection="0">
      <alignment vertical="center"/>
    </xf>
    <xf numFmtId="0" fontId="41" fillId="9" borderId="80" applyNumberFormat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>
      <alignment vertical="center"/>
    </xf>
  </cellStyleXfs>
  <cellXfs count="3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0" fontId="15" fillId="0" borderId="11" xfId="53" applyFont="1" applyFill="1" applyBorder="1" applyAlignment="1">
      <alignment horizontal="center" vertical="center"/>
    </xf>
    <xf numFmtId="49" fontId="3" fillId="0" borderId="4" xfId="54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15" xfId="50" applyNumberFormat="1" applyFont="1" applyFill="1" applyBorder="1" applyAlignment="1">
      <alignment horizont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center" vertical="center"/>
    </xf>
    <xf numFmtId="49" fontId="10" fillId="3" borderId="17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8" xfId="49" applyFont="1" applyBorder="1" applyAlignment="1">
      <alignment horizontal="center" vertical="top"/>
    </xf>
    <xf numFmtId="0" fontId="19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0" fillId="0" borderId="21" xfId="49" applyFont="1" applyBorder="1">
      <alignment vertical="center"/>
    </xf>
    <xf numFmtId="0" fontId="19" fillId="0" borderId="21" xfId="49" applyFont="1" applyBorder="1">
      <alignment vertical="center"/>
    </xf>
    <xf numFmtId="0" fontId="12" fillId="0" borderId="22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9" fillId="0" borderId="24" xfId="49" applyFont="1" applyBorder="1">
      <alignment vertical="center"/>
    </xf>
    <xf numFmtId="0" fontId="12" fillId="0" borderId="22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58" fontId="20" fillId="0" borderId="22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5" xfId="49" applyFont="1" applyBorder="1">
      <alignment vertical="center"/>
    </xf>
    <xf numFmtId="0" fontId="12" fillId="0" borderId="26" xfId="49" applyFont="1" applyBorder="1" applyAlignment="1">
      <alignment horizontal="center" vertical="center"/>
    </xf>
    <xf numFmtId="0" fontId="19" fillId="0" borderId="26" xfId="49" applyFont="1" applyBorder="1">
      <alignment vertical="center"/>
    </xf>
    <xf numFmtId="0" fontId="20" fillId="0" borderId="26" xfId="49" applyFont="1" applyBorder="1">
      <alignment vertical="center"/>
    </xf>
    <xf numFmtId="0" fontId="20" fillId="0" borderId="26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9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 wrapText="1"/>
    </xf>
    <xf numFmtId="0" fontId="19" fillId="0" borderId="25" xfId="49" applyFont="1" applyBorder="1" applyAlignment="1">
      <alignment horizontal="left" vertical="center"/>
    </xf>
    <xf numFmtId="0" fontId="17" fillId="0" borderId="26" xfId="49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7" fillId="0" borderId="31" xfId="49" applyBorder="1" applyAlignment="1">
      <alignment horizontal="left" vertical="center"/>
    </xf>
    <xf numFmtId="0" fontId="17" fillId="0" borderId="30" xfId="49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0" fillId="0" borderId="26" xfId="49" applyFont="1" applyBorder="1" applyAlignment="1">
      <alignment horizontal="center" vertical="center"/>
    </xf>
    <xf numFmtId="58" fontId="20" fillId="0" borderId="26" xfId="49" applyNumberFormat="1" applyFont="1" applyBorder="1">
      <alignment vertical="center"/>
    </xf>
    <xf numFmtId="0" fontId="19" fillId="0" borderId="26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4" fillId="0" borderId="4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 wrapText="1"/>
    </xf>
    <xf numFmtId="0" fontId="17" fillId="0" borderId="38" xfId="49" applyBorder="1" applyAlignment="1">
      <alignment horizontal="center" vertical="center"/>
    </xf>
    <xf numFmtId="0" fontId="19" fillId="0" borderId="39" xfId="49" applyFont="1" applyBorder="1" applyAlignment="1">
      <alignment horizontal="left" vertical="center"/>
    </xf>
    <xf numFmtId="0" fontId="17" fillId="0" borderId="40" xfId="49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0" fontId="11" fillId="3" borderId="42" xfId="51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0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0" fontId="10" fillId="3" borderId="0" xfId="50" applyFont="1" applyFill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49" fontId="10" fillId="3" borderId="2" xfId="50" applyNumberFormat="1" applyFont="1" applyFill="1" applyBorder="1" applyAlignment="1">
      <alignment horizontal="center"/>
    </xf>
    <xf numFmtId="0" fontId="23" fillId="0" borderId="18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14" fontId="12" fillId="0" borderId="22" xfId="49" applyNumberFormat="1" applyFont="1" applyBorder="1" applyAlignment="1">
      <alignment horizontal="center" vertical="center"/>
    </xf>
    <xf numFmtId="14" fontId="12" fillId="0" borderId="23" xfId="49" applyNumberFormat="1" applyFont="1" applyBorder="1" applyAlignment="1">
      <alignment horizontal="center" vertical="center"/>
    </xf>
    <xf numFmtId="0" fontId="14" fillId="0" borderId="24" xfId="49" applyFont="1" applyBorder="1">
      <alignment vertical="center"/>
    </xf>
    <xf numFmtId="31" fontId="12" fillId="0" borderId="22" xfId="49" applyNumberFormat="1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2" fillId="0" borderId="2" xfId="49" applyFont="1" applyBorder="1" applyAlignment="1">
      <alignment horizontal="center" vertical="center"/>
    </xf>
    <xf numFmtId="14" fontId="12" fillId="0" borderId="2" xfId="49" applyNumberFormat="1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2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12" fillId="0" borderId="38" xfId="49" applyFont="1" applyBorder="1" applyAlignment="1">
      <alignment horizontal="center" vertical="center"/>
    </xf>
    <xf numFmtId="0" fontId="14" fillId="0" borderId="26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4" fillId="0" borderId="19" xfId="49" applyFont="1" applyBorder="1">
      <alignment vertical="center"/>
    </xf>
    <xf numFmtId="0" fontId="17" fillId="0" borderId="21" xfId="49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7" fillId="0" borderId="21" xfId="49" applyBorder="1">
      <alignment vertical="center"/>
    </xf>
    <xf numFmtId="0" fontId="14" fillId="0" borderId="21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17" fillId="0" borderId="22" xfId="49" applyBorder="1">
      <alignment vertical="center"/>
    </xf>
    <xf numFmtId="0" fontId="14" fillId="0" borderId="22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25" xfId="49" applyFont="1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4" fillId="0" borderId="34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21" fillId="0" borderId="47" xfId="49" applyFont="1" applyBorder="1">
      <alignment vertical="center"/>
    </xf>
    <xf numFmtId="0" fontId="12" fillId="0" borderId="48" xfId="49" applyFont="1" applyBorder="1" applyAlignment="1">
      <alignment horizontal="center" vertical="center"/>
    </xf>
    <xf numFmtId="0" fontId="21" fillId="0" borderId="48" xfId="49" applyFont="1" applyBorder="1">
      <alignment vertical="center"/>
    </xf>
    <xf numFmtId="0" fontId="12" fillId="0" borderId="48" xfId="49" applyFont="1" applyBorder="1">
      <alignment vertical="center"/>
    </xf>
    <xf numFmtId="58" fontId="17" fillId="0" borderId="48" xfId="49" applyNumberForma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17" fillId="0" borderId="20" xfId="49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2" fillId="0" borderId="38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4" fillId="0" borderId="38" xfId="49" applyFont="1" applyBorder="1" applyAlignment="1">
      <alignment horizontal="center" vertical="center"/>
    </xf>
    <xf numFmtId="0" fontId="14" fillId="0" borderId="41" xfId="49" applyFont="1" applyBorder="1" applyAlignment="1">
      <alignment horizontal="left" vertical="center"/>
    </xf>
    <xf numFmtId="0" fontId="12" fillId="0" borderId="39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12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5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left" vertical="center"/>
    </xf>
    <xf numFmtId="0" fontId="14" fillId="0" borderId="2" xfId="49" applyFont="1" applyBorder="1" applyAlignment="1">
      <alignment horizontal="center" vertical="center"/>
    </xf>
    <xf numFmtId="0" fontId="14" fillId="0" borderId="2" xfId="49" applyFont="1" applyBorder="1">
      <alignment vertical="center"/>
    </xf>
    <xf numFmtId="0" fontId="17" fillId="0" borderId="2" xfId="49" applyBorder="1">
      <alignment vertical="center"/>
    </xf>
    <xf numFmtId="0" fontId="14" fillId="0" borderId="56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4" fillId="0" borderId="50" xfId="49" applyFont="1" applyBorder="1">
      <alignment vertical="center"/>
    </xf>
    <xf numFmtId="0" fontId="17" fillId="0" borderId="51" xfId="49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7" fillId="0" borderId="51" xfId="49" applyBorder="1">
      <alignment vertical="center"/>
    </xf>
    <xf numFmtId="0" fontId="14" fillId="0" borderId="51" xfId="49" applyFont="1" applyBorder="1">
      <alignment vertical="center"/>
    </xf>
    <xf numFmtId="0" fontId="14" fillId="0" borderId="50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7" fillId="0" borderId="51" xfId="49" applyBorder="1" applyAlignment="1">
      <alignment horizontal="center" vertical="center"/>
    </xf>
    <xf numFmtId="0" fontId="17" fillId="0" borderId="22" xfId="49" applyBorder="1" applyAlignment="1">
      <alignment horizontal="center" vertical="center"/>
    </xf>
    <xf numFmtId="0" fontId="14" fillId="0" borderId="34" xfId="49" applyFont="1" applyBorder="1" applyAlignment="1">
      <alignment horizontal="left" vertical="center" wrapText="1"/>
    </xf>
    <xf numFmtId="0" fontId="14" fillId="0" borderId="35" xfId="49" applyFont="1" applyBorder="1" applyAlignment="1">
      <alignment horizontal="left" vertical="center" wrapText="1"/>
    </xf>
    <xf numFmtId="0" fontId="14" fillId="0" borderId="50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 wrapText="1"/>
    </xf>
    <xf numFmtId="0" fontId="12" fillId="0" borderId="24" xfId="49" applyFont="1" applyBorder="1" applyAlignment="1">
      <alignment horizontal="center" vertical="center"/>
    </xf>
    <xf numFmtId="9" fontId="12" fillId="0" borderId="22" xfId="49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9" fontId="12" fillId="0" borderId="33" xfId="49" applyNumberFormat="1" applyFont="1" applyBorder="1" applyAlignment="1">
      <alignment horizontal="left" vertical="center"/>
    </xf>
    <xf numFmtId="9" fontId="12" fillId="0" borderId="28" xfId="49" applyNumberFormat="1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20" fontId="12" fillId="0" borderId="59" xfId="49" applyNumberFormat="1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12" fillId="3" borderId="31" xfId="49" applyFont="1" applyFill="1" applyBorder="1" applyAlignment="1">
      <alignment horizontal="left" vertical="center"/>
    </xf>
    <xf numFmtId="0" fontId="12" fillId="3" borderId="30" xfId="49" applyFont="1" applyFill="1" applyBorder="1" applyAlignment="1">
      <alignment horizontal="left" vertical="center"/>
    </xf>
    <xf numFmtId="20" fontId="12" fillId="0" borderId="31" xfId="49" applyNumberFormat="1" applyFont="1" applyBorder="1" applyAlignment="1">
      <alignment horizontal="left" vertical="center"/>
    </xf>
    <xf numFmtId="0" fontId="12" fillId="0" borderId="59" xfId="49" applyFont="1" applyBorder="1" applyAlignment="1">
      <alignment horizontal="left" vertical="center"/>
    </xf>
    <xf numFmtId="0" fontId="21" fillId="0" borderId="46" xfId="49" applyFont="1" applyBorder="1">
      <alignment vertical="center"/>
    </xf>
    <xf numFmtId="0" fontId="27" fillId="0" borderId="48" xfId="49" applyFont="1" applyBorder="1" applyAlignment="1">
      <alignment horizontal="center" vertical="center"/>
    </xf>
    <xf numFmtId="0" fontId="21" fillId="0" borderId="20" xfId="49" applyFont="1" applyBorder="1">
      <alignment vertical="center"/>
    </xf>
    <xf numFmtId="0" fontId="12" fillId="0" borderId="61" xfId="49" applyFont="1" applyBorder="1">
      <alignment vertical="center"/>
    </xf>
    <xf numFmtId="0" fontId="21" fillId="0" borderId="61" xfId="49" applyFont="1" applyBorder="1">
      <alignment vertical="center"/>
    </xf>
    <xf numFmtId="58" fontId="17" fillId="0" borderId="20" xfId="49" applyNumberFormat="1" applyBorder="1">
      <alignment vertical="center"/>
    </xf>
    <xf numFmtId="0" fontId="21" fillId="0" borderId="32" xfId="49" applyFont="1" applyBorder="1" applyAlignment="1">
      <alignment horizontal="center" vertical="center"/>
    </xf>
    <xf numFmtId="0" fontId="12" fillId="0" borderId="62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7" fillId="0" borderId="61" xfId="49" applyBorder="1">
      <alignment vertical="center"/>
    </xf>
    <xf numFmtId="0" fontId="17" fillId="0" borderId="2" xfId="49" applyBorder="1" applyAlignment="1">
      <alignment horizontal="center" vertical="center"/>
    </xf>
    <xf numFmtId="0" fontId="14" fillId="0" borderId="63" xfId="49" applyFont="1" applyBorder="1" applyAlignment="1">
      <alignment horizontal="left" vertical="center"/>
    </xf>
    <xf numFmtId="0" fontId="12" fillId="0" borderId="55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41" xfId="49" applyFont="1" applyBorder="1" applyAlignment="1">
      <alignment horizontal="left" vertical="center" wrapText="1"/>
    </xf>
    <xf numFmtId="0" fontId="14" fillId="0" borderId="55" xfId="49" applyFont="1" applyBorder="1" applyAlignment="1">
      <alignment horizontal="left" vertical="center"/>
    </xf>
    <xf numFmtId="0" fontId="24" fillId="0" borderId="23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9" fontId="12" fillId="0" borderId="41" xfId="49" applyNumberFormat="1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12" fillId="3" borderId="40" xfId="49" applyFont="1" applyFill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12" fillId="0" borderId="66" xfId="49" applyFont="1" applyBorder="1" applyAlignment="1">
      <alignment horizontal="center" vertical="center"/>
    </xf>
    <xf numFmtId="0" fontId="12" fillId="0" borderId="66" xfId="49" applyFont="1" applyBorder="1" applyAlignment="1">
      <alignment horizontal="left" vertical="center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9" fillId="0" borderId="11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11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/>
    </xf>
    <xf numFmtId="0" fontId="29" fillId="0" borderId="73" xfId="0" applyFont="1" applyBorder="1"/>
    <xf numFmtId="0" fontId="0" fillId="0" borderId="73" xfId="0" applyBorder="1"/>
    <xf numFmtId="0" fontId="0" fillId="0" borderId="74" xfId="0" applyBorder="1"/>
    <xf numFmtId="0" fontId="8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907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7823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1272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907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1272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2000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7823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2000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10</xdr:row>
          <xdr:rowOff>180975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84375"/>
              <a:ext cx="40005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90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00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2000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9145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90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4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75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16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971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16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718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971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1623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971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9718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219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409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28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12800"/>
              <a:ext cx="393700" cy="44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41350"/>
              <a:ext cx="38735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800100"/>
              <a:ext cx="400050" cy="69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287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2192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409700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38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38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8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38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381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81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9917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991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8012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9917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801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9917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80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9917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9917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801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80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9917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8012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9917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8012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3368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381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90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2000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9917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905625"/>
              <a:ext cx="40005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90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3155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184150</xdr:rowOff>
        </xdr:from>
        <xdr:to>
          <xdr:col>2</xdr:col>
          <xdr:colOff>584200</xdr:colOff>
          <xdr:row>24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87997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184150</xdr:rowOff>
        </xdr:from>
        <xdr:to>
          <xdr:col>3</xdr:col>
          <xdr:colOff>584200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87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27</xdr:row>
          <xdr:rowOff>12700</xdr:rowOff>
        </xdr:from>
        <xdr:to>
          <xdr:col>1</xdr:col>
          <xdr:colOff>603250</xdr:colOff>
          <xdr:row>28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584200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12700</xdr:rowOff>
        </xdr:from>
        <xdr:to>
          <xdr:col>2</xdr:col>
          <xdr:colOff>571500</xdr:colOff>
          <xdr:row>28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7562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190500</xdr:rowOff>
        </xdr:from>
        <xdr:to>
          <xdr:col>5</xdr:col>
          <xdr:colOff>603250</xdr:colOff>
          <xdr:row>28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934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0</xdr:rowOff>
        </xdr:from>
        <xdr:to>
          <xdr:col>5</xdr:col>
          <xdr:colOff>603250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28</xdr:row>
          <xdr:rowOff>0</xdr:rowOff>
        </xdr:from>
        <xdr:to>
          <xdr:col>6</xdr:col>
          <xdr:colOff>603250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584200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12700</xdr:rowOff>
        </xdr:from>
        <xdr:to>
          <xdr:col>10</xdr:col>
          <xdr:colOff>603250</xdr:colOff>
          <xdr:row>29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965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27</xdr:row>
          <xdr:rowOff>0</xdr:rowOff>
        </xdr:from>
        <xdr:to>
          <xdr:col>9</xdr:col>
          <xdr:colOff>603250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0</xdr:rowOff>
        </xdr:from>
        <xdr:to>
          <xdr:col>10</xdr:col>
          <xdr:colOff>603250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266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7216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55725"/>
              <a:ext cx="387350" cy="434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2294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64795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146300"/>
              <a:ext cx="64135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336800"/>
              <a:ext cx="6413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546350"/>
              <a:ext cx="64135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336800"/>
              <a:ext cx="35560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4892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1176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954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7081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986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504950"/>
              <a:ext cx="768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50495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504950"/>
              <a:ext cx="336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546600"/>
              <a:ext cx="4000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266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4574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1176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336800"/>
              <a:ext cx="5016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356100"/>
              <a:ext cx="1016000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419350"/>
              <a:ext cx="774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641600"/>
              <a:ext cx="6286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606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4320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504950"/>
              <a:ext cx="908050" cy="22225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.15" customHeight="1" spans="2:9">
      <c r="B2" s="342" t="s">
        <v>0</v>
      </c>
      <c r="C2" s="343"/>
      <c r="D2" s="343"/>
      <c r="E2" s="343"/>
      <c r="F2" s="343"/>
      <c r="G2" s="343"/>
      <c r="H2" s="343"/>
      <c r="I2" s="357"/>
    </row>
    <row r="3" ht="28" customHeight="1" spans="2:9">
      <c r="B3" s="344"/>
      <c r="C3" s="345"/>
      <c r="D3" s="346" t="s">
        <v>1</v>
      </c>
      <c r="E3" s="347"/>
      <c r="F3" s="348" t="s">
        <v>2</v>
      </c>
      <c r="G3" s="349"/>
      <c r="H3" s="346" t="s">
        <v>3</v>
      </c>
      <c r="I3" s="358"/>
    </row>
    <row r="4" ht="28" customHeight="1" spans="2:9">
      <c r="B4" s="344" t="s">
        <v>4</v>
      </c>
      <c r="C4" s="345" t="s">
        <v>5</v>
      </c>
      <c r="D4" s="345" t="s">
        <v>6</v>
      </c>
      <c r="E4" s="345" t="s">
        <v>7</v>
      </c>
      <c r="F4" s="350" t="s">
        <v>6</v>
      </c>
      <c r="G4" s="350" t="s">
        <v>7</v>
      </c>
      <c r="H4" s="345" t="s">
        <v>6</v>
      </c>
      <c r="I4" s="359" t="s">
        <v>7</v>
      </c>
    </row>
    <row r="5" ht="28" customHeight="1" spans="2:9">
      <c r="B5" s="351" t="s">
        <v>8</v>
      </c>
      <c r="C5" s="10">
        <v>13</v>
      </c>
      <c r="D5" s="10">
        <v>0</v>
      </c>
      <c r="E5" s="10">
        <v>1</v>
      </c>
      <c r="F5" s="352">
        <v>0</v>
      </c>
      <c r="G5" s="352">
        <v>1</v>
      </c>
      <c r="H5" s="10">
        <v>1</v>
      </c>
      <c r="I5" s="360">
        <v>2</v>
      </c>
    </row>
    <row r="6" ht="28" customHeight="1" spans="2:9">
      <c r="B6" s="351" t="s">
        <v>9</v>
      </c>
      <c r="C6" s="10">
        <v>20</v>
      </c>
      <c r="D6" s="10">
        <v>0</v>
      </c>
      <c r="E6" s="10">
        <v>1</v>
      </c>
      <c r="F6" s="352">
        <v>1</v>
      </c>
      <c r="G6" s="352">
        <v>2</v>
      </c>
      <c r="H6" s="10">
        <v>2</v>
      </c>
      <c r="I6" s="360">
        <v>3</v>
      </c>
    </row>
    <row r="7" ht="28" customHeight="1" spans="2:9">
      <c r="B7" s="351" t="s">
        <v>10</v>
      </c>
      <c r="C7" s="10">
        <v>32</v>
      </c>
      <c r="D7" s="10">
        <v>0</v>
      </c>
      <c r="E7" s="10">
        <v>1</v>
      </c>
      <c r="F7" s="352">
        <v>2</v>
      </c>
      <c r="G7" s="352">
        <v>3</v>
      </c>
      <c r="H7" s="10">
        <v>3</v>
      </c>
      <c r="I7" s="360">
        <v>4</v>
      </c>
    </row>
    <row r="8" ht="28" customHeight="1" spans="2:9">
      <c r="B8" s="351" t="s">
        <v>11</v>
      </c>
      <c r="C8" s="10">
        <v>50</v>
      </c>
      <c r="D8" s="10">
        <v>1</v>
      </c>
      <c r="E8" s="10">
        <v>2</v>
      </c>
      <c r="F8" s="352">
        <v>3</v>
      </c>
      <c r="G8" s="352">
        <v>4</v>
      </c>
      <c r="H8" s="10">
        <v>5</v>
      </c>
      <c r="I8" s="360">
        <v>6</v>
      </c>
    </row>
    <row r="9" ht="28" customHeight="1" spans="2:9">
      <c r="B9" s="351" t="s">
        <v>12</v>
      </c>
      <c r="C9" s="10">
        <v>80</v>
      </c>
      <c r="D9" s="10">
        <v>2</v>
      </c>
      <c r="E9" s="10">
        <v>3</v>
      </c>
      <c r="F9" s="352">
        <v>5</v>
      </c>
      <c r="G9" s="352">
        <v>6</v>
      </c>
      <c r="H9" s="10">
        <v>7</v>
      </c>
      <c r="I9" s="360">
        <v>8</v>
      </c>
    </row>
    <row r="10" ht="28" customHeight="1" spans="2:9">
      <c r="B10" s="351" t="s">
        <v>13</v>
      </c>
      <c r="C10" s="10">
        <v>125</v>
      </c>
      <c r="D10" s="10">
        <v>3</v>
      </c>
      <c r="E10" s="10">
        <v>4</v>
      </c>
      <c r="F10" s="352">
        <v>7</v>
      </c>
      <c r="G10" s="352">
        <v>8</v>
      </c>
      <c r="H10" s="10">
        <v>10</v>
      </c>
      <c r="I10" s="360">
        <v>11</v>
      </c>
    </row>
    <row r="11" ht="28" customHeight="1" spans="2:9">
      <c r="B11" s="351" t="s">
        <v>14</v>
      </c>
      <c r="C11" s="10">
        <v>200</v>
      </c>
      <c r="D11" s="10">
        <v>5</v>
      </c>
      <c r="E11" s="10">
        <v>6</v>
      </c>
      <c r="F11" s="352">
        <v>10</v>
      </c>
      <c r="G11" s="352">
        <v>11</v>
      </c>
      <c r="H11" s="10">
        <v>14</v>
      </c>
      <c r="I11" s="360">
        <v>15</v>
      </c>
    </row>
    <row r="12" ht="28" customHeight="1" spans="2:9">
      <c r="B12" s="353" t="s">
        <v>15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16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K9" sqref="K9"/>
    </sheetView>
  </sheetViews>
  <sheetFormatPr defaultColWidth="9" defaultRowHeight="15"/>
  <cols>
    <col min="1" max="2" width="7" customWidth="1"/>
    <col min="3" max="3" width="15.8333333333333" customWidth="1"/>
    <col min="4" max="4" width="18.25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7.5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312</v>
      </c>
      <c r="H2" s="4"/>
      <c r="I2" s="4" t="s">
        <v>313</v>
      </c>
      <c r="J2" s="4"/>
      <c r="K2" s="6" t="s">
        <v>314</v>
      </c>
      <c r="L2" s="47" t="s">
        <v>315</v>
      </c>
      <c r="M2" s="18" t="s">
        <v>316</v>
      </c>
    </row>
    <row r="3" s="1" customFormat="1" ht="16.5" spans="1:13">
      <c r="A3" s="4"/>
      <c r="B3" s="7"/>
      <c r="C3" s="7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48"/>
      <c r="M3" s="19"/>
    </row>
    <row r="4" ht="21" customHeight="1" spans="1:13">
      <c r="A4" s="22">
        <v>1</v>
      </c>
      <c r="B4" s="22" t="s">
        <v>302</v>
      </c>
      <c r="C4" s="362" t="s">
        <v>300</v>
      </c>
      <c r="D4" s="23" t="s">
        <v>301</v>
      </c>
      <c r="E4" s="23" t="s">
        <v>84</v>
      </c>
      <c r="F4" s="21" t="s">
        <v>28</v>
      </c>
      <c r="G4" s="22">
        <v>0</v>
      </c>
      <c r="H4" s="22">
        <v>0.8</v>
      </c>
      <c r="I4" s="22">
        <v>0.6</v>
      </c>
      <c r="J4" s="22">
        <v>1.2</v>
      </c>
      <c r="K4" s="22"/>
      <c r="L4" s="22"/>
      <c r="M4" s="22" t="s">
        <v>303</v>
      </c>
    </row>
    <row r="5" spans="1:13">
      <c r="A5" s="21">
        <v>2</v>
      </c>
      <c r="B5" s="22" t="s">
        <v>302</v>
      </c>
      <c r="C5" s="362" t="s">
        <v>304</v>
      </c>
      <c r="D5" s="23" t="s">
        <v>301</v>
      </c>
      <c r="E5" s="23" t="s">
        <v>83</v>
      </c>
      <c r="F5" s="21" t="s">
        <v>28</v>
      </c>
      <c r="G5" s="21">
        <v>0</v>
      </c>
      <c r="H5" s="21">
        <v>1.6</v>
      </c>
      <c r="I5" s="21">
        <v>0.8</v>
      </c>
      <c r="J5" s="21">
        <v>1.8</v>
      </c>
      <c r="K5" s="21"/>
      <c r="L5" s="21"/>
      <c r="M5" s="22" t="s">
        <v>303</v>
      </c>
    </row>
    <row r="6" ht="45" spans="1:13">
      <c r="A6" s="21">
        <v>3</v>
      </c>
      <c r="B6" s="22" t="s">
        <v>302</v>
      </c>
      <c r="C6" s="363" t="s">
        <v>305</v>
      </c>
      <c r="D6" s="23" t="s">
        <v>301</v>
      </c>
      <c r="E6" s="21" t="s">
        <v>85</v>
      </c>
      <c r="F6" s="24" t="s">
        <v>306</v>
      </c>
      <c r="G6" s="21">
        <v>1.6</v>
      </c>
      <c r="H6" s="21">
        <v>1.4</v>
      </c>
      <c r="I6" s="21">
        <v>2</v>
      </c>
      <c r="J6" s="21">
        <v>2</v>
      </c>
      <c r="K6" s="21"/>
      <c r="L6" s="21"/>
      <c r="M6" s="22" t="s">
        <v>303</v>
      </c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7.5" spans="1:13">
      <c r="A11" s="12" t="s">
        <v>319</v>
      </c>
      <c r="B11" s="13"/>
      <c r="C11" s="13"/>
      <c r="D11" s="13"/>
      <c r="E11" s="14"/>
      <c r="F11" s="15"/>
      <c r="G11" s="28"/>
      <c r="H11" s="12" t="s">
        <v>320</v>
      </c>
      <c r="I11" s="13"/>
      <c r="J11" s="13"/>
      <c r="K11" s="14"/>
      <c r="L11" s="49"/>
      <c r="M11" s="20"/>
    </row>
    <row r="12" ht="112.5" customHeight="1" spans="1:13">
      <c r="A12" s="46" t="s">
        <v>321</v>
      </c>
      <c r="B12" s="4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322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5" t="s">
        <v>325</v>
      </c>
      <c r="H2" s="36"/>
      <c r="I2" s="44"/>
      <c r="J2" s="35" t="s">
        <v>326</v>
      </c>
      <c r="K2" s="36"/>
      <c r="L2" s="44"/>
      <c r="M2" s="35" t="s">
        <v>327</v>
      </c>
      <c r="N2" s="36"/>
      <c r="O2" s="44"/>
      <c r="P2" s="35" t="s">
        <v>328</v>
      </c>
      <c r="Q2" s="36"/>
      <c r="R2" s="44"/>
      <c r="S2" s="36" t="s">
        <v>329</v>
      </c>
      <c r="T2" s="36"/>
      <c r="U2" s="44"/>
      <c r="V2" s="31" t="s">
        <v>330</v>
      </c>
      <c r="W2" s="31" t="s">
        <v>298</v>
      </c>
    </row>
    <row r="3" s="1" customFormat="1" ht="16.5" spans="1:23">
      <c r="A3" s="7"/>
      <c r="B3" s="37"/>
      <c r="C3" s="37"/>
      <c r="D3" s="37"/>
      <c r="E3" s="37"/>
      <c r="F3" s="37"/>
      <c r="G3" s="4" t="s">
        <v>331</v>
      </c>
      <c r="H3" s="4" t="s">
        <v>33</v>
      </c>
      <c r="I3" s="4" t="s">
        <v>289</v>
      </c>
      <c r="J3" s="4" t="s">
        <v>331</v>
      </c>
      <c r="K3" s="4" t="s">
        <v>33</v>
      </c>
      <c r="L3" s="4" t="s">
        <v>289</v>
      </c>
      <c r="M3" s="4" t="s">
        <v>331</v>
      </c>
      <c r="N3" s="4" t="s">
        <v>33</v>
      </c>
      <c r="O3" s="4" t="s">
        <v>289</v>
      </c>
      <c r="P3" s="4" t="s">
        <v>331</v>
      </c>
      <c r="Q3" s="4" t="s">
        <v>33</v>
      </c>
      <c r="R3" s="4" t="s">
        <v>289</v>
      </c>
      <c r="S3" s="4" t="s">
        <v>331</v>
      </c>
      <c r="T3" s="4" t="s">
        <v>33</v>
      </c>
      <c r="U3" s="4" t="s">
        <v>289</v>
      </c>
      <c r="V3" s="45"/>
      <c r="W3" s="45"/>
    </row>
    <row r="4" spans="1:23">
      <c r="A4" s="38" t="s">
        <v>332</v>
      </c>
      <c r="B4" s="39"/>
      <c r="C4" s="39"/>
      <c r="D4" s="39"/>
      <c r="E4" s="39"/>
      <c r="F4" s="3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40"/>
      <c r="B5" s="41"/>
      <c r="C5" s="41"/>
      <c r="D5" s="41"/>
      <c r="E5" s="41"/>
      <c r="F5" s="41"/>
      <c r="G5" s="35" t="s">
        <v>333</v>
      </c>
      <c r="H5" s="36"/>
      <c r="I5" s="44"/>
      <c r="J5" s="35" t="s">
        <v>334</v>
      </c>
      <c r="K5" s="36"/>
      <c r="L5" s="44"/>
      <c r="M5" s="35" t="s">
        <v>335</v>
      </c>
      <c r="N5" s="36"/>
      <c r="O5" s="44"/>
      <c r="P5" s="35" t="s">
        <v>336</v>
      </c>
      <c r="Q5" s="36"/>
      <c r="R5" s="44"/>
      <c r="S5" s="36" t="s">
        <v>337</v>
      </c>
      <c r="T5" s="36"/>
      <c r="U5" s="44"/>
      <c r="V5" s="9"/>
      <c r="W5" s="9"/>
    </row>
    <row r="6" spans="1:23">
      <c r="A6" s="40"/>
      <c r="B6" s="41"/>
      <c r="C6" s="41"/>
      <c r="D6" s="41"/>
      <c r="E6" s="41"/>
      <c r="F6" s="41"/>
      <c r="G6" s="4" t="s">
        <v>331</v>
      </c>
      <c r="H6" s="4" t="s">
        <v>33</v>
      </c>
      <c r="I6" s="4" t="s">
        <v>289</v>
      </c>
      <c r="J6" s="4" t="s">
        <v>331</v>
      </c>
      <c r="K6" s="4" t="s">
        <v>33</v>
      </c>
      <c r="L6" s="4" t="s">
        <v>289</v>
      </c>
      <c r="M6" s="4" t="s">
        <v>331</v>
      </c>
      <c r="N6" s="4" t="s">
        <v>33</v>
      </c>
      <c r="O6" s="4" t="s">
        <v>289</v>
      </c>
      <c r="P6" s="4" t="s">
        <v>331</v>
      </c>
      <c r="Q6" s="4" t="s">
        <v>33</v>
      </c>
      <c r="R6" s="4" t="s">
        <v>289</v>
      </c>
      <c r="S6" s="4" t="s">
        <v>331</v>
      </c>
      <c r="T6" s="4" t="s">
        <v>33</v>
      </c>
      <c r="U6" s="4" t="s">
        <v>289</v>
      </c>
      <c r="V6" s="9"/>
      <c r="W6" s="9"/>
    </row>
    <row r="7" spans="1:23">
      <c r="A7" s="42"/>
      <c r="B7" s="43"/>
      <c r="C7" s="43"/>
      <c r="D7" s="43"/>
      <c r="E7" s="43"/>
      <c r="F7" s="4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9" t="s">
        <v>338</v>
      </c>
      <c r="B8" s="39"/>
      <c r="C8" s="39"/>
      <c r="D8" s="39"/>
      <c r="E8" s="39"/>
      <c r="F8" s="3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3"/>
      <c r="B9" s="43"/>
      <c r="C9" s="43"/>
      <c r="D9" s="43"/>
      <c r="E9" s="43"/>
      <c r="F9" s="4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 t="s">
        <v>339</v>
      </c>
      <c r="B10" s="39"/>
      <c r="C10" s="39"/>
      <c r="D10" s="39"/>
      <c r="E10" s="39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9" t="s">
        <v>340</v>
      </c>
      <c r="B12" s="39"/>
      <c r="C12" s="39"/>
      <c r="D12" s="39"/>
      <c r="E12" s="39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3"/>
      <c r="B13" s="43"/>
      <c r="C13" s="43"/>
      <c r="D13" s="43"/>
      <c r="E13" s="43"/>
      <c r="F13" s="4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9" t="s">
        <v>341</v>
      </c>
      <c r="B14" s="39"/>
      <c r="C14" s="39"/>
      <c r="D14" s="39"/>
      <c r="E14" s="39"/>
      <c r="F14" s="3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3"/>
      <c r="B15" s="43"/>
      <c r="C15" s="43"/>
      <c r="D15" s="43"/>
      <c r="E15" s="43"/>
      <c r="F15" s="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7.5" spans="1:23">
      <c r="A17" s="12" t="s">
        <v>342</v>
      </c>
      <c r="B17" s="13"/>
      <c r="C17" s="13"/>
      <c r="D17" s="13"/>
      <c r="E17" s="14"/>
      <c r="F17" s="15"/>
      <c r="G17" s="28"/>
      <c r="H17" s="34"/>
      <c r="I17" s="34"/>
      <c r="J17" s="12" t="s">
        <v>343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344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322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7.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346</v>
      </c>
      <c r="B2" s="31" t="s">
        <v>285</v>
      </c>
      <c r="C2" s="31" t="s">
        <v>286</v>
      </c>
      <c r="D2" s="31" t="s">
        <v>287</v>
      </c>
      <c r="E2" s="31" t="s">
        <v>288</v>
      </c>
      <c r="F2" s="31" t="s">
        <v>289</v>
      </c>
      <c r="G2" s="30" t="s">
        <v>347</v>
      </c>
      <c r="H2" s="30" t="s">
        <v>348</v>
      </c>
      <c r="I2" s="30" t="s">
        <v>349</v>
      </c>
      <c r="J2" s="30" t="s">
        <v>348</v>
      </c>
      <c r="K2" s="30" t="s">
        <v>350</v>
      </c>
      <c r="L2" s="30" t="s">
        <v>348</v>
      </c>
      <c r="M2" s="31" t="s">
        <v>330</v>
      </c>
      <c r="N2" s="31" t="s">
        <v>298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2" t="s">
        <v>346</v>
      </c>
      <c r="B4" s="33" t="s">
        <v>351</v>
      </c>
      <c r="C4" s="33" t="s">
        <v>331</v>
      </c>
      <c r="D4" s="33" t="s">
        <v>287</v>
      </c>
      <c r="E4" s="31" t="s">
        <v>288</v>
      </c>
      <c r="F4" s="31" t="s">
        <v>289</v>
      </c>
      <c r="G4" s="30" t="s">
        <v>347</v>
      </c>
      <c r="H4" s="30" t="s">
        <v>348</v>
      </c>
      <c r="I4" s="30" t="s">
        <v>349</v>
      </c>
      <c r="J4" s="30" t="s">
        <v>348</v>
      </c>
      <c r="K4" s="30" t="s">
        <v>350</v>
      </c>
      <c r="L4" s="30" t="s">
        <v>348</v>
      </c>
      <c r="M4" s="31" t="s">
        <v>330</v>
      </c>
      <c r="N4" s="31" t="s">
        <v>298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7.5" spans="1:14">
      <c r="A11" s="12" t="s">
        <v>342</v>
      </c>
      <c r="B11" s="13"/>
      <c r="C11" s="13"/>
      <c r="D11" s="14"/>
      <c r="E11" s="15"/>
      <c r="F11" s="34"/>
      <c r="G11" s="28"/>
      <c r="H11" s="34"/>
      <c r="I11" s="12" t="s">
        <v>343</v>
      </c>
      <c r="J11" s="13"/>
      <c r="K11" s="13"/>
      <c r="L11" s="13"/>
      <c r="M11" s="13"/>
      <c r="N11" s="20"/>
    </row>
    <row r="12" ht="68.25" customHeight="1" spans="1:14">
      <c r="A12" s="16" t="s">
        <v>352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322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G9" sqref="G9"/>
    </sheetView>
  </sheetViews>
  <sheetFormatPr defaultColWidth="9" defaultRowHeight="15"/>
  <cols>
    <col min="1" max="1" width="16" customWidth="1"/>
    <col min="2" max="2" width="7" customWidth="1"/>
    <col min="3" max="3" width="16.5" customWidth="1"/>
    <col min="4" max="4" width="19.25" customWidth="1"/>
    <col min="5" max="5" width="12.0833333333333" customWidth="1"/>
    <col min="6" max="6" width="17.8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7.5" spans="1:10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330</v>
      </c>
      <c r="L2" s="5" t="s">
        <v>298</v>
      </c>
    </row>
    <row r="3" ht="24" customHeight="1" spans="1:12">
      <c r="A3" s="21" t="s">
        <v>358</v>
      </c>
      <c r="B3" s="22" t="s">
        <v>302</v>
      </c>
      <c r="C3" s="362" t="s">
        <v>300</v>
      </c>
      <c r="D3" s="23" t="s">
        <v>301</v>
      </c>
      <c r="E3" s="23" t="s">
        <v>84</v>
      </c>
      <c r="F3" s="21" t="s">
        <v>28</v>
      </c>
      <c r="G3" s="22" t="s">
        <v>359</v>
      </c>
      <c r="H3" s="22" t="s">
        <v>360</v>
      </c>
      <c r="I3" s="21"/>
      <c r="J3" s="21"/>
      <c r="K3" s="23" t="s">
        <v>361</v>
      </c>
      <c r="L3" s="21"/>
    </row>
    <row r="4" ht="22" customHeight="1" spans="1:12">
      <c r="A4" s="21" t="s">
        <v>358</v>
      </c>
      <c r="B4" s="22" t="s">
        <v>302</v>
      </c>
      <c r="C4" s="362" t="s">
        <v>300</v>
      </c>
      <c r="D4" s="23" t="s">
        <v>301</v>
      </c>
      <c r="E4" s="23" t="s">
        <v>84</v>
      </c>
      <c r="F4" s="21" t="s">
        <v>28</v>
      </c>
      <c r="G4" s="22" t="s">
        <v>362</v>
      </c>
      <c r="H4" s="22"/>
      <c r="I4" s="21" t="s">
        <v>363</v>
      </c>
      <c r="J4" s="21"/>
      <c r="K4" s="23" t="s">
        <v>361</v>
      </c>
      <c r="L4" s="21"/>
    </row>
    <row r="5" ht="22" customHeight="1" spans="1:12">
      <c r="A5" s="21" t="s">
        <v>358</v>
      </c>
      <c r="B5" s="22" t="s">
        <v>302</v>
      </c>
      <c r="C5" s="362" t="s">
        <v>304</v>
      </c>
      <c r="D5" s="23" t="s">
        <v>301</v>
      </c>
      <c r="E5" s="23" t="s">
        <v>83</v>
      </c>
      <c r="F5" s="21" t="s">
        <v>28</v>
      </c>
      <c r="G5" s="22" t="s">
        <v>359</v>
      </c>
      <c r="H5" s="22" t="s">
        <v>360</v>
      </c>
      <c r="I5" s="21"/>
      <c r="J5" s="21"/>
      <c r="K5" s="23" t="s">
        <v>361</v>
      </c>
      <c r="L5" s="21"/>
    </row>
    <row r="6" ht="22" customHeight="1" spans="1:12">
      <c r="A6" s="21" t="s">
        <v>358</v>
      </c>
      <c r="B6" s="22" t="s">
        <v>302</v>
      </c>
      <c r="C6" s="362" t="s">
        <v>304</v>
      </c>
      <c r="D6" s="23" t="s">
        <v>301</v>
      </c>
      <c r="E6" s="23" t="s">
        <v>83</v>
      </c>
      <c r="F6" s="21" t="s">
        <v>28</v>
      </c>
      <c r="G6" s="22" t="s">
        <v>362</v>
      </c>
      <c r="H6" s="22"/>
      <c r="I6" s="21" t="s">
        <v>363</v>
      </c>
      <c r="J6" s="21"/>
      <c r="K6" s="23" t="s">
        <v>361</v>
      </c>
      <c r="L6" s="21"/>
    </row>
    <row r="7" ht="37" customHeight="1" spans="1:12">
      <c r="A7" s="21" t="s">
        <v>358</v>
      </c>
      <c r="B7" s="22" t="s">
        <v>302</v>
      </c>
      <c r="C7" s="363" t="s">
        <v>305</v>
      </c>
      <c r="D7" s="23" t="s">
        <v>301</v>
      </c>
      <c r="E7" s="21" t="s">
        <v>85</v>
      </c>
      <c r="F7" s="24" t="s">
        <v>28</v>
      </c>
      <c r="G7" s="22" t="s">
        <v>359</v>
      </c>
      <c r="H7" s="22" t="s">
        <v>360</v>
      </c>
      <c r="I7" s="21"/>
      <c r="J7" s="21"/>
      <c r="K7" s="23" t="s">
        <v>361</v>
      </c>
      <c r="L7" s="21"/>
    </row>
    <row r="8" ht="35" customHeight="1" spans="1:12">
      <c r="A8" s="21" t="s">
        <v>358</v>
      </c>
      <c r="B8" s="22" t="s">
        <v>302</v>
      </c>
      <c r="C8" s="363" t="s">
        <v>305</v>
      </c>
      <c r="D8" s="23" t="s">
        <v>301</v>
      </c>
      <c r="E8" s="21" t="s">
        <v>85</v>
      </c>
      <c r="F8" s="24" t="s">
        <v>28</v>
      </c>
      <c r="G8" s="22" t="s">
        <v>362</v>
      </c>
      <c r="H8" s="22"/>
      <c r="I8" s="21" t="s">
        <v>363</v>
      </c>
      <c r="J8" s="21"/>
      <c r="K8" s="23" t="s">
        <v>361</v>
      </c>
      <c r="L8" s="21"/>
    </row>
    <row r="9" ht="22" customHeight="1" spans="1:12">
      <c r="A9" s="21"/>
      <c r="B9" s="22"/>
      <c r="C9" s="23"/>
      <c r="D9" s="23"/>
      <c r="E9" s="23"/>
      <c r="F9" s="21"/>
      <c r="G9" s="22"/>
      <c r="H9" s="22"/>
      <c r="I9" s="21"/>
      <c r="J9" s="22"/>
      <c r="K9" s="23"/>
      <c r="L9" s="21"/>
    </row>
    <row r="10" ht="22" customHeight="1" spans="1:12">
      <c r="A10" s="10"/>
      <c r="B10" s="25"/>
      <c r="C10" s="9"/>
      <c r="D10" s="9"/>
      <c r="E10" s="9"/>
      <c r="F10" s="9"/>
      <c r="G10" s="25"/>
      <c r="H10" s="25"/>
      <c r="I10" s="9"/>
      <c r="J10" s="25"/>
      <c r="K10" s="29"/>
      <c r="L10" s="9"/>
    </row>
    <row r="11" ht="24" customHeight="1" spans="1:12">
      <c r="A11" s="10"/>
      <c r="B11" s="25"/>
      <c r="C11" s="9"/>
      <c r="D11" s="9"/>
      <c r="E11" s="9"/>
      <c r="F11" s="9"/>
      <c r="G11" s="25"/>
      <c r="H11" s="25"/>
      <c r="I11" s="9"/>
      <c r="J11" s="25"/>
      <c r="K11" s="29"/>
      <c r="L11" s="9"/>
    </row>
    <row r="12" ht="22" customHeight="1" spans="1:12">
      <c r="A12" s="10"/>
      <c r="B12" s="25"/>
      <c r="C12" s="9"/>
      <c r="D12" s="25"/>
      <c r="E12" s="26"/>
      <c r="F12" s="27"/>
      <c r="G12" s="25"/>
      <c r="H12" s="25"/>
      <c r="I12" s="9"/>
      <c r="J12" s="25"/>
      <c r="K12" s="29"/>
      <c r="L12" s="9"/>
    </row>
    <row r="13" ht="22" customHeight="1" spans="1:12">
      <c r="A13" s="10"/>
      <c r="B13" s="25"/>
      <c r="C13" s="9"/>
      <c r="D13" s="25"/>
      <c r="E13" s="26"/>
      <c r="F13" s="27"/>
      <c r="G13" s="25"/>
      <c r="H13" s="25"/>
      <c r="I13" s="9"/>
      <c r="J13" s="25"/>
      <c r="K13" s="29"/>
      <c r="L13" s="9"/>
    </row>
    <row r="14" ht="22" customHeight="1" spans="1:12">
      <c r="A14" s="10"/>
      <c r="B14" s="25"/>
      <c r="C14" s="9"/>
      <c r="D14" s="25"/>
      <c r="E14" s="26"/>
      <c r="F14" s="27"/>
      <c r="G14" s="25"/>
      <c r="H14" s="25"/>
      <c r="I14" s="9"/>
      <c r="J14" s="25"/>
      <c r="K14" s="29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7.5" spans="1:12">
      <c r="A18" s="12" t="s">
        <v>364</v>
      </c>
      <c r="B18" s="13"/>
      <c r="C18" s="13"/>
      <c r="D18" s="13"/>
      <c r="E18" s="14"/>
      <c r="F18" s="15"/>
      <c r="G18" s="28"/>
      <c r="H18" s="12" t="s">
        <v>365</v>
      </c>
      <c r="I18" s="13"/>
      <c r="J18" s="13"/>
      <c r="K18" s="13"/>
      <c r="L18" s="20"/>
    </row>
    <row r="19" ht="79.5" customHeight="1" spans="1:12">
      <c r="A19" s="16" t="s">
        <v>366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">
      <c r="A20" t="s">
        <v>322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9" sqref="E9"/>
    </sheetView>
  </sheetViews>
  <sheetFormatPr defaultColWidth="9" defaultRowHeight="1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7.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331</v>
      </c>
      <c r="D2" s="5" t="s">
        <v>287</v>
      </c>
      <c r="E2" s="5" t="s">
        <v>288</v>
      </c>
      <c r="F2" s="4" t="s">
        <v>368</v>
      </c>
      <c r="G2" s="4" t="s">
        <v>313</v>
      </c>
      <c r="H2" s="6" t="s">
        <v>314</v>
      </c>
      <c r="I2" s="18" t="s">
        <v>316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317</v>
      </c>
      <c r="H3" s="8"/>
      <c r="I3" s="19"/>
    </row>
    <row r="4" spans="1:9">
      <c r="A4" s="9"/>
      <c r="B4" s="10"/>
      <c r="C4" s="9"/>
      <c r="D4" s="9"/>
      <c r="E4" s="11"/>
      <c r="F4" s="9"/>
      <c r="G4" s="9"/>
      <c r="H4" s="9"/>
      <c r="I4" s="11"/>
    </row>
    <row r="5" spans="1:9">
      <c r="A5" s="9"/>
      <c r="B5" s="10"/>
      <c r="C5" s="9"/>
      <c r="D5" s="9"/>
      <c r="E5" s="9"/>
      <c r="F5" s="9"/>
      <c r="G5" s="9"/>
      <c r="H5" s="9"/>
      <c r="I5" s="11"/>
    </row>
    <row r="6" spans="1:9">
      <c r="A6" s="9"/>
      <c r="B6" s="10"/>
      <c r="C6" s="9"/>
      <c r="D6" s="9"/>
      <c r="E6" s="11"/>
      <c r="F6" s="9"/>
      <c r="G6" s="9"/>
      <c r="H6" s="9"/>
      <c r="I6" s="11"/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7.5" spans="1:9">
      <c r="A13" s="12" t="s">
        <v>342</v>
      </c>
      <c r="B13" s="13"/>
      <c r="C13" s="13"/>
      <c r="D13" s="14"/>
      <c r="E13" s="15"/>
      <c r="F13" s="12" t="s">
        <v>365</v>
      </c>
      <c r="G13" s="13"/>
      <c r="H13" s="14"/>
      <c r="I13" s="20"/>
    </row>
    <row r="14" ht="39" customHeight="1" spans="1:9">
      <c r="A14" s="16" t="s">
        <v>370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322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30" sqref="A30:K30"/>
    </sheetView>
  </sheetViews>
  <sheetFormatPr defaultColWidth="10.3333333333333" defaultRowHeight="16.5" customHeight="1"/>
  <cols>
    <col min="1" max="2" width="10.3333333333333" style="98"/>
    <col min="3" max="3" width="9.33333333333333" style="98" customWidth="1"/>
    <col min="4" max="4" width="9.58333333333333" style="98" customWidth="1"/>
    <col min="5" max="5" width="9.5" style="98" customWidth="1"/>
    <col min="6" max="6" width="10" style="98" customWidth="1"/>
    <col min="7" max="7" width="11.0833333333333" style="98" customWidth="1"/>
    <col min="8" max="8" width="10.0833333333333" style="98" customWidth="1"/>
    <col min="9" max="9" width="10.3333333333333" style="98"/>
    <col min="10" max="10" width="8" style="98" customWidth="1"/>
    <col min="11" max="11" width="10.5833333333333" style="98" customWidth="1"/>
    <col min="12" max="16384" width="10.3333333333333" style="98"/>
  </cols>
  <sheetData>
    <row r="1" ht="21" spans="1:11">
      <c r="A1" s="268" t="s">
        <v>17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5" spans="1:11">
      <c r="A2" s="269" t="s">
        <v>18</v>
      </c>
      <c r="B2" s="203" t="s">
        <v>19</v>
      </c>
      <c r="C2" s="203"/>
      <c r="D2" s="270" t="s">
        <v>20</v>
      </c>
      <c r="E2" s="270"/>
      <c r="F2" s="271" t="s">
        <v>21</v>
      </c>
      <c r="G2" s="271"/>
      <c r="H2" s="272" t="s">
        <v>22</v>
      </c>
      <c r="I2" s="322" t="s">
        <v>23</v>
      </c>
      <c r="J2" s="322"/>
      <c r="K2" s="322"/>
    </row>
    <row r="3" ht="15" spans="1:11">
      <c r="A3" s="273" t="s">
        <v>24</v>
      </c>
      <c r="B3" s="273"/>
      <c r="C3" s="273"/>
      <c r="D3" s="270" t="s">
        <v>25</v>
      </c>
      <c r="E3" s="270"/>
      <c r="F3" s="270"/>
      <c r="G3" s="270"/>
      <c r="H3" s="270" t="s">
        <v>26</v>
      </c>
      <c r="I3" s="270"/>
      <c r="J3" s="270"/>
      <c r="K3" s="270"/>
    </row>
    <row r="4" ht="15" spans="1:11">
      <c r="A4" s="272" t="s">
        <v>27</v>
      </c>
      <c r="B4" s="56" t="s">
        <v>28</v>
      </c>
      <c r="C4" s="56"/>
      <c r="D4" s="272" t="s">
        <v>29</v>
      </c>
      <c r="E4" s="272"/>
      <c r="F4" s="204">
        <v>45689</v>
      </c>
      <c r="G4" s="204"/>
      <c r="H4" s="272" t="s">
        <v>30</v>
      </c>
      <c r="I4" s="272"/>
      <c r="J4" s="56" t="s">
        <v>31</v>
      </c>
      <c r="K4" s="56" t="s">
        <v>32</v>
      </c>
    </row>
    <row r="5" ht="15" spans="1:11">
      <c r="A5" s="274" t="s">
        <v>33</v>
      </c>
      <c r="B5" s="56" t="s">
        <v>34</v>
      </c>
      <c r="C5" s="56"/>
      <c r="D5" s="272" t="s">
        <v>35</v>
      </c>
      <c r="E5" s="272"/>
      <c r="F5" s="204">
        <v>45654</v>
      </c>
      <c r="G5" s="204"/>
      <c r="H5" s="272" t="s">
        <v>36</v>
      </c>
      <c r="I5" s="272"/>
      <c r="J5" s="56" t="s">
        <v>31</v>
      </c>
      <c r="K5" s="56" t="s">
        <v>32</v>
      </c>
    </row>
    <row r="6" ht="15" spans="1:11">
      <c r="A6" s="272" t="s">
        <v>37</v>
      </c>
      <c r="B6" s="203">
        <v>3</v>
      </c>
      <c r="C6" s="203">
        <v>6</v>
      </c>
      <c r="D6" s="274" t="s">
        <v>38</v>
      </c>
      <c r="E6" s="274"/>
      <c r="F6" s="204">
        <v>45667</v>
      </c>
      <c r="G6" s="204"/>
      <c r="H6" s="272" t="s">
        <v>39</v>
      </c>
      <c r="I6" s="272"/>
      <c r="J6" s="56" t="s">
        <v>31</v>
      </c>
      <c r="K6" s="56" t="s">
        <v>32</v>
      </c>
    </row>
    <row r="7" ht="15" spans="1:11">
      <c r="A7" s="272" t="s">
        <v>40</v>
      </c>
      <c r="B7" s="203">
        <f>1200+1000+1100</f>
        <v>3300</v>
      </c>
      <c r="C7" s="203"/>
      <c r="D7" s="274" t="s">
        <v>41</v>
      </c>
      <c r="E7" s="275"/>
      <c r="F7" s="204">
        <v>45672</v>
      </c>
      <c r="G7" s="204"/>
      <c r="H7" s="272" t="s">
        <v>42</v>
      </c>
      <c r="I7" s="272"/>
      <c r="J7" s="56" t="s">
        <v>31</v>
      </c>
      <c r="K7" s="56" t="s">
        <v>32</v>
      </c>
    </row>
    <row r="8" ht="15" spans="1:11">
      <c r="A8" s="274"/>
      <c r="B8" s="203"/>
      <c r="C8" s="203"/>
      <c r="D8" s="272" t="s">
        <v>43</v>
      </c>
      <c r="E8" s="272"/>
      <c r="F8" s="204">
        <v>45675</v>
      </c>
      <c r="G8" s="204"/>
      <c r="H8" s="272" t="s">
        <v>44</v>
      </c>
      <c r="I8" s="272"/>
      <c r="J8" s="56" t="s">
        <v>31</v>
      </c>
      <c r="K8" s="56" t="s">
        <v>32</v>
      </c>
    </row>
    <row r="9" ht="15.75" spans="1:11">
      <c r="A9" s="276" t="s">
        <v>45</v>
      </c>
      <c r="B9" s="277"/>
      <c r="C9" s="277"/>
      <c r="D9" s="277"/>
      <c r="E9" s="277"/>
      <c r="F9" s="277"/>
      <c r="G9" s="277"/>
      <c r="H9" s="277"/>
      <c r="I9" s="277"/>
      <c r="J9" s="277"/>
      <c r="K9" s="323"/>
    </row>
    <row r="10" ht="15.75" spans="1:11">
      <c r="A10" s="242" t="s">
        <v>46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61"/>
    </row>
    <row r="11" ht="15" spans="1:11">
      <c r="A11" s="278" t="s">
        <v>47</v>
      </c>
      <c r="B11" s="279" t="s">
        <v>48</v>
      </c>
      <c r="C11" s="280" t="s">
        <v>49</v>
      </c>
      <c r="D11" s="281"/>
      <c r="E11" s="282" t="s">
        <v>50</v>
      </c>
      <c r="F11" s="279" t="s">
        <v>48</v>
      </c>
      <c r="G11" s="280" t="s">
        <v>49</v>
      </c>
      <c r="H11" s="280" t="s">
        <v>51</v>
      </c>
      <c r="I11" s="282" t="s">
        <v>52</v>
      </c>
      <c r="J11" s="279" t="s">
        <v>48</v>
      </c>
      <c r="K11" s="324" t="s">
        <v>49</v>
      </c>
    </row>
    <row r="12" ht="15" spans="1:11">
      <c r="A12" s="200" t="s">
        <v>53</v>
      </c>
      <c r="B12" s="217" t="s">
        <v>48</v>
      </c>
      <c r="C12" s="105" t="s">
        <v>49</v>
      </c>
      <c r="D12" s="218"/>
      <c r="E12" s="219" t="s">
        <v>54</v>
      </c>
      <c r="F12" s="217" t="s">
        <v>48</v>
      </c>
      <c r="G12" s="105" t="s">
        <v>49</v>
      </c>
      <c r="H12" s="105" t="s">
        <v>51</v>
      </c>
      <c r="I12" s="219" t="s">
        <v>55</v>
      </c>
      <c r="J12" s="217" t="s">
        <v>48</v>
      </c>
      <c r="K12" s="106" t="s">
        <v>49</v>
      </c>
    </row>
    <row r="13" ht="15" spans="1:11">
      <c r="A13" s="200" t="s">
        <v>56</v>
      </c>
      <c r="B13" s="217" t="s">
        <v>48</v>
      </c>
      <c r="C13" s="105" t="s">
        <v>49</v>
      </c>
      <c r="D13" s="218"/>
      <c r="E13" s="219" t="s">
        <v>57</v>
      </c>
      <c r="F13" s="105" t="s">
        <v>58</v>
      </c>
      <c r="G13" s="105" t="s">
        <v>59</v>
      </c>
      <c r="H13" s="105" t="s">
        <v>51</v>
      </c>
      <c r="I13" s="219" t="s">
        <v>60</v>
      </c>
      <c r="J13" s="217" t="s">
        <v>48</v>
      </c>
      <c r="K13" s="106" t="s">
        <v>49</v>
      </c>
    </row>
    <row r="14" ht="15.75" spans="1:11">
      <c r="A14" s="207" t="s">
        <v>61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53"/>
    </row>
    <row r="15" ht="15.75" spans="1:11">
      <c r="A15" s="242" t="s">
        <v>62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61"/>
    </row>
    <row r="16" ht="15" spans="1:11">
      <c r="A16" s="283" t="s">
        <v>63</v>
      </c>
      <c r="B16" s="280" t="s">
        <v>58</v>
      </c>
      <c r="C16" s="280" t="s">
        <v>59</v>
      </c>
      <c r="D16" s="284"/>
      <c r="E16" s="285" t="s">
        <v>64</v>
      </c>
      <c r="F16" s="280" t="s">
        <v>58</v>
      </c>
      <c r="G16" s="280" t="s">
        <v>59</v>
      </c>
      <c r="H16" s="286"/>
      <c r="I16" s="285" t="s">
        <v>65</v>
      </c>
      <c r="J16" s="280" t="s">
        <v>58</v>
      </c>
      <c r="K16" s="324" t="s">
        <v>59</v>
      </c>
    </row>
    <row r="17" customHeight="1" spans="1:22">
      <c r="A17" s="205" t="s">
        <v>66</v>
      </c>
      <c r="B17" s="105" t="s">
        <v>58</v>
      </c>
      <c r="C17" s="105" t="s">
        <v>59</v>
      </c>
      <c r="D17" s="108"/>
      <c r="E17" s="229" t="s">
        <v>67</v>
      </c>
      <c r="F17" s="105" t="s">
        <v>58</v>
      </c>
      <c r="G17" s="105" t="s">
        <v>59</v>
      </c>
      <c r="H17" s="287"/>
      <c r="I17" s="229" t="s">
        <v>68</v>
      </c>
      <c r="J17" s="105" t="s">
        <v>58</v>
      </c>
      <c r="K17" s="106" t="s">
        <v>59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88" t="s">
        <v>69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6"/>
    </row>
    <row r="19" ht="18" customHeight="1" spans="1:11">
      <c r="A19" s="242" t="s">
        <v>70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61"/>
    </row>
    <row r="20" customHeight="1" spans="1:11">
      <c r="A20" s="290" t="s">
        <v>71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7"/>
    </row>
    <row r="21" ht="21.75" customHeight="1" spans="1:11">
      <c r="A21" s="292" t="s">
        <v>72</v>
      </c>
      <c r="B21" s="229" t="s">
        <v>73</v>
      </c>
      <c r="C21" s="229" t="s">
        <v>74</v>
      </c>
      <c r="D21" s="229" t="s">
        <v>75</v>
      </c>
      <c r="E21" s="229" t="s">
        <v>76</v>
      </c>
      <c r="F21" s="229" t="s">
        <v>77</v>
      </c>
      <c r="G21" s="229" t="s">
        <v>78</v>
      </c>
      <c r="H21" s="229" t="s">
        <v>79</v>
      </c>
      <c r="I21" s="229" t="s">
        <v>80</v>
      </c>
      <c r="J21" s="229" t="s">
        <v>81</v>
      </c>
      <c r="K21" s="165" t="s">
        <v>82</v>
      </c>
    </row>
    <row r="22" customHeight="1" spans="1:11">
      <c r="A22" s="293" t="s">
        <v>83</v>
      </c>
      <c r="B22" s="294"/>
      <c r="C22" s="294"/>
      <c r="D22" s="294">
        <v>1</v>
      </c>
      <c r="E22" s="294">
        <v>1</v>
      </c>
      <c r="F22" s="294">
        <v>1</v>
      </c>
      <c r="G22" s="294">
        <v>1</v>
      </c>
      <c r="H22" s="294">
        <v>1</v>
      </c>
      <c r="I22" s="294">
        <v>1</v>
      </c>
      <c r="J22" s="294"/>
      <c r="K22" s="328"/>
    </row>
    <row r="23" customHeight="1" spans="1:11">
      <c r="A23" s="293" t="s">
        <v>84</v>
      </c>
      <c r="B23" s="294"/>
      <c r="C23" s="294"/>
      <c r="D23" s="294">
        <v>1</v>
      </c>
      <c r="E23" s="294">
        <v>1</v>
      </c>
      <c r="F23" s="294">
        <v>1</v>
      </c>
      <c r="G23" s="294">
        <v>1</v>
      </c>
      <c r="H23" s="294">
        <v>1</v>
      </c>
      <c r="I23" s="294">
        <v>1</v>
      </c>
      <c r="J23" s="294"/>
      <c r="K23" s="329"/>
    </row>
    <row r="24" customHeight="1" spans="1:11">
      <c r="A24" s="293" t="s">
        <v>85</v>
      </c>
      <c r="B24" s="294"/>
      <c r="C24" s="294"/>
      <c r="D24" s="294">
        <v>1</v>
      </c>
      <c r="E24" s="294">
        <v>1</v>
      </c>
      <c r="F24" s="294">
        <v>1</v>
      </c>
      <c r="G24" s="294">
        <v>1</v>
      </c>
      <c r="H24" s="294">
        <v>1</v>
      </c>
      <c r="I24" s="294">
        <v>1</v>
      </c>
      <c r="J24" s="294"/>
      <c r="K24" s="330"/>
    </row>
    <row r="25" customHeight="1" spans="1:11">
      <c r="A25" s="206"/>
      <c r="B25" s="294"/>
      <c r="C25" s="294"/>
      <c r="D25" s="294"/>
      <c r="E25" s="294"/>
      <c r="F25" s="294"/>
      <c r="G25" s="294"/>
      <c r="H25" s="294"/>
      <c r="I25" s="294"/>
      <c r="J25" s="294"/>
      <c r="K25" s="159"/>
    </row>
    <row r="26" customHeight="1" spans="1:11">
      <c r="A26" s="206"/>
      <c r="B26" s="294"/>
      <c r="C26" s="294"/>
      <c r="D26" s="294"/>
      <c r="E26" s="294"/>
      <c r="F26" s="294"/>
      <c r="G26" s="294"/>
      <c r="H26" s="294"/>
      <c r="I26" s="294"/>
      <c r="J26" s="294"/>
      <c r="K26" s="159"/>
    </row>
    <row r="27" customHeight="1" spans="1:11">
      <c r="A27" s="206"/>
      <c r="B27" s="294"/>
      <c r="C27" s="294"/>
      <c r="D27" s="294"/>
      <c r="E27" s="294"/>
      <c r="F27" s="294"/>
      <c r="G27" s="294"/>
      <c r="H27" s="294"/>
      <c r="I27" s="294"/>
      <c r="J27" s="294"/>
      <c r="K27" s="159"/>
    </row>
    <row r="28" customHeight="1" spans="1:11">
      <c r="A28" s="206"/>
      <c r="B28" s="294"/>
      <c r="C28" s="294"/>
      <c r="D28" s="294"/>
      <c r="E28" s="294"/>
      <c r="F28" s="294"/>
      <c r="G28" s="294"/>
      <c r="H28" s="294"/>
      <c r="I28" s="294"/>
      <c r="J28" s="294"/>
      <c r="K28" s="159"/>
    </row>
    <row r="29" ht="18" customHeight="1" spans="1:11">
      <c r="A29" s="295" t="s">
        <v>86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31"/>
    </row>
    <row r="30" ht="18.75" customHeight="1" spans="1:11">
      <c r="A30" s="297" t="s">
        <v>87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32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33"/>
    </row>
    <row r="32" ht="18" customHeight="1" spans="1:11">
      <c r="A32" s="295" t="s">
        <v>88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31"/>
    </row>
    <row r="33" ht="15" spans="1:11">
      <c r="A33" s="301" t="s">
        <v>89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4"/>
    </row>
    <row r="34" ht="15.75" spans="1:11">
      <c r="A34" s="113" t="s">
        <v>90</v>
      </c>
      <c r="B34" s="114"/>
      <c r="C34" s="105" t="s">
        <v>31</v>
      </c>
      <c r="D34" s="105" t="s">
        <v>32</v>
      </c>
      <c r="E34" s="303" t="s">
        <v>91</v>
      </c>
      <c r="F34" s="304"/>
      <c r="G34" s="304"/>
      <c r="H34" s="304"/>
      <c r="I34" s="304"/>
      <c r="J34" s="304"/>
      <c r="K34" s="335"/>
    </row>
    <row r="35" ht="15.75" spans="1:11">
      <c r="A35" s="305" t="s">
        <v>92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5" spans="1:11">
      <c r="A36" s="306" t="s">
        <v>93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15" spans="1:11">
      <c r="A37" s="234" t="s">
        <v>94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59"/>
    </row>
    <row r="38" ht="15" spans="1:11">
      <c r="A38" s="234" t="s">
        <v>95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59"/>
    </row>
    <row r="39" ht="15" spans="1:11">
      <c r="A39" s="308" t="s">
        <v>96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37"/>
    </row>
    <row r="40" ht="15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59"/>
    </row>
    <row r="41" ht="15" spans="1:11">
      <c r="A41" s="310"/>
      <c r="B41" s="235"/>
      <c r="C41" s="235"/>
      <c r="D41" s="235"/>
      <c r="E41" s="235"/>
      <c r="F41" s="235"/>
      <c r="G41" s="235"/>
      <c r="H41" s="235"/>
      <c r="I41" s="235"/>
      <c r="J41" s="235"/>
      <c r="K41" s="259"/>
    </row>
    <row r="42" ht="15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59"/>
    </row>
    <row r="43" ht="15" spans="1:11">
      <c r="A43" s="234"/>
      <c r="B43" s="235"/>
      <c r="C43" s="235"/>
      <c r="D43" s="235"/>
      <c r="E43" s="235"/>
      <c r="F43" s="235"/>
      <c r="G43" s="235"/>
      <c r="H43" s="235"/>
      <c r="I43" s="235"/>
      <c r="J43" s="235"/>
      <c r="K43" s="259"/>
    </row>
    <row r="44" ht="15" spans="1:11">
      <c r="A44" s="234"/>
      <c r="B44" s="235"/>
      <c r="C44" s="235"/>
      <c r="D44" s="235"/>
      <c r="E44" s="235"/>
      <c r="F44" s="235"/>
      <c r="G44" s="235"/>
      <c r="H44" s="235"/>
      <c r="I44" s="235"/>
      <c r="J44" s="235"/>
      <c r="K44" s="259"/>
    </row>
    <row r="45" ht="15" spans="1:11">
      <c r="A45" s="234"/>
      <c r="B45" s="235"/>
      <c r="C45" s="235"/>
      <c r="D45" s="235"/>
      <c r="E45" s="235"/>
      <c r="F45" s="235"/>
      <c r="G45" s="235"/>
      <c r="H45" s="235"/>
      <c r="I45" s="235"/>
      <c r="J45" s="235"/>
      <c r="K45" s="259"/>
    </row>
    <row r="46" ht="15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59"/>
    </row>
    <row r="47" ht="15.75" spans="1:11">
      <c r="A47" s="230" t="s">
        <v>97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57"/>
    </row>
    <row r="48" ht="15.75" spans="1:11">
      <c r="A48" s="242" t="s">
        <v>98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61"/>
    </row>
    <row r="49" ht="15" spans="1:11">
      <c r="A49" s="283" t="s">
        <v>99</v>
      </c>
      <c r="B49" s="280" t="s">
        <v>58</v>
      </c>
      <c r="C49" s="280" t="s">
        <v>59</v>
      </c>
      <c r="D49" s="280" t="s">
        <v>51</v>
      </c>
      <c r="E49" s="285" t="s">
        <v>100</v>
      </c>
      <c r="F49" s="280" t="s">
        <v>58</v>
      </c>
      <c r="G49" s="280" t="s">
        <v>59</v>
      </c>
      <c r="H49" s="280" t="s">
        <v>51</v>
      </c>
      <c r="I49" s="285" t="s">
        <v>101</v>
      </c>
      <c r="J49" s="280" t="s">
        <v>58</v>
      </c>
      <c r="K49" s="324" t="s">
        <v>59</v>
      </c>
    </row>
    <row r="50" ht="15" spans="1:11">
      <c r="A50" s="205" t="s">
        <v>50</v>
      </c>
      <c r="B50" s="105" t="s">
        <v>58</v>
      </c>
      <c r="C50" s="105" t="s">
        <v>59</v>
      </c>
      <c r="D50" s="105" t="s">
        <v>51</v>
      </c>
      <c r="E50" s="229" t="s">
        <v>57</v>
      </c>
      <c r="F50" s="105" t="s">
        <v>58</v>
      </c>
      <c r="G50" s="105" t="s">
        <v>59</v>
      </c>
      <c r="H50" s="105" t="s">
        <v>51</v>
      </c>
      <c r="I50" s="229" t="s">
        <v>68</v>
      </c>
      <c r="J50" s="105" t="s">
        <v>58</v>
      </c>
      <c r="K50" s="106" t="s">
        <v>59</v>
      </c>
    </row>
    <row r="51" ht="15.75" spans="1:11">
      <c r="A51" s="207" t="s">
        <v>61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53"/>
    </row>
    <row r="52" ht="15.75" spans="1:11">
      <c r="A52" s="305" t="s">
        <v>102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5"/>
    </row>
    <row r="53" ht="15.75" spans="1:11">
      <c r="A53" s="311"/>
      <c r="B53" s="307"/>
      <c r="C53" s="307"/>
      <c r="D53" s="307"/>
      <c r="E53" s="307"/>
      <c r="F53" s="307"/>
      <c r="G53" s="307"/>
      <c r="H53" s="307"/>
      <c r="I53" s="307"/>
      <c r="J53" s="307"/>
      <c r="K53" s="336"/>
    </row>
    <row r="54" ht="15.75" spans="1:11">
      <c r="A54" s="312" t="s">
        <v>103</v>
      </c>
      <c r="B54" s="313" t="s">
        <v>104</v>
      </c>
      <c r="C54" s="313"/>
      <c r="D54" s="314" t="s">
        <v>105</v>
      </c>
      <c r="E54" s="315" t="s">
        <v>106</v>
      </c>
      <c r="F54" s="316" t="s">
        <v>107</v>
      </c>
      <c r="G54" s="317">
        <v>45654</v>
      </c>
      <c r="H54" s="318" t="s">
        <v>108</v>
      </c>
      <c r="I54" s="338"/>
      <c r="J54" s="339" t="s">
        <v>109</v>
      </c>
      <c r="K54" s="340"/>
    </row>
    <row r="55" ht="15.75" spans="1:11">
      <c r="A55" s="305" t="s">
        <v>110</v>
      </c>
      <c r="B55" s="305"/>
      <c r="C55" s="305"/>
      <c r="D55" s="305"/>
      <c r="E55" s="305"/>
      <c r="F55" s="305"/>
      <c r="G55" s="305"/>
      <c r="H55" s="305"/>
      <c r="I55" s="305"/>
      <c r="J55" s="305"/>
      <c r="K55" s="305"/>
    </row>
    <row r="56" ht="15.75" spans="1:11">
      <c r="A56" s="319"/>
      <c r="B56" s="320"/>
      <c r="C56" s="320"/>
      <c r="D56" s="320"/>
      <c r="E56" s="320"/>
      <c r="F56" s="320"/>
      <c r="G56" s="320"/>
      <c r="H56" s="320"/>
      <c r="I56" s="320"/>
      <c r="J56" s="320"/>
      <c r="K56" s="341"/>
    </row>
    <row r="57" ht="15.75" spans="1:11">
      <c r="A57" s="312" t="s">
        <v>103</v>
      </c>
      <c r="B57" s="313" t="s">
        <v>104</v>
      </c>
      <c r="C57" s="313"/>
      <c r="D57" s="314" t="s">
        <v>105</v>
      </c>
      <c r="E57" s="321"/>
      <c r="F57" s="316" t="s">
        <v>111</v>
      </c>
      <c r="G57" s="317"/>
      <c r="H57" s="318" t="s">
        <v>108</v>
      </c>
      <c r="I57" s="338"/>
      <c r="J57" s="339"/>
      <c r="K57" s="340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M10" sqref="M10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181" t="s">
        <v>112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61">
        <v>2</v>
      </c>
      <c r="I2" s="55" t="s">
        <v>22</v>
      </c>
      <c r="J2" s="58" t="s">
        <v>23</v>
      </c>
      <c r="K2" s="58"/>
      <c r="L2" s="58"/>
      <c r="M2" s="58"/>
      <c r="N2" s="58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60"/>
    </row>
    <row r="4" ht="29.15" customHeight="1" spans="1:14">
      <c r="A4" s="60"/>
      <c r="B4" s="70" t="s">
        <v>75</v>
      </c>
      <c r="C4" s="70" t="s">
        <v>76</v>
      </c>
      <c r="D4" s="66" t="s">
        <v>77</v>
      </c>
      <c r="E4" s="70" t="s">
        <v>78</v>
      </c>
      <c r="F4" s="71" t="s">
        <v>79</v>
      </c>
      <c r="G4" s="70" t="s">
        <v>80</v>
      </c>
      <c r="H4" s="61"/>
      <c r="I4" s="86"/>
      <c r="J4" s="86"/>
      <c r="K4" s="87" t="s">
        <v>116</v>
      </c>
      <c r="L4" s="175"/>
      <c r="M4" s="86"/>
      <c r="N4" s="86"/>
    </row>
    <row r="5" ht="29.15" customHeight="1" spans="1:14">
      <c r="A5" s="60"/>
      <c r="B5" s="70" t="s">
        <v>117</v>
      </c>
      <c r="C5" s="70" t="s">
        <v>118</v>
      </c>
      <c r="D5" s="66" t="s">
        <v>119</v>
      </c>
      <c r="E5" s="70" t="s">
        <v>120</v>
      </c>
      <c r="F5" s="71" t="s">
        <v>121</v>
      </c>
      <c r="G5" s="70" t="s">
        <v>122</v>
      </c>
      <c r="H5" s="61"/>
      <c r="I5" s="88"/>
      <c r="J5" s="88"/>
      <c r="K5" s="88" t="s">
        <v>123</v>
      </c>
      <c r="L5" s="88" t="s">
        <v>124</v>
      </c>
      <c r="M5" s="88"/>
      <c r="N5" s="88"/>
    </row>
    <row r="6" ht="29.15" customHeight="1" spans="1:14">
      <c r="A6" s="64" t="s">
        <v>125</v>
      </c>
      <c r="B6" s="65">
        <f>C6-1</f>
        <v>67</v>
      </c>
      <c r="C6" s="65">
        <f>D6-2</f>
        <v>68</v>
      </c>
      <c r="D6" s="66">
        <v>70</v>
      </c>
      <c r="E6" s="65">
        <f>D6+2</f>
        <v>72</v>
      </c>
      <c r="F6" s="67">
        <f>E6+2</f>
        <v>74</v>
      </c>
      <c r="G6" s="65">
        <f>F6+1</f>
        <v>75</v>
      </c>
      <c r="H6" s="61"/>
      <c r="I6" s="89" t="s">
        <v>126</v>
      </c>
      <c r="J6" s="89"/>
      <c r="K6" s="89" t="s">
        <v>127</v>
      </c>
      <c r="L6" s="89" t="s">
        <v>128</v>
      </c>
      <c r="M6" s="89"/>
      <c r="N6" s="89"/>
    </row>
    <row r="7" ht="29.15" customHeight="1" spans="1:14">
      <c r="A7" s="68" t="s">
        <v>129</v>
      </c>
      <c r="B7" s="65">
        <f t="shared" ref="B7:B9" si="0">C7-4</f>
        <v>100</v>
      </c>
      <c r="C7" s="65">
        <f t="shared" ref="C7:C9" si="1">D7-4</f>
        <v>104</v>
      </c>
      <c r="D7" s="69">
        <v>108</v>
      </c>
      <c r="E7" s="65">
        <f t="shared" ref="E7:E9" si="2">D7+4</f>
        <v>112</v>
      </c>
      <c r="F7" s="67">
        <f>E7+4</f>
        <v>116</v>
      </c>
      <c r="G7" s="65">
        <f t="shared" ref="G7:G9" si="3">F7+6</f>
        <v>122</v>
      </c>
      <c r="H7" s="61"/>
      <c r="I7" s="91"/>
      <c r="J7" s="91"/>
      <c r="K7" s="91" t="s">
        <v>130</v>
      </c>
      <c r="L7" s="91" t="s">
        <v>130</v>
      </c>
      <c r="M7" s="91"/>
      <c r="N7" s="91"/>
    </row>
    <row r="8" ht="29.15" customHeight="1" spans="1:14">
      <c r="A8" s="68" t="s">
        <v>131</v>
      </c>
      <c r="B8" s="65">
        <f t="shared" si="0"/>
        <v>98</v>
      </c>
      <c r="C8" s="65">
        <f t="shared" si="1"/>
        <v>102</v>
      </c>
      <c r="D8" s="69" t="s">
        <v>132</v>
      </c>
      <c r="E8" s="65">
        <f t="shared" si="2"/>
        <v>110</v>
      </c>
      <c r="F8" s="67">
        <f>E8+5</f>
        <v>115</v>
      </c>
      <c r="G8" s="65">
        <f t="shared" si="3"/>
        <v>121</v>
      </c>
      <c r="H8" s="61"/>
      <c r="I8" s="91"/>
      <c r="J8" s="91"/>
      <c r="K8" s="91" t="s">
        <v>133</v>
      </c>
      <c r="L8" s="91" t="s">
        <v>133</v>
      </c>
      <c r="M8" s="91"/>
      <c r="N8" s="91"/>
    </row>
    <row r="9" ht="29.15" customHeight="1" spans="1:14">
      <c r="A9" s="68" t="s">
        <v>134</v>
      </c>
      <c r="B9" s="70">
        <f t="shared" si="0"/>
        <v>98</v>
      </c>
      <c r="C9" s="70">
        <f t="shared" si="1"/>
        <v>102</v>
      </c>
      <c r="D9" s="66" t="s">
        <v>132</v>
      </c>
      <c r="E9" s="70">
        <f t="shared" si="2"/>
        <v>110</v>
      </c>
      <c r="F9" s="71">
        <f>E9+5</f>
        <v>115</v>
      </c>
      <c r="G9" s="70">
        <f t="shared" si="3"/>
        <v>121</v>
      </c>
      <c r="H9" s="61"/>
      <c r="I9" s="89"/>
      <c r="J9" s="89"/>
      <c r="K9" s="89" t="s">
        <v>135</v>
      </c>
      <c r="L9" s="89" t="s">
        <v>136</v>
      </c>
      <c r="M9" s="89"/>
      <c r="N9" s="89"/>
    </row>
    <row r="10" ht="29.15" customHeight="1" spans="1:14">
      <c r="A10" s="68" t="s">
        <v>137</v>
      </c>
      <c r="B10" s="72">
        <f>C10-1.2</f>
        <v>43.6</v>
      </c>
      <c r="C10" s="72">
        <f>D10-1.2</f>
        <v>44.8</v>
      </c>
      <c r="D10" s="66">
        <v>46</v>
      </c>
      <c r="E10" s="72">
        <f>D10+1.2</f>
        <v>47.2</v>
      </c>
      <c r="F10" s="67">
        <f>E10+1.2</f>
        <v>48.4</v>
      </c>
      <c r="G10" s="72">
        <f>F10+1.4</f>
        <v>49.8</v>
      </c>
      <c r="H10" s="61"/>
      <c r="I10" s="91"/>
      <c r="J10" s="91"/>
      <c r="K10" s="91" t="s">
        <v>138</v>
      </c>
      <c r="L10" s="91" t="s">
        <v>139</v>
      </c>
      <c r="M10" s="91"/>
      <c r="N10" s="91"/>
    </row>
    <row r="11" ht="29.15" customHeight="1" spans="1:14">
      <c r="A11" s="68" t="s">
        <v>140</v>
      </c>
      <c r="B11" s="72">
        <f>C11-0.5</f>
        <v>19.5</v>
      </c>
      <c r="C11" s="72">
        <f>D11-0.5</f>
        <v>20</v>
      </c>
      <c r="D11" s="66">
        <v>20.5</v>
      </c>
      <c r="E11" s="72">
        <f t="shared" ref="E11:G11" si="4">D11+0.5</f>
        <v>21</v>
      </c>
      <c r="F11" s="67">
        <f t="shared" si="4"/>
        <v>21.5</v>
      </c>
      <c r="G11" s="72">
        <f t="shared" si="4"/>
        <v>22</v>
      </c>
      <c r="H11" s="61"/>
      <c r="I11" s="91"/>
      <c r="J11" s="91"/>
      <c r="K11" s="91" t="s">
        <v>130</v>
      </c>
      <c r="L11" s="91" t="s">
        <v>130</v>
      </c>
      <c r="M11" s="91"/>
      <c r="N11" s="91"/>
    </row>
    <row r="12" ht="29.15" customHeight="1" spans="1:14">
      <c r="A12" s="68" t="s">
        <v>141</v>
      </c>
      <c r="B12" s="72">
        <f>C12-0.7</f>
        <v>18.1</v>
      </c>
      <c r="C12" s="72">
        <f>D12-0.7</f>
        <v>18.8</v>
      </c>
      <c r="D12" s="66">
        <v>19.5</v>
      </c>
      <c r="E12" s="72">
        <f>D12+0.7</f>
        <v>20.2</v>
      </c>
      <c r="F12" s="67">
        <f>E12+0.7</f>
        <v>20.9</v>
      </c>
      <c r="G12" s="72">
        <f>F12+1</f>
        <v>21.9</v>
      </c>
      <c r="H12" s="61"/>
      <c r="I12" s="91"/>
      <c r="J12" s="91"/>
      <c r="K12" s="91" t="s">
        <v>130</v>
      </c>
      <c r="L12" s="91" t="s">
        <v>130</v>
      </c>
      <c r="M12" s="91"/>
      <c r="N12" s="91"/>
    </row>
    <row r="13" ht="29.15" customHeight="1" spans="1:14">
      <c r="A13" s="68" t="s">
        <v>142</v>
      </c>
      <c r="B13" s="72">
        <f>C13-0.7</f>
        <v>16.1</v>
      </c>
      <c r="C13" s="72">
        <f>D13-0.7</f>
        <v>16.8</v>
      </c>
      <c r="D13" s="66">
        <v>17.5</v>
      </c>
      <c r="E13" s="72">
        <f>D13+0.7</f>
        <v>18.2</v>
      </c>
      <c r="F13" s="67">
        <f>E13+0.7</f>
        <v>18.9</v>
      </c>
      <c r="G13" s="72">
        <f>F13+1</f>
        <v>19.9</v>
      </c>
      <c r="H13" s="61"/>
      <c r="I13" s="91"/>
      <c r="J13" s="91"/>
      <c r="K13" s="91" t="s">
        <v>143</v>
      </c>
      <c r="L13" s="91" t="s">
        <v>143</v>
      </c>
      <c r="M13" s="91"/>
      <c r="N13" s="91"/>
    </row>
    <row r="14" ht="29.15" customHeight="1" spans="1:14">
      <c r="A14" s="68" t="s">
        <v>144</v>
      </c>
      <c r="B14" s="72">
        <f>C14-1</f>
        <v>45</v>
      </c>
      <c r="C14" s="72">
        <f>D14-1</f>
        <v>46</v>
      </c>
      <c r="D14" s="66">
        <v>47</v>
      </c>
      <c r="E14" s="72">
        <f>D14+1</f>
        <v>48</v>
      </c>
      <c r="F14" s="67">
        <f>E14+1</f>
        <v>49</v>
      </c>
      <c r="G14" s="72">
        <f>F14+1.5</f>
        <v>50.5</v>
      </c>
      <c r="H14" s="61"/>
      <c r="I14" s="91"/>
      <c r="J14" s="91"/>
      <c r="K14" s="91" t="s">
        <v>130</v>
      </c>
      <c r="L14" s="91" t="s">
        <v>130</v>
      </c>
      <c r="M14" s="91"/>
      <c r="N14" s="91"/>
    </row>
    <row r="15" ht="29.15" customHeight="1" spans="1:14">
      <c r="A15" s="73" t="s">
        <v>145</v>
      </c>
      <c r="B15" s="72">
        <f t="shared" ref="B15:B17" si="5">C15</f>
        <v>14</v>
      </c>
      <c r="C15" s="72">
        <f>D15-0.5</f>
        <v>14</v>
      </c>
      <c r="D15" s="66">
        <v>14.5</v>
      </c>
      <c r="E15" s="72">
        <f t="shared" ref="E15:G15" si="6">D15+0.5</f>
        <v>15</v>
      </c>
      <c r="F15" s="67">
        <f t="shared" si="6"/>
        <v>15.5</v>
      </c>
      <c r="G15" s="72">
        <f t="shared" si="6"/>
        <v>16</v>
      </c>
      <c r="H15" s="61"/>
      <c r="I15" s="91"/>
      <c r="J15" s="91"/>
      <c r="K15" s="91" t="s">
        <v>130</v>
      </c>
      <c r="L15" s="91" t="s">
        <v>130</v>
      </c>
      <c r="M15" s="91"/>
      <c r="N15" s="91"/>
    </row>
    <row r="16" ht="29.15" customHeight="1" spans="1:14">
      <c r="A16" s="73" t="s">
        <v>146</v>
      </c>
      <c r="B16" s="72">
        <f t="shared" si="5"/>
        <v>2.5</v>
      </c>
      <c r="C16" s="72">
        <f>D16</f>
        <v>2.5</v>
      </c>
      <c r="D16" s="66">
        <v>2.5</v>
      </c>
      <c r="E16" s="72">
        <f>D16</f>
        <v>2.5</v>
      </c>
      <c r="F16" s="67">
        <f>D16</f>
        <v>2.5</v>
      </c>
      <c r="G16" s="72">
        <f>D16</f>
        <v>2.5</v>
      </c>
      <c r="H16" s="61"/>
      <c r="I16" s="91"/>
      <c r="J16" s="91"/>
      <c r="K16" s="91" t="s">
        <v>130</v>
      </c>
      <c r="L16" s="91" t="s">
        <v>130</v>
      </c>
      <c r="M16" s="91"/>
      <c r="N16" s="91"/>
    </row>
    <row r="17" ht="29.15" customHeight="1" spans="1:14">
      <c r="A17" s="73" t="s">
        <v>147</v>
      </c>
      <c r="B17" s="65">
        <f t="shared" si="5"/>
        <v>1.8</v>
      </c>
      <c r="C17" s="65">
        <f>D17</f>
        <v>1.8</v>
      </c>
      <c r="D17" s="66">
        <v>1.8</v>
      </c>
      <c r="E17" s="65">
        <f>D17</f>
        <v>1.8</v>
      </c>
      <c r="F17" s="67">
        <f>D17</f>
        <v>1.8</v>
      </c>
      <c r="G17" s="65">
        <f>D17</f>
        <v>1.8</v>
      </c>
      <c r="H17" s="61"/>
      <c r="I17" s="91"/>
      <c r="J17" s="91"/>
      <c r="K17" s="91" t="s">
        <v>130</v>
      </c>
      <c r="L17" s="91" t="s">
        <v>130</v>
      </c>
      <c r="M17" s="91"/>
      <c r="N17" s="91"/>
    </row>
    <row r="18" ht="29.15" customHeight="1" spans="1:14">
      <c r="A18" s="74"/>
      <c r="B18" s="75"/>
      <c r="C18" s="75"/>
      <c r="D18" s="75"/>
      <c r="E18" s="75"/>
      <c r="F18" s="75"/>
      <c r="G18" s="75"/>
      <c r="H18" s="61"/>
      <c r="I18" s="91"/>
      <c r="J18" s="91"/>
      <c r="K18" s="91"/>
      <c r="L18" s="91"/>
      <c r="M18" s="91"/>
      <c r="N18" s="91"/>
    </row>
    <row r="19" ht="29.15" customHeight="1" spans="1:14">
      <c r="A19" s="74"/>
      <c r="B19" s="74"/>
      <c r="C19" s="74"/>
      <c r="D19" s="76"/>
      <c r="E19" s="77"/>
      <c r="F19" s="77"/>
      <c r="G19" s="77"/>
      <c r="H19" s="61"/>
      <c r="I19" s="91"/>
      <c r="J19" s="91"/>
      <c r="K19" s="91"/>
      <c r="L19" s="91"/>
      <c r="M19" s="91"/>
      <c r="N19" s="91"/>
    </row>
    <row r="20" ht="29.15" customHeight="1" spans="1:14">
      <c r="A20" s="74"/>
      <c r="B20" s="74"/>
      <c r="C20" s="74"/>
      <c r="D20" s="76"/>
      <c r="E20" s="77"/>
      <c r="F20" s="77"/>
      <c r="G20" s="77"/>
      <c r="H20" s="61"/>
      <c r="I20" s="91"/>
      <c r="J20" s="91"/>
      <c r="K20" s="91"/>
      <c r="L20" s="91"/>
      <c r="M20" s="91"/>
      <c r="N20" s="91"/>
    </row>
    <row r="21" ht="29.15" customHeight="1" spans="1:14">
      <c r="A21" s="74"/>
      <c r="B21" s="74"/>
      <c r="C21" s="74"/>
      <c r="D21" s="76"/>
      <c r="E21" s="77"/>
      <c r="F21" s="77"/>
      <c r="G21" s="77"/>
      <c r="H21" s="61"/>
      <c r="I21" s="91"/>
      <c r="J21" s="91"/>
      <c r="K21" s="91"/>
      <c r="L21" s="91"/>
      <c r="M21" s="91"/>
      <c r="N21" s="91"/>
    </row>
    <row r="22" ht="29.15" customHeight="1" spans="1:14">
      <c r="A22" s="74"/>
      <c r="B22" s="74"/>
      <c r="C22" s="74"/>
      <c r="D22" s="76"/>
      <c r="E22" s="77"/>
      <c r="F22" s="77"/>
      <c r="G22" s="77"/>
      <c r="H22" s="61"/>
      <c r="I22" s="91"/>
      <c r="J22" s="91"/>
      <c r="K22" s="91"/>
      <c r="L22" s="91"/>
      <c r="M22" s="91"/>
      <c r="N22" s="91"/>
    </row>
    <row r="23" ht="29.15" customHeight="1" spans="1:14">
      <c r="A23" s="75"/>
      <c r="B23" s="75"/>
      <c r="C23" s="75"/>
      <c r="D23" s="75"/>
      <c r="E23" s="75"/>
      <c r="F23" s="75"/>
      <c r="G23" s="75"/>
      <c r="H23" s="61"/>
      <c r="I23" s="184"/>
      <c r="J23" s="184"/>
      <c r="K23" s="91"/>
      <c r="L23" s="184"/>
      <c r="M23" s="184"/>
      <c r="N23" s="184"/>
    </row>
    <row r="24" ht="15" spans="1:14">
      <c r="A24" s="266"/>
      <c r="B24" s="81"/>
      <c r="C24" s="81"/>
      <c r="D24" s="81"/>
      <c r="E24" s="81"/>
      <c r="F24" s="81"/>
      <c r="G24" s="81"/>
      <c r="H24" s="81"/>
      <c r="I24" s="80" t="s">
        <v>148</v>
      </c>
      <c r="J24" s="267">
        <v>45654</v>
      </c>
      <c r="K24" s="80" t="s">
        <v>149</v>
      </c>
      <c r="L24" s="80"/>
      <c r="M24" s="80" t="s">
        <v>150</v>
      </c>
      <c r="N24" s="52" t="s">
        <v>109</v>
      </c>
    </row>
    <row r="25" ht="19" customHeight="1" spans="1:1">
      <c r="A25" s="52" t="s">
        <v>151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zoomScalePageLayoutView="125" workbookViewId="0">
      <selection activeCell="A47" sqref="A47:K47"/>
    </sheetView>
  </sheetViews>
  <sheetFormatPr defaultColWidth="10" defaultRowHeight="16.5" customHeight="1"/>
  <cols>
    <col min="1" max="6" width="10" style="98"/>
    <col min="7" max="7" width="12.25" style="98" customWidth="1"/>
    <col min="8" max="16384" width="10" style="98"/>
  </cols>
  <sheetData>
    <row r="1" ht="22.5" customHeight="1" spans="1:11">
      <c r="A1" s="185" t="s">
        <v>152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18</v>
      </c>
      <c r="B2" s="101" t="s">
        <v>19</v>
      </c>
      <c r="C2" s="101"/>
      <c r="D2" s="187" t="s">
        <v>20</v>
      </c>
      <c r="E2" s="187"/>
      <c r="F2" s="188" t="s">
        <v>21</v>
      </c>
      <c r="G2" s="188"/>
      <c r="H2" s="189" t="s">
        <v>22</v>
      </c>
      <c r="I2" s="248" t="s">
        <v>23</v>
      </c>
      <c r="J2" s="248"/>
      <c r="K2" s="249"/>
    </row>
    <row r="3" customHeight="1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customHeight="1" spans="1:11">
      <c r="A4" s="196" t="s">
        <v>27</v>
      </c>
      <c r="B4" s="56" t="s">
        <v>28</v>
      </c>
      <c r="C4" s="56"/>
      <c r="D4" s="196" t="s">
        <v>29</v>
      </c>
      <c r="E4" s="197"/>
      <c r="F4" s="198">
        <v>45468</v>
      </c>
      <c r="G4" s="199"/>
      <c r="H4" s="196" t="s">
        <v>153</v>
      </c>
      <c r="I4" s="197"/>
      <c r="J4" s="105" t="s">
        <v>31</v>
      </c>
      <c r="K4" s="106" t="s">
        <v>32</v>
      </c>
    </row>
    <row r="5" customHeight="1" spans="1:11">
      <c r="A5" s="200" t="s">
        <v>33</v>
      </c>
      <c r="B5" s="56" t="s">
        <v>34</v>
      </c>
      <c r="C5" s="56"/>
      <c r="D5" s="196" t="s">
        <v>154</v>
      </c>
      <c r="E5" s="197"/>
      <c r="F5" s="201">
        <v>45634</v>
      </c>
      <c r="G5" s="202"/>
      <c r="H5" s="196" t="s">
        <v>155</v>
      </c>
      <c r="I5" s="197"/>
      <c r="J5" s="105" t="s">
        <v>31</v>
      </c>
      <c r="K5" s="106" t="s">
        <v>32</v>
      </c>
    </row>
    <row r="6" customHeight="1" spans="1:11">
      <c r="A6" s="196" t="s">
        <v>37</v>
      </c>
      <c r="B6" s="203">
        <v>3</v>
      </c>
      <c r="C6" s="203">
        <v>6</v>
      </c>
      <c r="D6" s="196" t="s">
        <v>156</v>
      </c>
      <c r="E6" s="197"/>
      <c r="F6" s="204">
        <v>45667</v>
      </c>
      <c r="G6" s="204"/>
      <c r="H6" s="205" t="s">
        <v>157</v>
      </c>
      <c r="I6" s="229"/>
      <c r="J6" s="229"/>
      <c r="K6" s="250"/>
    </row>
    <row r="7" customHeight="1" spans="1:11">
      <c r="A7" s="196" t="s">
        <v>40</v>
      </c>
      <c r="B7" s="203">
        <f>1200+1000+1100</f>
        <v>3300</v>
      </c>
      <c r="C7" s="203"/>
      <c r="D7" s="196" t="s">
        <v>158</v>
      </c>
      <c r="E7" s="197"/>
      <c r="F7" s="204">
        <v>45675</v>
      </c>
      <c r="G7" s="204"/>
      <c r="H7" s="206"/>
      <c r="I7" s="105"/>
      <c r="J7" s="105"/>
      <c r="K7" s="106"/>
    </row>
    <row r="8" customHeight="1" spans="1:11">
      <c r="A8" s="207"/>
      <c r="B8" s="116"/>
      <c r="C8" s="208"/>
      <c r="D8" s="207" t="s">
        <v>43</v>
      </c>
      <c r="E8" s="209"/>
      <c r="F8" s="204">
        <v>45677</v>
      </c>
      <c r="G8" s="204"/>
      <c r="H8" s="210"/>
      <c r="I8" s="225"/>
      <c r="J8" s="225"/>
      <c r="K8" s="251"/>
    </row>
    <row r="9" customHeight="1" spans="1:11">
      <c r="A9" s="211" t="s">
        <v>159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47</v>
      </c>
      <c r="B10" s="213" t="s">
        <v>48</v>
      </c>
      <c r="C10" s="214" t="s">
        <v>49</v>
      </c>
      <c r="D10" s="215"/>
      <c r="E10" s="216" t="s">
        <v>52</v>
      </c>
      <c r="F10" s="213" t="s">
        <v>48</v>
      </c>
      <c r="G10" s="214" t="s">
        <v>49</v>
      </c>
      <c r="H10" s="213"/>
      <c r="I10" s="216" t="s">
        <v>50</v>
      </c>
      <c r="J10" s="213" t="s">
        <v>48</v>
      </c>
      <c r="K10" s="252" t="s">
        <v>49</v>
      </c>
    </row>
    <row r="11" customHeight="1" spans="1:11">
      <c r="A11" s="200" t="s">
        <v>53</v>
      </c>
      <c r="B11" s="217" t="s">
        <v>48</v>
      </c>
      <c r="C11" s="105" t="s">
        <v>49</v>
      </c>
      <c r="D11" s="218"/>
      <c r="E11" s="219" t="s">
        <v>55</v>
      </c>
      <c r="F11" s="217" t="s">
        <v>48</v>
      </c>
      <c r="G11" s="105" t="s">
        <v>49</v>
      </c>
      <c r="H11" s="217"/>
      <c r="I11" s="219" t="s">
        <v>60</v>
      </c>
      <c r="J11" s="217" t="s">
        <v>48</v>
      </c>
      <c r="K11" s="106" t="s">
        <v>49</v>
      </c>
    </row>
    <row r="12" customHeight="1" spans="1:11">
      <c r="A12" s="207" t="s">
        <v>91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53"/>
    </row>
    <row r="13" customHeight="1" spans="1:11">
      <c r="A13" s="220" t="s">
        <v>160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 t="s">
        <v>161</v>
      </c>
      <c r="B14" s="222"/>
      <c r="C14" s="222"/>
      <c r="D14" s="222"/>
      <c r="E14" s="222"/>
      <c r="F14" s="222"/>
      <c r="G14" s="222"/>
      <c r="H14" s="222"/>
      <c r="I14" s="133"/>
      <c r="J14" s="133"/>
      <c r="K14" s="164"/>
    </row>
    <row r="15" customHeight="1" spans="1:11">
      <c r="A15" s="221" t="s">
        <v>162</v>
      </c>
      <c r="B15" s="222"/>
      <c r="C15" s="222"/>
      <c r="D15" s="222"/>
      <c r="E15" s="222"/>
      <c r="F15" s="222"/>
      <c r="G15" s="222"/>
      <c r="H15" s="222"/>
      <c r="I15" s="133"/>
      <c r="J15" s="133"/>
      <c r="K15" s="164"/>
    </row>
    <row r="16" customHeight="1" spans="1:11">
      <c r="A16" s="221" t="s">
        <v>163</v>
      </c>
      <c r="B16" s="222"/>
      <c r="C16" s="222"/>
      <c r="D16" s="222"/>
      <c r="E16" s="223"/>
      <c r="F16" s="136"/>
      <c r="G16" s="136"/>
      <c r="H16" s="224"/>
      <c r="I16" s="151"/>
      <c r="J16" s="254"/>
      <c r="K16" s="255"/>
    </row>
    <row r="17" customHeight="1" spans="1:11">
      <c r="A17" s="210"/>
      <c r="B17" s="225"/>
      <c r="C17" s="225"/>
      <c r="D17" s="225"/>
      <c r="E17" s="225"/>
      <c r="F17" s="225"/>
      <c r="G17" s="225"/>
      <c r="H17" s="225"/>
      <c r="I17" s="225"/>
      <c r="J17" s="225"/>
      <c r="K17" s="251"/>
    </row>
    <row r="18" customHeight="1" spans="1:11">
      <c r="A18" s="220" t="s">
        <v>164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</row>
    <row r="19" customHeight="1" spans="1:11">
      <c r="A19" s="221"/>
      <c r="B19" s="222"/>
      <c r="C19" s="222"/>
      <c r="D19" s="222"/>
      <c r="E19" s="222"/>
      <c r="F19" s="222"/>
      <c r="G19" s="222"/>
      <c r="H19" s="222"/>
      <c r="I19" s="133"/>
      <c r="J19" s="133"/>
      <c r="K19" s="164"/>
    </row>
    <row r="20" customHeight="1" spans="1:11">
      <c r="A20" s="135"/>
      <c r="B20" s="136"/>
      <c r="C20" s="136"/>
      <c r="D20" s="224"/>
      <c r="E20" s="223"/>
      <c r="F20" s="136"/>
      <c r="G20" s="136"/>
      <c r="H20" s="224"/>
      <c r="I20" s="151"/>
      <c r="J20" s="254"/>
      <c r="K20" s="255"/>
    </row>
    <row r="21" customHeight="1" spans="1:11">
      <c r="A21" s="210"/>
      <c r="B21" s="225"/>
      <c r="C21" s="225"/>
      <c r="D21" s="225"/>
      <c r="E21" s="225"/>
      <c r="F21" s="225"/>
      <c r="G21" s="225"/>
      <c r="H21" s="225"/>
      <c r="I21" s="225"/>
      <c r="J21" s="225"/>
      <c r="K21" s="251"/>
    </row>
    <row r="22" customHeight="1" spans="1:11">
      <c r="A22" s="226" t="s">
        <v>88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</row>
    <row r="23" customHeight="1" spans="1:11">
      <c r="A23" s="100" t="s">
        <v>89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64"/>
    </row>
    <row r="24" customHeight="1" spans="1:11">
      <c r="A24" s="113" t="s">
        <v>90</v>
      </c>
      <c r="B24" s="114"/>
      <c r="C24" s="105" t="s">
        <v>31</v>
      </c>
      <c r="D24" s="105" t="s">
        <v>32</v>
      </c>
      <c r="E24" s="112"/>
      <c r="F24" s="112"/>
      <c r="G24" s="112"/>
      <c r="H24" s="112"/>
      <c r="I24" s="112"/>
      <c r="J24" s="112"/>
      <c r="K24" s="158"/>
    </row>
    <row r="25" customHeight="1" spans="1:11">
      <c r="A25" s="196" t="s">
        <v>165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6"/>
    </row>
    <row r="26" customHeight="1" spans="1:11">
      <c r="A26" s="227"/>
      <c r="B26" s="228"/>
      <c r="C26" s="228"/>
      <c r="D26" s="228"/>
      <c r="E26" s="228"/>
      <c r="F26" s="228"/>
      <c r="G26" s="228"/>
      <c r="H26" s="228"/>
      <c r="I26" s="228"/>
      <c r="J26" s="228"/>
      <c r="K26" s="256"/>
    </row>
    <row r="27" customHeight="1" spans="1:11">
      <c r="A27" s="211" t="s">
        <v>98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</row>
    <row r="28" customHeight="1" spans="1:11">
      <c r="A28" s="190" t="s">
        <v>99</v>
      </c>
      <c r="B28" s="214" t="s">
        <v>58</v>
      </c>
      <c r="C28" s="214" t="s">
        <v>59</v>
      </c>
      <c r="D28" s="214" t="s">
        <v>51</v>
      </c>
      <c r="E28" s="191" t="s">
        <v>100</v>
      </c>
      <c r="F28" s="214" t="s">
        <v>58</v>
      </c>
      <c r="G28" s="214" t="s">
        <v>59</v>
      </c>
      <c r="H28" s="214" t="s">
        <v>51</v>
      </c>
      <c r="I28" s="191" t="s">
        <v>101</v>
      </c>
      <c r="J28" s="214" t="s">
        <v>58</v>
      </c>
      <c r="K28" s="252" t="s">
        <v>59</v>
      </c>
    </row>
    <row r="29" customHeight="1" spans="1:11">
      <c r="A29" s="205" t="s">
        <v>50</v>
      </c>
      <c r="B29" s="105" t="s">
        <v>58</v>
      </c>
      <c r="C29" s="105" t="s">
        <v>59</v>
      </c>
      <c r="D29" s="105" t="s">
        <v>51</v>
      </c>
      <c r="E29" s="229" t="s">
        <v>57</v>
      </c>
      <c r="F29" s="105" t="s">
        <v>58</v>
      </c>
      <c r="G29" s="105" t="s">
        <v>59</v>
      </c>
      <c r="H29" s="105" t="s">
        <v>51</v>
      </c>
      <c r="I29" s="229" t="s">
        <v>68</v>
      </c>
      <c r="J29" s="105" t="s">
        <v>58</v>
      </c>
      <c r="K29" s="106" t="s">
        <v>59</v>
      </c>
    </row>
    <row r="30" customHeight="1" spans="1:11">
      <c r="A30" s="196" t="s">
        <v>61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65"/>
    </row>
    <row r="31" customHeight="1" spans="1:1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57"/>
    </row>
    <row r="32" customHeight="1" spans="1:11">
      <c r="A32" s="211" t="s">
        <v>166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</row>
    <row r="33" ht="17.25" customHeight="1" spans="1:11">
      <c r="A33" s="232" t="s">
        <v>167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58"/>
    </row>
    <row r="34" ht="17.25" customHeight="1" spans="1:11">
      <c r="A34" s="234" t="s">
        <v>168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59"/>
    </row>
    <row r="35" ht="17.25" customHeight="1" spans="1:11">
      <c r="A35" s="234" t="s">
        <v>169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59"/>
    </row>
    <row r="36" ht="17.25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59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59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59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59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59"/>
    </row>
    <row r="4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59"/>
    </row>
    <row r="42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59"/>
    </row>
    <row r="43" ht="17.25" customHeight="1" spans="1:11">
      <c r="A43" s="234"/>
      <c r="B43" s="235"/>
      <c r="C43" s="235"/>
      <c r="D43" s="235"/>
      <c r="E43" s="235"/>
      <c r="F43" s="235"/>
      <c r="G43" s="235"/>
      <c r="H43" s="235"/>
      <c r="I43" s="235"/>
      <c r="J43" s="235"/>
      <c r="K43" s="259"/>
    </row>
    <row r="44" ht="17.25" customHeight="1" spans="1:11">
      <c r="A44" s="230" t="s">
        <v>97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57"/>
    </row>
    <row r="45" customHeight="1" spans="1:11">
      <c r="A45" s="211" t="s">
        <v>170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</row>
    <row r="46" ht="18" customHeight="1" spans="1:11">
      <c r="A46" s="131" t="s">
        <v>91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63"/>
    </row>
    <row r="47" ht="18" customHeight="1" spans="1:11">
      <c r="A47" s="131"/>
      <c r="B47" s="132"/>
      <c r="C47" s="132"/>
      <c r="D47" s="132"/>
      <c r="E47" s="132"/>
      <c r="F47" s="132"/>
      <c r="G47" s="132"/>
      <c r="H47" s="132"/>
      <c r="I47" s="132"/>
      <c r="J47" s="132"/>
      <c r="K47" s="163"/>
    </row>
    <row r="48" ht="18" customHeight="1" spans="1:1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56"/>
    </row>
    <row r="49" ht="21" customHeight="1" spans="1:11">
      <c r="A49" s="236" t="s">
        <v>103</v>
      </c>
      <c r="B49" s="237" t="s">
        <v>104</v>
      </c>
      <c r="C49" s="237"/>
      <c r="D49" s="238" t="s">
        <v>105</v>
      </c>
      <c r="E49" s="239" t="s">
        <v>106</v>
      </c>
      <c r="F49" s="238" t="s">
        <v>107</v>
      </c>
      <c r="G49" s="240">
        <v>45665</v>
      </c>
      <c r="H49" s="241" t="s">
        <v>108</v>
      </c>
      <c r="I49" s="241"/>
      <c r="J49" s="237" t="s">
        <v>109</v>
      </c>
      <c r="K49" s="260"/>
    </row>
    <row r="50" customHeight="1" spans="1:11">
      <c r="A50" s="242" t="s">
        <v>110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61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2"/>
    </row>
    <row r="52" customHeight="1" spans="1:11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63"/>
    </row>
    <row r="53" ht="21" customHeight="1" spans="1:11">
      <c r="A53" s="236" t="s">
        <v>103</v>
      </c>
      <c r="B53" s="237" t="s">
        <v>104</v>
      </c>
      <c r="C53" s="237"/>
      <c r="D53" s="238" t="s">
        <v>105</v>
      </c>
      <c r="E53" s="238"/>
      <c r="F53" s="238" t="s">
        <v>107</v>
      </c>
      <c r="G53" s="238"/>
      <c r="H53" s="241" t="s">
        <v>108</v>
      </c>
      <c r="I53" s="241"/>
      <c r="J53" s="264"/>
      <c r="K53" s="265"/>
    </row>
  </sheetData>
  <mergeCells count="8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184150</xdr:rowOff>
                  </from>
                  <to>
                    <xdr:col>2</xdr:col>
                    <xdr:colOff>584200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184150</xdr:rowOff>
                  </from>
                  <to>
                    <xdr:col>3</xdr:col>
                    <xdr:colOff>584200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27</xdr:row>
                    <xdr:rowOff>12700</xdr:rowOff>
                  </from>
                  <to>
                    <xdr:col>1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12700</xdr:rowOff>
                  </from>
                  <to>
                    <xdr:col>2</xdr:col>
                    <xdr:colOff>571500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190500</xdr:rowOff>
                  </from>
                  <to>
                    <xdr:col>5</xdr:col>
                    <xdr:colOff>603250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0</xdr:rowOff>
                  </from>
                  <to>
                    <xdr:col>5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28</xdr:row>
                    <xdr:rowOff>0</xdr:rowOff>
                  </from>
                  <to>
                    <xdr:col>6</xdr:col>
                    <xdr:colOff>603250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12700</xdr:rowOff>
                  </from>
                  <to>
                    <xdr:col>10</xdr:col>
                    <xdr:colOff>603250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27</xdr:row>
                    <xdr:rowOff>0</xdr:rowOff>
                  </from>
                  <to>
                    <xdr:col>9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0</xdr:rowOff>
                  </from>
                  <to>
                    <xdr:col>10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D1" workbookViewId="0">
      <selection activeCell="K9" sqref="K9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181" t="s">
        <v>112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ht="29.15" customHeight="1" spans="1:14">
      <c r="A2" s="183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85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86" t="s">
        <v>75</v>
      </c>
      <c r="J4" s="86" t="s">
        <v>76</v>
      </c>
      <c r="K4" s="86" t="s">
        <v>77</v>
      </c>
      <c r="L4" s="86" t="s">
        <v>78</v>
      </c>
      <c r="M4" s="87" t="s">
        <v>79</v>
      </c>
      <c r="N4" s="86" t="s">
        <v>80</v>
      </c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88" t="s">
        <v>171</v>
      </c>
      <c r="J5" s="88" t="s">
        <v>171</v>
      </c>
      <c r="K5" s="88" t="s">
        <v>171</v>
      </c>
      <c r="L5" s="88" t="s">
        <v>171</v>
      </c>
      <c r="M5" s="88" t="s">
        <v>171</v>
      </c>
      <c r="N5" s="88" t="s">
        <v>171</v>
      </c>
    </row>
    <row r="6" ht="29.15" customHeight="1" spans="1:14">
      <c r="A6" s="64" t="s">
        <v>125</v>
      </c>
      <c r="B6" s="65">
        <f>C6-1</f>
        <v>67</v>
      </c>
      <c r="C6" s="65">
        <f>D6-2</f>
        <v>68</v>
      </c>
      <c r="D6" s="66">
        <v>70</v>
      </c>
      <c r="E6" s="65">
        <f>D6+2</f>
        <v>72</v>
      </c>
      <c r="F6" s="67">
        <f>E6+2</f>
        <v>74</v>
      </c>
      <c r="G6" s="65">
        <f>F6+1</f>
        <v>75</v>
      </c>
      <c r="H6" s="61"/>
      <c r="I6" s="89" t="s">
        <v>172</v>
      </c>
      <c r="J6" s="89" t="s">
        <v>173</v>
      </c>
      <c r="K6" s="89" t="s">
        <v>174</v>
      </c>
      <c r="L6" s="89" t="s">
        <v>175</v>
      </c>
      <c r="M6" s="90" t="s">
        <v>176</v>
      </c>
      <c r="N6" s="89" t="s">
        <v>177</v>
      </c>
    </row>
    <row r="7" ht="29.15" customHeight="1" spans="1:14">
      <c r="A7" s="68" t="s">
        <v>129</v>
      </c>
      <c r="B7" s="65">
        <f t="shared" ref="B7:B9" si="0">C7-4</f>
        <v>100</v>
      </c>
      <c r="C7" s="65">
        <f t="shared" ref="C7:C9" si="1">D7-4</f>
        <v>104</v>
      </c>
      <c r="D7" s="69">
        <v>108</v>
      </c>
      <c r="E7" s="65">
        <f t="shared" ref="E7:E9" si="2">D7+4</f>
        <v>112</v>
      </c>
      <c r="F7" s="67">
        <f>E7+4</f>
        <v>116</v>
      </c>
      <c r="G7" s="65">
        <f t="shared" ref="G7:G9" si="3">F7+6</f>
        <v>122</v>
      </c>
      <c r="H7" s="61"/>
      <c r="I7" s="91" t="s">
        <v>178</v>
      </c>
      <c r="J7" s="91" t="s">
        <v>179</v>
      </c>
      <c r="K7" s="91" t="s">
        <v>180</v>
      </c>
      <c r="L7" s="91" t="s">
        <v>179</v>
      </c>
      <c r="M7" s="92" t="s">
        <v>181</v>
      </c>
      <c r="N7" s="91" t="s">
        <v>178</v>
      </c>
    </row>
    <row r="8" ht="29.15" customHeight="1" spans="1:14">
      <c r="A8" s="68" t="s">
        <v>131</v>
      </c>
      <c r="B8" s="65">
        <f t="shared" si="0"/>
        <v>98</v>
      </c>
      <c r="C8" s="65">
        <f t="shared" si="1"/>
        <v>102</v>
      </c>
      <c r="D8" s="69" t="s">
        <v>132</v>
      </c>
      <c r="E8" s="65">
        <f t="shared" si="2"/>
        <v>110</v>
      </c>
      <c r="F8" s="67">
        <f>E8+5</f>
        <v>115</v>
      </c>
      <c r="G8" s="65">
        <f t="shared" si="3"/>
        <v>121</v>
      </c>
      <c r="H8" s="61"/>
      <c r="I8" s="91" t="s">
        <v>178</v>
      </c>
      <c r="J8" s="91" t="s">
        <v>182</v>
      </c>
      <c r="K8" s="91" t="s">
        <v>181</v>
      </c>
      <c r="L8" s="91" t="s">
        <v>182</v>
      </c>
      <c r="M8" s="92" t="s">
        <v>178</v>
      </c>
      <c r="N8" s="91" t="s">
        <v>178</v>
      </c>
    </row>
    <row r="9" ht="29.15" customHeight="1" spans="1:14">
      <c r="A9" s="68" t="s">
        <v>134</v>
      </c>
      <c r="B9" s="70">
        <f t="shared" si="0"/>
        <v>98</v>
      </c>
      <c r="C9" s="70">
        <f t="shared" si="1"/>
        <v>102</v>
      </c>
      <c r="D9" s="66" t="s">
        <v>132</v>
      </c>
      <c r="E9" s="70">
        <f t="shared" si="2"/>
        <v>110</v>
      </c>
      <c r="F9" s="71">
        <f>E9+5</f>
        <v>115</v>
      </c>
      <c r="G9" s="70">
        <f t="shared" si="3"/>
        <v>121</v>
      </c>
      <c r="H9" s="61"/>
      <c r="I9" s="91" t="s">
        <v>178</v>
      </c>
      <c r="J9" s="91" t="s">
        <v>183</v>
      </c>
      <c r="K9" s="91" t="s">
        <v>182</v>
      </c>
      <c r="L9" s="91" t="s">
        <v>183</v>
      </c>
      <c r="M9" s="92" t="s">
        <v>184</v>
      </c>
      <c r="N9" s="91" t="s">
        <v>183</v>
      </c>
    </row>
    <row r="10" ht="29.15" customHeight="1" spans="1:14">
      <c r="A10" s="68" t="s">
        <v>137</v>
      </c>
      <c r="B10" s="72">
        <f>C10-1.2</f>
        <v>43.6</v>
      </c>
      <c r="C10" s="72">
        <f>D10-1.2</f>
        <v>44.8</v>
      </c>
      <c r="D10" s="66">
        <v>46</v>
      </c>
      <c r="E10" s="72">
        <f>D10+1.2</f>
        <v>47.2</v>
      </c>
      <c r="F10" s="67">
        <f>E10+1.2</f>
        <v>48.4</v>
      </c>
      <c r="G10" s="72">
        <f>F10+1.4</f>
        <v>49.8</v>
      </c>
      <c r="H10" s="61"/>
      <c r="I10" s="91" t="s">
        <v>185</v>
      </c>
      <c r="J10" s="91" t="s">
        <v>186</v>
      </c>
      <c r="K10" s="91" t="s">
        <v>187</v>
      </c>
      <c r="L10" s="91" t="s">
        <v>188</v>
      </c>
      <c r="M10" s="92" t="s">
        <v>189</v>
      </c>
      <c r="N10" s="91" t="s">
        <v>190</v>
      </c>
    </row>
    <row r="11" ht="29.15" customHeight="1" spans="1:14">
      <c r="A11" s="68" t="s">
        <v>140</v>
      </c>
      <c r="B11" s="72">
        <f>C11-0.5</f>
        <v>19.5</v>
      </c>
      <c r="C11" s="72">
        <f>D11-0.5</f>
        <v>20</v>
      </c>
      <c r="D11" s="66">
        <v>20.5</v>
      </c>
      <c r="E11" s="72">
        <f t="shared" ref="E11:G11" si="4">D11+0.5</f>
        <v>21</v>
      </c>
      <c r="F11" s="67">
        <f t="shared" si="4"/>
        <v>21.5</v>
      </c>
      <c r="G11" s="72">
        <f t="shared" si="4"/>
        <v>22</v>
      </c>
      <c r="H11" s="61"/>
      <c r="I11" s="91" t="s">
        <v>191</v>
      </c>
      <c r="J11" s="91" t="s">
        <v>192</v>
      </c>
      <c r="K11" s="91" t="s">
        <v>191</v>
      </c>
      <c r="L11" s="91" t="s">
        <v>193</v>
      </c>
      <c r="M11" s="92" t="s">
        <v>182</v>
      </c>
      <c r="N11" s="91" t="s">
        <v>194</v>
      </c>
    </row>
    <row r="12" ht="29.15" customHeight="1" spans="1:14">
      <c r="A12" s="68" t="s">
        <v>141</v>
      </c>
      <c r="B12" s="72">
        <f>C12-0.7</f>
        <v>18.1</v>
      </c>
      <c r="C12" s="72">
        <f>D12-0.7</f>
        <v>18.8</v>
      </c>
      <c r="D12" s="66">
        <v>19.5</v>
      </c>
      <c r="E12" s="72">
        <f>D12+0.7</f>
        <v>20.2</v>
      </c>
      <c r="F12" s="67">
        <f>E12+0.7</f>
        <v>20.9</v>
      </c>
      <c r="G12" s="72">
        <f>F12+1</f>
        <v>21.9</v>
      </c>
      <c r="H12" s="61"/>
      <c r="I12" s="91" t="s">
        <v>195</v>
      </c>
      <c r="J12" s="91" t="s">
        <v>182</v>
      </c>
      <c r="K12" s="91" t="s">
        <v>182</v>
      </c>
      <c r="L12" s="91" t="s">
        <v>196</v>
      </c>
      <c r="M12" s="92" t="s">
        <v>197</v>
      </c>
      <c r="N12" s="91" t="s">
        <v>198</v>
      </c>
    </row>
    <row r="13" ht="29.15" customHeight="1" spans="1:14">
      <c r="A13" s="68" t="s">
        <v>142</v>
      </c>
      <c r="B13" s="72">
        <f>C13-0.7</f>
        <v>16.1</v>
      </c>
      <c r="C13" s="72">
        <f>D13-0.7</f>
        <v>16.8</v>
      </c>
      <c r="D13" s="66">
        <v>17.5</v>
      </c>
      <c r="E13" s="72">
        <f>D13+0.7</f>
        <v>18.2</v>
      </c>
      <c r="F13" s="67">
        <f>E13+0.7</f>
        <v>18.9</v>
      </c>
      <c r="G13" s="72">
        <f>F13+1</f>
        <v>19.9</v>
      </c>
      <c r="H13" s="61"/>
      <c r="I13" s="91" t="s">
        <v>195</v>
      </c>
      <c r="J13" s="91" t="s">
        <v>199</v>
      </c>
      <c r="K13" s="91" t="s">
        <v>182</v>
      </c>
      <c r="L13" s="91" t="s">
        <v>200</v>
      </c>
      <c r="M13" s="92" t="s">
        <v>201</v>
      </c>
      <c r="N13" s="91" t="s">
        <v>197</v>
      </c>
    </row>
    <row r="14" ht="29.15" customHeight="1" spans="1:14">
      <c r="A14" s="68" t="s">
        <v>144</v>
      </c>
      <c r="B14" s="72">
        <f>C14-1</f>
        <v>45</v>
      </c>
      <c r="C14" s="72">
        <f>D14-1</f>
        <v>46</v>
      </c>
      <c r="D14" s="66">
        <v>47</v>
      </c>
      <c r="E14" s="72">
        <f>D14+1</f>
        <v>48</v>
      </c>
      <c r="F14" s="67">
        <f>E14+1</f>
        <v>49</v>
      </c>
      <c r="G14" s="72">
        <f>F14+1.5</f>
        <v>50.5</v>
      </c>
      <c r="H14" s="61"/>
      <c r="I14" s="91" t="s">
        <v>181</v>
      </c>
      <c r="J14" s="91" t="s">
        <v>181</v>
      </c>
      <c r="K14" s="91" t="s">
        <v>181</v>
      </c>
      <c r="L14" s="91" t="s">
        <v>181</v>
      </c>
      <c r="M14" s="92" t="s">
        <v>181</v>
      </c>
      <c r="N14" s="91" t="s">
        <v>181</v>
      </c>
    </row>
    <row r="15" ht="29.15" customHeight="1" spans="1:14">
      <c r="A15" s="73" t="s">
        <v>145</v>
      </c>
      <c r="B15" s="72">
        <f t="shared" ref="B15:B17" si="5">C15</f>
        <v>14</v>
      </c>
      <c r="C15" s="72">
        <f>D15-0.5</f>
        <v>14</v>
      </c>
      <c r="D15" s="66">
        <v>14.5</v>
      </c>
      <c r="E15" s="72">
        <f t="shared" ref="E15:G15" si="6">D15+0.5</f>
        <v>15</v>
      </c>
      <c r="F15" s="67">
        <f t="shared" si="6"/>
        <v>15.5</v>
      </c>
      <c r="G15" s="72">
        <f t="shared" si="6"/>
        <v>16</v>
      </c>
      <c r="H15" s="61"/>
      <c r="I15" s="91" t="s">
        <v>182</v>
      </c>
      <c r="J15" s="91" t="s">
        <v>182</v>
      </c>
      <c r="K15" s="91" t="s">
        <v>182</v>
      </c>
      <c r="L15" s="91" t="s">
        <v>182</v>
      </c>
      <c r="M15" s="91" t="s">
        <v>182</v>
      </c>
      <c r="N15" s="91" t="s">
        <v>182</v>
      </c>
    </row>
    <row r="16" ht="29.15" customHeight="1" spans="1:14">
      <c r="A16" s="73" t="s">
        <v>146</v>
      </c>
      <c r="B16" s="72">
        <f t="shared" si="5"/>
        <v>2.5</v>
      </c>
      <c r="C16" s="72">
        <f>D16</f>
        <v>2.5</v>
      </c>
      <c r="D16" s="66">
        <v>2.5</v>
      </c>
      <c r="E16" s="72">
        <f>D16</f>
        <v>2.5</v>
      </c>
      <c r="F16" s="67">
        <f>D16</f>
        <v>2.5</v>
      </c>
      <c r="G16" s="72">
        <f>D16</f>
        <v>2.5</v>
      </c>
      <c r="H16" s="61"/>
      <c r="I16" s="91" t="s">
        <v>182</v>
      </c>
      <c r="J16" s="91" t="s">
        <v>182</v>
      </c>
      <c r="K16" s="91" t="s">
        <v>182</v>
      </c>
      <c r="L16" s="91" t="s">
        <v>182</v>
      </c>
      <c r="M16" s="91" t="s">
        <v>182</v>
      </c>
      <c r="N16" s="91" t="s">
        <v>182</v>
      </c>
    </row>
    <row r="17" ht="29.15" customHeight="1" spans="1:14">
      <c r="A17" s="73" t="s">
        <v>147</v>
      </c>
      <c r="B17" s="65">
        <f t="shared" si="5"/>
        <v>1.8</v>
      </c>
      <c r="C17" s="65">
        <f>D17</f>
        <v>1.8</v>
      </c>
      <c r="D17" s="66">
        <v>1.8</v>
      </c>
      <c r="E17" s="65">
        <f>D17</f>
        <v>1.8</v>
      </c>
      <c r="F17" s="67">
        <f>D17</f>
        <v>1.8</v>
      </c>
      <c r="G17" s="65">
        <f>D17</f>
        <v>1.8</v>
      </c>
      <c r="H17" s="61"/>
      <c r="I17" s="91" t="s">
        <v>182</v>
      </c>
      <c r="J17" s="91" t="s">
        <v>182</v>
      </c>
      <c r="K17" s="91" t="s">
        <v>182</v>
      </c>
      <c r="L17" s="91" t="s">
        <v>182</v>
      </c>
      <c r="M17" s="91" t="s">
        <v>182</v>
      </c>
      <c r="N17" s="91" t="s">
        <v>182</v>
      </c>
    </row>
    <row r="18" ht="29.15" customHeight="1" spans="1:14">
      <c r="A18" s="74"/>
      <c r="B18" s="75"/>
      <c r="C18" s="75"/>
      <c r="D18" s="75"/>
      <c r="E18" s="75"/>
      <c r="F18" s="75"/>
      <c r="G18" s="75"/>
      <c r="H18" s="61"/>
      <c r="I18" s="91"/>
      <c r="J18" s="91"/>
      <c r="K18" s="91"/>
      <c r="L18" s="91"/>
      <c r="M18" s="92"/>
      <c r="N18" s="91"/>
    </row>
    <row r="19" ht="29.15" customHeight="1" spans="1:14">
      <c r="A19" s="74"/>
      <c r="B19" s="74"/>
      <c r="C19" s="74"/>
      <c r="D19" s="76"/>
      <c r="E19" s="77"/>
      <c r="F19" s="77"/>
      <c r="G19" s="77"/>
      <c r="H19" s="61"/>
      <c r="I19" s="91"/>
      <c r="J19" s="91"/>
      <c r="K19" s="91"/>
      <c r="L19" s="91"/>
      <c r="M19" s="92"/>
      <c r="N19" s="91"/>
    </row>
    <row r="20" ht="29.15" customHeight="1" spans="1:14">
      <c r="A20" s="74"/>
      <c r="B20" s="74"/>
      <c r="C20" s="74"/>
      <c r="D20" s="76"/>
      <c r="E20" s="77"/>
      <c r="F20" s="77"/>
      <c r="G20" s="77"/>
      <c r="H20" s="61"/>
      <c r="I20" s="91"/>
      <c r="J20" s="91"/>
      <c r="K20" s="91"/>
      <c r="L20" s="91"/>
      <c r="M20" s="92"/>
      <c r="N20" s="91"/>
    </row>
    <row r="21" ht="29.15" customHeight="1" spans="1:14">
      <c r="A21" s="74"/>
      <c r="B21" s="74"/>
      <c r="C21" s="74"/>
      <c r="D21" s="76"/>
      <c r="E21" s="77"/>
      <c r="F21" s="77"/>
      <c r="G21" s="77"/>
      <c r="H21" s="61"/>
      <c r="I21" s="91"/>
      <c r="J21" s="91"/>
      <c r="K21" s="91"/>
      <c r="L21" s="91"/>
      <c r="M21" s="92"/>
      <c r="N21" s="91"/>
    </row>
    <row r="22" ht="29.15" customHeight="1" spans="1:14">
      <c r="A22" s="74"/>
      <c r="B22" s="74"/>
      <c r="C22" s="74"/>
      <c r="D22" s="76"/>
      <c r="E22" s="77"/>
      <c r="F22" s="77"/>
      <c r="G22" s="77"/>
      <c r="H22" s="61"/>
      <c r="I22" s="91"/>
      <c r="J22" s="91"/>
      <c r="K22" s="91"/>
      <c r="L22" s="91"/>
      <c r="M22" s="92"/>
      <c r="N22" s="91"/>
    </row>
    <row r="23" ht="29.15" customHeight="1" spans="1:14">
      <c r="A23" s="78"/>
      <c r="B23" s="75"/>
      <c r="C23" s="75"/>
      <c r="D23" s="75"/>
      <c r="E23" s="75"/>
      <c r="F23" s="75"/>
      <c r="G23" s="75"/>
      <c r="H23" s="79"/>
      <c r="I23" s="184"/>
      <c r="J23" s="184"/>
      <c r="K23" s="91"/>
      <c r="L23" s="184"/>
      <c r="M23" s="184"/>
      <c r="N23" s="184"/>
    </row>
    <row r="24" ht="15.7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5" spans="1:14">
      <c r="A25" s="52" t="s">
        <v>202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5" spans="1:13">
      <c r="A26" s="81" t="s">
        <v>203</v>
      </c>
      <c r="B26" s="81"/>
      <c r="C26" s="81"/>
      <c r="D26" s="81"/>
      <c r="E26" s="81"/>
      <c r="F26" s="81"/>
      <c r="G26" s="81"/>
      <c r="H26" s="81"/>
      <c r="I26" s="80" t="s">
        <v>204</v>
      </c>
      <c r="J26" s="97"/>
      <c r="K26" s="80" t="s">
        <v>149</v>
      </c>
      <c r="L26" s="80"/>
      <c r="M26" s="80" t="s">
        <v>205</v>
      </c>
    </row>
    <row r="27" ht="19" customHeight="1" spans="1:1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M13" sqref="M13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85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86"/>
      <c r="J4" s="60" t="s">
        <v>206</v>
      </c>
      <c r="K4" s="60" t="s">
        <v>207</v>
      </c>
      <c r="L4" s="60" t="s">
        <v>208</v>
      </c>
      <c r="M4" s="86"/>
      <c r="N4" s="175"/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88"/>
      <c r="J5" s="88" t="s">
        <v>209</v>
      </c>
      <c r="K5" s="88" t="s">
        <v>209</v>
      </c>
      <c r="L5" s="88" t="s">
        <v>209</v>
      </c>
      <c r="M5" s="88"/>
      <c r="N5" s="176"/>
    </row>
    <row r="6" ht="29.15" customHeight="1" spans="1:14">
      <c r="A6" s="64" t="s">
        <v>125</v>
      </c>
      <c r="B6" s="65">
        <f>C6-1</f>
        <v>67</v>
      </c>
      <c r="C6" s="65">
        <f>D6-2</f>
        <v>68</v>
      </c>
      <c r="D6" s="66">
        <v>70</v>
      </c>
      <c r="E6" s="65">
        <f>D6+2</f>
        <v>72</v>
      </c>
      <c r="F6" s="67">
        <f>E6+2</f>
        <v>74</v>
      </c>
      <c r="G6" s="65">
        <f>F6+1</f>
        <v>75</v>
      </c>
      <c r="H6" s="61"/>
      <c r="I6" s="89"/>
      <c r="J6" s="89" t="s">
        <v>176</v>
      </c>
      <c r="K6" s="89" t="s">
        <v>210</v>
      </c>
      <c r="L6" s="89" t="s">
        <v>176</v>
      </c>
      <c r="M6" s="89"/>
      <c r="N6" s="177"/>
    </row>
    <row r="7" ht="29.15" customHeight="1" spans="1:14">
      <c r="A7" s="68" t="s">
        <v>129</v>
      </c>
      <c r="B7" s="65">
        <f t="shared" ref="B7:B9" si="0">C7-4</f>
        <v>100</v>
      </c>
      <c r="C7" s="65">
        <f t="shared" ref="C7:C9" si="1">D7-4</f>
        <v>104</v>
      </c>
      <c r="D7" s="69">
        <v>108</v>
      </c>
      <c r="E7" s="65">
        <f t="shared" ref="E7:E9" si="2">D7+4</f>
        <v>112</v>
      </c>
      <c r="F7" s="67">
        <f>E7+4</f>
        <v>116</v>
      </c>
      <c r="G7" s="65">
        <f t="shared" ref="G7:G9" si="3">F7+6</f>
        <v>122</v>
      </c>
      <c r="H7" s="61"/>
      <c r="I7" s="91"/>
      <c r="J7" s="91" t="s">
        <v>176</v>
      </c>
      <c r="K7" s="91" t="s">
        <v>182</v>
      </c>
      <c r="L7" s="91" t="s">
        <v>182</v>
      </c>
      <c r="M7" s="91"/>
      <c r="N7" s="178"/>
    </row>
    <row r="8" ht="29.15" customHeight="1" spans="1:14">
      <c r="A8" s="68" t="s">
        <v>131</v>
      </c>
      <c r="B8" s="65">
        <f t="shared" si="0"/>
        <v>98</v>
      </c>
      <c r="C8" s="65">
        <f t="shared" si="1"/>
        <v>102</v>
      </c>
      <c r="D8" s="69" t="s">
        <v>132</v>
      </c>
      <c r="E8" s="65">
        <f t="shared" si="2"/>
        <v>110</v>
      </c>
      <c r="F8" s="67">
        <f>E8+5</f>
        <v>115</v>
      </c>
      <c r="G8" s="65">
        <f t="shared" si="3"/>
        <v>121</v>
      </c>
      <c r="H8" s="61"/>
      <c r="I8" s="91"/>
      <c r="J8" s="91" t="s">
        <v>211</v>
      </c>
      <c r="K8" s="91" t="s">
        <v>182</v>
      </c>
      <c r="L8" s="91" t="s">
        <v>182</v>
      </c>
      <c r="M8" s="91"/>
      <c r="N8" s="179"/>
    </row>
    <row r="9" ht="29.15" customHeight="1" spans="1:14">
      <c r="A9" s="68" t="s">
        <v>134</v>
      </c>
      <c r="B9" s="70">
        <f t="shared" si="0"/>
        <v>98</v>
      </c>
      <c r="C9" s="70">
        <f t="shared" si="1"/>
        <v>102</v>
      </c>
      <c r="D9" s="66" t="s">
        <v>132</v>
      </c>
      <c r="E9" s="70">
        <f t="shared" si="2"/>
        <v>110</v>
      </c>
      <c r="F9" s="71">
        <f>E9+5</f>
        <v>115</v>
      </c>
      <c r="G9" s="70">
        <f t="shared" si="3"/>
        <v>121</v>
      </c>
      <c r="H9" s="61"/>
      <c r="I9" s="89"/>
      <c r="J9" s="89" t="s">
        <v>176</v>
      </c>
      <c r="K9" s="89" t="s">
        <v>182</v>
      </c>
      <c r="L9" s="89" t="s">
        <v>212</v>
      </c>
      <c r="M9" s="89"/>
      <c r="N9" s="180"/>
    </row>
    <row r="10" ht="29.15" customHeight="1" spans="1:14">
      <c r="A10" s="68" t="s">
        <v>137</v>
      </c>
      <c r="B10" s="72">
        <f>C10-1.2</f>
        <v>43.6</v>
      </c>
      <c r="C10" s="72">
        <f>D10-1.2</f>
        <v>44.8</v>
      </c>
      <c r="D10" s="66">
        <v>46</v>
      </c>
      <c r="E10" s="72">
        <f>D10+1.2</f>
        <v>47.2</v>
      </c>
      <c r="F10" s="67">
        <f>E10+1.2</f>
        <v>48.4</v>
      </c>
      <c r="G10" s="72">
        <f>F10+1.4</f>
        <v>49.8</v>
      </c>
      <c r="H10" s="61"/>
      <c r="I10" s="89"/>
      <c r="J10" s="89" t="s">
        <v>213</v>
      </c>
      <c r="K10" s="89" t="s">
        <v>214</v>
      </c>
      <c r="L10" s="89" t="s">
        <v>215</v>
      </c>
      <c r="M10" s="89"/>
      <c r="N10" s="180"/>
    </row>
    <row r="11" ht="29.15" customHeight="1" spans="1:14">
      <c r="A11" s="68" t="s">
        <v>140</v>
      </c>
      <c r="B11" s="72">
        <f>C11-0.5</f>
        <v>19.5</v>
      </c>
      <c r="C11" s="72">
        <f>D11-0.5</f>
        <v>20</v>
      </c>
      <c r="D11" s="66">
        <v>20.5</v>
      </c>
      <c r="E11" s="72">
        <f t="shared" ref="E11:G11" si="4">D11+0.5</f>
        <v>21</v>
      </c>
      <c r="F11" s="67">
        <f t="shared" si="4"/>
        <v>21.5</v>
      </c>
      <c r="G11" s="72">
        <f t="shared" si="4"/>
        <v>22</v>
      </c>
      <c r="H11" s="61"/>
      <c r="I11" s="89"/>
      <c r="J11" s="89" t="s">
        <v>182</v>
      </c>
      <c r="K11" s="89" t="s">
        <v>187</v>
      </c>
      <c r="L11" s="89" t="s">
        <v>214</v>
      </c>
      <c r="M11" s="89"/>
      <c r="N11" s="180"/>
    </row>
    <row r="12" ht="29.15" customHeight="1" spans="1:14">
      <c r="A12" s="68" t="s">
        <v>141</v>
      </c>
      <c r="B12" s="72">
        <f>C12-0.7</f>
        <v>18.1</v>
      </c>
      <c r="C12" s="72">
        <f>D12-0.7</f>
        <v>18.8</v>
      </c>
      <c r="D12" s="66">
        <v>19.5</v>
      </c>
      <c r="E12" s="72">
        <f>D12+0.7</f>
        <v>20.2</v>
      </c>
      <c r="F12" s="67">
        <f>E12+0.7</f>
        <v>20.9</v>
      </c>
      <c r="G12" s="72">
        <f>F12+1</f>
        <v>21.9</v>
      </c>
      <c r="H12" s="61"/>
      <c r="I12" s="89"/>
      <c r="J12" s="89" t="s">
        <v>213</v>
      </c>
      <c r="K12" s="89" t="s">
        <v>182</v>
      </c>
      <c r="L12" s="89" t="s">
        <v>197</v>
      </c>
      <c r="M12" s="89"/>
      <c r="N12" s="180"/>
    </row>
    <row r="13" ht="29.15" customHeight="1" spans="1:14">
      <c r="A13" s="68" t="s">
        <v>142</v>
      </c>
      <c r="B13" s="72">
        <f>C13-0.7</f>
        <v>16.1</v>
      </c>
      <c r="C13" s="72">
        <f>D13-0.7</f>
        <v>16.8</v>
      </c>
      <c r="D13" s="66">
        <v>17.5</v>
      </c>
      <c r="E13" s="72">
        <f>D13+0.7</f>
        <v>18.2</v>
      </c>
      <c r="F13" s="67">
        <f>E13+0.7</f>
        <v>18.9</v>
      </c>
      <c r="G13" s="72">
        <f>F13+1</f>
        <v>19.9</v>
      </c>
      <c r="H13" s="61"/>
      <c r="I13" s="91"/>
      <c r="J13" s="91" t="s">
        <v>216</v>
      </c>
      <c r="K13" s="91" t="s">
        <v>182</v>
      </c>
      <c r="L13" s="91" t="s">
        <v>213</v>
      </c>
      <c r="M13" s="91"/>
      <c r="N13" s="179"/>
    </row>
    <row r="14" ht="29.15" customHeight="1" spans="1:14">
      <c r="A14" s="68" t="s">
        <v>144</v>
      </c>
      <c r="B14" s="72">
        <f>C14-1</f>
        <v>45</v>
      </c>
      <c r="C14" s="72">
        <f>D14-1</f>
        <v>46</v>
      </c>
      <c r="D14" s="66">
        <v>47</v>
      </c>
      <c r="E14" s="72">
        <f>D14+1</f>
        <v>48</v>
      </c>
      <c r="F14" s="67">
        <f>E14+1</f>
        <v>49</v>
      </c>
      <c r="G14" s="72">
        <f>F14+1.5</f>
        <v>50.5</v>
      </c>
      <c r="H14" s="61"/>
      <c r="I14" s="91"/>
      <c r="J14" s="91" t="s">
        <v>181</v>
      </c>
      <c r="K14" s="91" t="s">
        <v>217</v>
      </c>
      <c r="L14" s="91" t="s">
        <v>218</v>
      </c>
      <c r="M14" s="91"/>
      <c r="N14" s="179"/>
    </row>
    <row r="15" ht="29.15" customHeight="1" spans="1:14">
      <c r="A15" s="73" t="s">
        <v>145</v>
      </c>
      <c r="B15" s="72">
        <f t="shared" ref="B15:B17" si="5">C15</f>
        <v>14</v>
      </c>
      <c r="C15" s="72">
        <f>D15-0.5</f>
        <v>14</v>
      </c>
      <c r="D15" s="66">
        <v>14.5</v>
      </c>
      <c r="E15" s="72">
        <f t="shared" ref="E15:G15" si="6">D15+0.5</f>
        <v>15</v>
      </c>
      <c r="F15" s="67">
        <f t="shared" si="6"/>
        <v>15.5</v>
      </c>
      <c r="G15" s="72">
        <f t="shared" si="6"/>
        <v>16</v>
      </c>
      <c r="H15" s="61"/>
      <c r="I15" s="91"/>
      <c r="J15" s="91" t="s">
        <v>217</v>
      </c>
      <c r="K15" s="91" t="s">
        <v>217</v>
      </c>
      <c r="L15" s="91" t="s">
        <v>217</v>
      </c>
      <c r="M15" s="91"/>
      <c r="N15" s="179"/>
    </row>
    <row r="16" ht="29.15" customHeight="1" spans="1:14">
      <c r="A16" s="73" t="s">
        <v>146</v>
      </c>
      <c r="B16" s="72">
        <f t="shared" si="5"/>
        <v>2.5</v>
      </c>
      <c r="C16" s="72">
        <f>D16</f>
        <v>2.5</v>
      </c>
      <c r="D16" s="66">
        <v>2.5</v>
      </c>
      <c r="E16" s="72">
        <f>D16</f>
        <v>2.5</v>
      </c>
      <c r="F16" s="67">
        <f>D16</f>
        <v>2.5</v>
      </c>
      <c r="G16" s="72">
        <f>D16</f>
        <v>2.5</v>
      </c>
      <c r="H16" s="61"/>
      <c r="I16" s="91"/>
      <c r="J16" s="91" t="s">
        <v>217</v>
      </c>
      <c r="K16" s="91" t="s">
        <v>217</v>
      </c>
      <c r="L16" s="91" t="s">
        <v>217</v>
      </c>
      <c r="M16" s="91"/>
      <c r="N16" s="179"/>
    </row>
    <row r="17" ht="29.15" customHeight="1" spans="1:14">
      <c r="A17" s="73" t="s">
        <v>147</v>
      </c>
      <c r="B17" s="65">
        <f t="shared" si="5"/>
        <v>1.8</v>
      </c>
      <c r="C17" s="65">
        <f>D17</f>
        <v>1.8</v>
      </c>
      <c r="D17" s="66">
        <v>1.8</v>
      </c>
      <c r="E17" s="65">
        <f>D17</f>
        <v>1.8</v>
      </c>
      <c r="F17" s="67">
        <f>D17</f>
        <v>1.8</v>
      </c>
      <c r="G17" s="65">
        <f>D17</f>
        <v>1.8</v>
      </c>
      <c r="H17" s="61"/>
      <c r="I17" s="91"/>
      <c r="J17" s="91" t="s">
        <v>217</v>
      </c>
      <c r="K17" s="91" t="s">
        <v>182</v>
      </c>
      <c r="L17" s="91" t="s">
        <v>182</v>
      </c>
      <c r="M17" s="91"/>
      <c r="N17" s="179"/>
    </row>
    <row r="18" ht="29.15" customHeight="1" spans="1:14">
      <c r="A18" s="74"/>
      <c r="B18" s="75"/>
      <c r="C18" s="75"/>
      <c r="D18" s="75"/>
      <c r="E18" s="75"/>
      <c r="F18" s="75"/>
      <c r="G18" s="75"/>
      <c r="H18" s="61"/>
      <c r="I18" s="91"/>
      <c r="J18" s="91"/>
      <c r="K18" s="91"/>
      <c r="L18" s="91"/>
      <c r="M18" s="91"/>
      <c r="N18" s="179"/>
    </row>
    <row r="19" ht="29.15" customHeight="1" spans="1:14">
      <c r="A19" s="74"/>
      <c r="B19" s="74"/>
      <c r="C19" s="74"/>
      <c r="D19" s="76"/>
      <c r="E19" s="77"/>
      <c r="F19" s="77"/>
      <c r="G19" s="77"/>
      <c r="H19" s="61"/>
      <c r="I19" s="91"/>
      <c r="J19" s="91"/>
      <c r="K19" s="91"/>
      <c r="L19" s="91"/>
      <c r="M19" s="91"/>
      <c r="N19" s="179"/>
    </row>
    <row r="20" ht="29.15" customHeight="1" spans="1:14">
      <c r="A20" s="174"/>
      <c r="B20" s="74"/>
      <c r="C20" s="74"/>
      <c r="D20" s="76"/>
      <c r="E20" s="77"/>
      <c r="F20" s="77"/>
      <c r="G20" s="77"/>
      <c r="H20" s="61"/>
      <c r="I20" s="91"/>
      <c r="J20" s="91"/>
      <c r="K20" s="91"/>
      <c r="L20" s="91"/>
      <c r="M20" s="91"/>
      <c r="N20" s="179"/>
    </row>
    <row r="21" ht="29.15" customHeight="1" spans="1:14">
      <c r="A21" s="74"/>
      <c r="B21" s="74"/>
      <c r="C21" s="74"/>
      <c r="D21" s="76"/>
      <c r="E21" s="77"/>
      <c r="F21" s="77"/>
      <c r="G21" s="77"/>
      <c r="H21" s="61"/>
      <c r="I21" s="91"/>
      <c r="J21" s="91"/>
      <c r="K21" s="91"/>
      <c r="L21" s="91"/>
      <c r="M21" s="91"/>
      <c r="N21" s="179"/>
    </row>
    <row r="22" ht="29.15" customHeight="1" spans="1:14">
      <c r="A22" s="74"/>
      <c r="B22" s="74"/>
      <c r="C22" s="74"/>
      <c r="D22" s="76"/>
      <c r="E22" s="77"/>
      <c r="F22" s="77"/>
      <c r="G22" s="77"/>
      <c r="H22" s="61"/>
      <c r="I22" s="91"/>
      <c r="J22" s="91"/>
      <c r="K22" s="91"/>
      <c r="L22" s="91"/>
      <c r="M22" s="91"/>
      <c r="N22" s="179"/>
    </row>
    <row r="23" ht="29.15" customHeight="1" spans="1:14">
      <c r="A23" s="78"/>
      <c r="B23" s="78"/>
      <c r="C23" s="78"/>
      <c r="D23" s="78"/>
      <c r="E23" s="78"/>
      <c r="F23" s="78"/>
      <c r="G23" s="78"/>
      <c r="H23" s="79"/>
      <c r="I23" s="93"/>
      <c r="J23" s="94"/>
      <c r="K23" s="95"/>
      <c r="L23" s="94"/>
      <c r="M23" s="94"/>
      <c r="N23" s="96"/>
    </row>
    <row r="24" ht="15.7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5" spans="1:14">
      <c r="A25" s="52" t="s">
        <v>202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5" spans="1:13">
      <c r="A26" s="81" t="s">
        <v>203</v>
      </c>
      <c r="B26" s="81"/>
      <c r="C26" s="81"/>
      <c r="D26" s="81"/>
      <c r="E26" s="81"/>
      <c r="F26" s="81"/>
      <c r="G26" s="81"/>
      <c r="H26" s="81"/>
      <c r="I26" s="80" t="s">
        <v>204</v>
      </c>
      <c r="J26" s="97"/>
      <c r="K26" s="80" t="s">
        <v>149</v>
      </c>
      <c r="L26" s="80"/>
      <c r="M26" s="80" t="s">
        <v>219</v>
      </c>
    </row>
    <row r="27" ht="19" customHeight="1" spans="1:1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topLeftCell="A27" workbookViewId="0">
      <selection activeCell="A40" sqref="A40:K40"/>
    </sheetView>
  </sheetViews>
  <sheetFormatPr defaultColWidth="10.0833333333333" defaultRowHeight="15"/>
  <cols>
    <col min="1" max="1" width="9.58333333333333" style="98" customWidth="1"/>
    <col min="2" max="2" width="11.0833333333333" style="98" customWidth="1"/>
    <col min="3" max="3" width="9.08333333333333" style="98" customWidth="1"/>
    <col min="4" max="4" width="9.5" style="98" customWidth="1"/>
    <col min="5" max="5" width="11.3333333333333" style="98" customWidth="1"/>
    <col min="6" max="6" width="10.3333333333333" style="98" customWidth="1"/>
    <col min="7" max="7" width="9.5" style="98" customWidth="1"/>
    <col min="8" max="8" width="9.08333333333333" style="98" customWidth="1"/>
    <col min="9" max="9" width="8.08333333333333" style="98" customWidth="1"/>
    <col min="10" max="10" width="10.5" style="98" customWidth="1"/>
    <col min="11" max="11" width="12.0833333333333" style="98" customWidth="1"/>
    <col min="12" max="16384" width="10.0833333333333" style="98"/>
  </cols>
  <sheetData>
    <row r="1" ht="26.25" spans="1:11">
      <c r="A1" s="99" t="s">
        <v>220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.75" spans="1:11">
      <c r="A2" s="100" t="s">
        <v>18</v>
      </c>
      <c r="B2" s="101" t="s">
        <v>19</v>
      </c>
      <c r="C2" s="101"/>
      <c r="D2" s="102" t="s">
        <v>27</v>
      </c>
      <c r="E2" s="103" t="s">
        <v>221</v>
      </c>
      <c r="F2" s="104" t="s">
        <v>222</v>
      </c>
      <c r="G2" s="105" t="s">
        <v>223</v>
      </c>
      <c r="H2" s="106"/>
      <c r="I2" s="133" t="s">
        <v>22</v>
      </c>
      <c r="J2" s="156" t="s">
        <v>23</v>
      </c>
      <c r="K2" s="157"/>
    </row>
    <row r="3" spans="1:11">
      <c r="A3" s="107" t="s">
        <v>40</v>
      </c>
      <c r="B3" s="108">
        <v>3300</v>
      </c>
      <c r="C3" s="108"/>
      <c r="D3" s="109" t="s">
        <v>224</v>
      </c>
      <c r="E3" s="110">
        <v>45689</v>
      </c>
      <c r="F3" s="111"/>
      <c r="G3" s="111"/>
      <c r="H3" s="112" t="s">
        <v>225</v>
      </c>
      <c r="I3" s="112"/>
      <c r="J3" s="112"/>
      <c r="K3" s="158"/>
    </row>
    <row r="4" spans="1:11">
      <c r="A4" s="113" t="s">
        <v>37</v>
      </c>
      <c r="B4" s="108">
        <v>3</v>
      </c>
      <c r="C4" s="108">
        <v>6</v>
      </c>
      <c r="D4" s="114" t="s">
        <v>226</v>
      </c>
      <c r="E4" s="111"/>
      <c r="F4" s="111"/>
      <c r="G4" s="111"/>
      <c r="H4" s="114" t="s">
        <v>227</v>
      </c>
      <c r="I4" s="114"/>
      <c r="J4" s="127" t="s">
        <v>31</v>
      </c>
      <c r="K4" s="159" t="s">
        <v>32</v>
      </c>
    </row>
    <row r="5" spans="1:11">
      <c r="A5" s="113" t="s">
        <v>228</v>
      </c>
      <c r="B5" s="108">
        <v>1</v>
      </c>
      <c r="C5" s="108"/>
      <c r="D5" s="109" t="s">
        <v>229</v>
      </c>
      <c r="E5" s="109" t="s">
        <v>230</v>
      </c>
      <c r="F5" s="109" t="s">
        <v>231</v>
      </c>
      <c r="G5" s="109" t="s">
        <v>232</v>
      </c>
      <c r="H5" s="114" t="s">
        <v>233</v>
      </c>
      <c r="I5" s="114"/>
      <c r="J5" s="127" t="s">
        <v>31</v>
      </c>
      <c r="K5" s="159" t="s">
        <v>32</v>
      </c>
    </row>
    <row r="6" ht="15.75" spans="1:11">
      <c r="A6" s="115" t="s">
        <v>234</v>
      </c>
      <c r="B6" s="116">
        <v>200</v>
      </c>
      <c r="C6" s="116"/>
      <c r="D6" s="117" t="s">
        <v>235</v>
      </c>
      <c r="E6" s="118"/>
      <c r="F6" s="119"/>
      <c r="G6" s="117"/>
      <c r="H6" s="120" t="s">
        <v>236</v>
      </c>
      <c r="I6" s="120"/>
      <c r="J6" s="119" t="s">
        <v>31</v>
      </c>
      <c r="K6" s="160" t="s">
        <v>32</v>
      </c>
    </row>
    <row r="7" ht="15.7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237</v>
      </c>
      <c r="B8" s="104" t="s">
        <v>238</v>
      </c>
      <c r="C8" s="104" t="s">
        <v>239</v>
      </c>
      <c r="D8" s="104" t="s">
        <v>240</v>
      </c>
      <c r="E8" s="104" t="s">
        <v>241</v>
      </c>
      <c r="F8" s="104" t="s">
        <v>242</v>
      </c>
      <c r="G8" s="125"/>
      <c r="H8" s="126"/>
      <c r="I8" s="126"/>
      <c r="J8" s="126"/>
      <c r="K8" s="161"/>
    </row>
    <row r="9" spans="1:11">
      <c r="A9" s="113" t="s">
        <v>243</v>
      </c>
      <c r="B9" s="114"/>
      <c r="C9" s="127" t="s">
        <v>31</v>
      </c>
      <c r="D9" s="127" t="s">
        <v>32</v>
      </c>
      <c r="E9" s="109" t="s">
        <v>244</v>
      </c>
      <c r="F9" s="128" t="s">
        <v>245</v>
      </c>
      <c r="G9" s="129"/>
      <c r="H9" s="130"/>
      <c r="I9" s="130"/>
      <c r="J9" s="130"/>
      <c r="K9" s="162"/>
    </row>
    <row r="10" spans="1:11">
      <c r="A10" s="113" t="s">
        <v>246</v>
      </c>
      <c r="B10" s="114"/>
      <c r="C10" s="127" t="s">
        <v>31</v>
      </c>
      <c r="D10" s="127" t="s">
        <v>32</v>
      </c>
      <c r="E10" s="109" t="s">
        <v>247</v>
      </c>
      <c r="F10" s="128" t="s">
        <v>248</v>
      </c>
      <c r="G10" s="129" t="s">
        <v>249</v>
      </c>
      <c r="H10" s="130"/>
      <c r="I10" s="130"/>
      <c r="J10" s="130"/>
      <c r="K10" s="162"/>
    </row>
    <row r="11" spans="1:11">
      <c r="A11" s="131" t="s">
        <v>159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7" t="s">
        <v>52</v>
      </c>
      <c r="B12" s="127" t="s">
        <v>48</v>
      </c>
      <c r="C12" s="127" t="s">
        <v>49</v>
      </c>
      <c r="D12" s="128"/>
      <c r="E12" s="109" t="s">
        <v>50</v>
      </c>
      <c r="F12" s="127" t="s">
        <v>48</v>
      </c>
      <c r="G12" s="127" t="s">
        <v>49</v>
      </c>
      <c r="H12" s="127"/>
      <c r="I12" s="109" t="s">
        <v>250</v>
      </c>
      <c r="J12" s="127" t="s">
        <v>48</v>
      </c>
      <c r="K12" s="159" t="s">
        <v>49</v>
      </c>
    </row>
    <row r="13" spans="1:11">
      <c r="A13" s="107" t="s">
        <v>55</v>
      </c>
      <c r="B13" s="127" t="s">
        <v>48</v>
      </c>
      <c r="C13" s="127" t="s">
        <v>49</v>
      </c>
      <c r="D13" s="128"/>
      <c r="E13" s="109" t="s">
        <v>60</v>
      </c>
      <c r="F13" s="127" t="s">
        <v>48</v>
      </c>
      <c r="G13" s="127" t="s">
        <v>49</v>
      </c>
      <c r="H13" s="127"/>
      <c r="I13" s="109" t="s">
        <v>251</v>
      </c>
      <c r="J13" s="127" t="s">
        <v>48</v>
      </c>
      <c r="K13" s="159" t="s">
        <v>49</v>
      </c>
    </row>
    <row r="14" ht="15.75" spans="1:11">
      <c r="A14" s="115" t="s">
        <v>252</v>
      </c>
      <c r="B14" s="119" t="s">
        <v>48</v>
      </c>
      <c r="C14" s="119" t="s">
        <v>49</v>
      </c>
      <c r="D14" s="118"/>
      <c r="E14" s="117" t="s">
        <v>253</v>
      </c>
      <c r="F14" s="119" t="s">
        <v>48</v>
      </c>
      <c r="G14" s="119" t="s">
        <v>49</v>
      </c>
      <c r="H14" s="119"/>
      <c r="I14" s="117" t="s">
        <v>254</v>
      </c>
      <c r="J14" s="119" t="s">
        <v>48</v>
      </c>
      <c r="K14" s="160" t="s">
        <v>49</v>
      </c>
    </row>
    <row r="15" ht="15.75" spans="1:11">
      <c r="A15" s="121"/>
      <c r="B15" s="123"/>
      <c r="C15" s="123"/>
      <c r="D15" s="122"/>
      <c r="E15" s="121"/>
      <c r="F15" s="123"/>
      <c r="G15" s="123"/>
      <c r="H15" s="123"/>
      <c r="I15" s="121"/>
      <c r="J15" s="123"/>
      <c r="K15" s="123"/>
    </row>
    <row r="16" spans="1:11">
      <c r="A16" s="100" t="s">
        <v>255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4"/>
    </row>
    <row r="17" spans="1:11">
      <c r="A17" s="113" t="s">
        <v>256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3" t="s">
        <v>257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4" t="s">
        <v>258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9"/>
    </row>
    <row r="20" spans="1:11">
      <c r="A20" s="135" t="s">
        <v>259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6"/>
    </row>
    <row r="21" spans="1:11">
      <c r="A21" s="135" t="s">
        <v>260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6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6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7"/>
    </row>
    <row r="24" spans="1:11">
      <c r="A24" s="113" t="s">
        <v>90</v>
      </c>
      <c r="B24" s="114"/>
      <c r="C24" s="127" t="s">
        <v>31</v>
      </c>
      <c r="D24" s="127" t="s">
        <v>32</v>
      </c>
      <c r="E24" s="112"/>
      <c r="F24" s="112"/>
      <c r="G24" s="112"/>
      <c r="H24" s="112"/>
      <c r="I24" s="112"/>
      <c r="J24" s="112"/>
      <c r="K24" s="158"/>
    </row>
    <row r="25" ht="15.75" spans="1:11">
      <c r="A25" s="139" t="s">
        <v>261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8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262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69"/>
    </row>
    <row r="28" spans="1:11">
      <c r="A28" s="135" t="s">
        <v>263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spans="1:11">
      <c r="A29" s="135" t="s">
        <v>264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66"/>
    </row>
    <row r="30" ht="14" customHeight="1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66"/>
    </row>
    <row r="31" ht="14" customHeight="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66"/>
    </row>
    <row r="32" ht="14" customHeight="1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66"/>
    </row>
    <row r="33" ht="14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0"/>
    </row>
    <row r="34" ht="14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6"/>
    </row>
    <row r="35" ht="14" customHeight="1" spans="1:11">
      <c r="A35" s="146"/>
      <c r="B35" s="136"/>
      <c r="C35" s="136"/>
      <c r="D35" s="136"/>
      <c r="E35" s="136"/>
      <c r="F35" s="136"/>
      <c r="G35" s="136"/>
      <c r="H35" s="136"/>
      <c r="I35" s="136"/>
      <c r="J35" s="136"/>
      <c r="K35" s="166"/>
    </row>
    <row r="36" ht="14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1"/>
    </row>
    <row r="37" ht="18.75" customHeight="1" spans="1:11">
      <c r="A37" s="149" t="s">
        <v>265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2"/>
    </row>
    <row r="38" ht="18.75" customHeight="1" spans="1:11">
      <c r="A38" s="113" t="s">
        <v>266</v>
      </c>
      <c r="B38" s="114"/>
      <c r="C38" s="114"/>
      <c r="D38" s="112" t="s">
        <v>267</v>
      </c>
      <c r="E38" s="112"/>
      <c r="F38" s="151" t="s">
        <v>268</v>
      </c>
      <c r="G38" s="152"/>
      <c r="H38" s="114" t="s">
        <v>269</v>
      </c>
      <c r="I38" s="114"/>
      <c r="J38" s="114" t="s">
        <v>270</v>
      </c>
      <c r="K38" s="165"/>
    </row>
    <row r="39" ht="18.75" customHeight="1" spans="1:11">
      <c r="A39" s="113" t="s">
        <v>91</v>
      </c>
      <c r="B39" s="114" t="s">
        <v>271</v>
      </c>
      <c r="C39" s="114"/>
      <c r="D39" s="114"/>
      <c r="E39" s="114"/>
      <c r="F39" s="114"/>
      <c r="G39" s="114"/>
      <c r="H39" s="114"/>
      <c r="I39" s="114"/>
      <c r="J39" s="114"/>
      <c r="K39" s="165"/>
    </row>
    <row r="40" ht="31" customHeight="1" spans="1:11">
      <c r="A40" s="113" t="s">
        <v>272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ht="18.75" customHeight="1" spans="1:11">
      <c r="A41" s="113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32.15" customHeight="1" spans="1:11">
      <c r="A42" s="115" t="s">
        <v>103</v>
      </c>
      <c r="B42" s="153" t="s">
        <v>273</v>
      </c>
      <c r="C42" s="153"/>
      <c r="D42" s="117" t="s">
        <v>274</v>
      </c>
      <c r="E42" s="118" t="s">
        <v>106</v>
      </c>
      <c r="F42" s="117" t="s">
        <v>107</v>
      </c>
      <c r="G42" s="154">
        <v>45677</v>
      </c>
      <c r="H42" s="155" t="s">
        <v>108</v>
      </c>
      <c r="I42" s="155"/>
      <c r="J42" s="153" t="s">
        <v>109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L10" sqref="L10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85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86" t="s">
        <v>75</v>
      </c>
      <c r="J4" s="86" t="s">
        <v>76</v>
      </c>
      <c r="K4" s="86" t="s">
        <v>77</v>
      </c>
      <c r="L4" s="86" t="s">
        <v>78</v>
      </c>
      <c r="M4" s="87" t="s">
        <v>79</v>
      </c>
      <c r="N4" s="86" t="s">
        <v>80</v>
      </c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88" t="s">
        <v>171</v>
      </c>
      <c r="J5" s="88" t="s">
        <v>275</v>
      </c>
      <c r="K5" s="88" t="s">
        <v>276</v>
      </c>
      <c r="L5" s="88" t="s">
        <v>171</v>
      </c>
      <c r="M5" s="88" t="s">
        <v>277</v>
      </c>
      <c r="N5" s="88" t="s">
        <v>275</v>
      </c>
    </row>
    <row r="6" ht="29.15" customHeight="1" spans="1:14">
      <c r="A6" s="64" t="s">
        <v>125</v>
      </c>
      <c r="B6" s="65">
        <f>C6-1</f>
        <v>67</v>
      </c>
      <c r="C6" s="65">
        <f>D6-2</f>
        <v>68</v>
      </c>
      <c r="D6" s="66">
        <v>70</v>
      </c>
      <c r="E6" s="65">
        <f>D6+2</f>
        <v>72</v>
      </c>
      <c r="F6" s="67">
        <f>E6+2</f>
        <v>74</v>
      </c>
      <c r="G6" s="65">
        <f>F6+1</f>
        <v>75</v>
      </c>
      <c r="H6" s="61"/>
      <c r="I6" s="89" t="s">
        <v>278</v>
      </c>
      <c r="J6" s="89" t="s">
        <v>279</v>
      </c>
      <c r="K6" s="89" t="s">
        <v>174</v>
      </c>
      <c r="L6" s="89" t="s">
        <v>280</v>
      </c>
      <c r="M6" s="90" t="s">
        <v>281</v>
      </c>
      <c r="N6" s="89" t="s">
        <v>177</v>
      </c>
    </row>
    <row r="7" ht="29.15" customHeight="1" spans="1:14">
      <c r="A7" s="68" t="s">
        <v>129</v>
      </c>
      <c r="B7" s="65">
        <f t="shared" ref="B7:B9" si="0">C7-4</f>
        <v>100</v>
      </c>
      <c r="C7" s="65">
        <f t="shared" ref="C7:C9" si="1">D7-4</f>
        <v>104</v>
      </c>
      <c r="D7" s="69">
        <v>108</v>
      </c>
      <c r="E7" s="65">
        <f t="shared" ref="E7:E9" si="2">D7+4</f>
        <v>112</v>
      </c>
      <c r="F7" s="67">
        <f>E7+4</f>
        <v>116</v>
      </c>
      <c r="G7" s="65">
        <f t="shared" ref="G7:G9" si="3">F7+6</f>
        <v>122</v>
      </c>
      <c r="H7" s="61"/>
      <c r="I7" s="91" t="s">
        <v>178</v>
      </c>
      <c r="J7" s="91" t="s">
        <v>179</v>
      </c>
      <c r="K7" s="91" t="s">
        <v>181</v>
      </c>
      <c r="L7" s="91" t="s">
        <v>179</v>
      </c>
      <c r="M7" s="92" t="s">
        <v>181</v>
      </c>
      <c r="N7" s="91" t="s">
        <v>178</v>
      </c>
    </row>
    <row r="8" ht="29.15" customHeight="1" spans="1:14">
      <c r="A8" s="68" t="s">
        <v>131</v>
      </c>
      <c r="B8" s="65">
        <f t="shared" si="0"/>
        <v>98</v>
      </c>
      <c r="C8" s="65">
        <f t="shared" si="1"/>
        <v>102</v>
      </c>
      <c r="D8" s="69" t="s">
        <v>132</v>
      </c>
      <c r="E8" s="65">
        <f t="shared" si="2"/>
        <v>110</v>
      </c>
      <c r="F8" s="67">
        <f>E8+5</f>
        <v>115</v>
      </c>
      <c r="G8" s="65">
        <f t="shared" si="3"/>
        <v>121</v>
      </c>
      <c r="H8" s="61"/>
      <c r="I8" s="91" t="s">
        <v>178</v>
      </c>
      <c r="J8" s="91" t="s">
        <v>182</v>
      </c>
      <c r="K8" s="91" t="s">
        <v>181</v>
      </c>
      <c r="L8" s="91" t="s">
        <v>182</v>
      </c>
      <c r="M8" s="92" t="s">
        <v>178</v>
      </c>
      <c r="N8" s="91" t="s">
        <v>178</v>
      </c>
    </row>
    <row r="9" ht="29.15" customHeight="1" spans="1:14">
      <c r="A9" s="68" t="s">
        <v>134</v>
      </c>
      <c r="B9" s="70">
        <f t="shared" si="0"/>
        <v>98</v>
      </c>
      <c r="C9" s="70">
        <f t="shared" si="1"/>
        <v>102</v>
      </c>
      <c r="D9" s="66" t="s">
        <v>132</v>
      </c>
      <c r="E9" s="70">
        <f t="shared" si="2"/>
        <v>110</v>
      </c>
      <c r="F9" s="71">
        <f>E9+5</f>
        <v>115</v>
      </c>
      <c r="G9" s="70">
        <f t="shared" si="3"/>
        <v>121</v>
      </c>
      <c r="H9" s="61"/>
      <c r="I9" s="91" t="s">
        <v>178</v>
      </c>
      <c r="J9" s="91" t="s">
        <v>183</v>
      </c>
      <c r="K9" s="91" t="s">
        <v>182</v>
      </c>
      <c r="L9" s="91" t="s">
        <v>183</v>
      </c>
      <c r="M9" s="92" t="s">
        <v>184</v>
      </c>
      <c r="N9" s="91" t="s">
        <v>183</v>
      </c>
    </row>
    <row r="10" ht="29.15" customHeight="1" spans="1:14">
      <c r="A10" s="68" t="s">
        <v>137</v>
      </c>
      <c r="B10" s="72">
        <f>C10-1.2</f>
        <v>43.6</v>
      </c>
      <c r="C10" s="72">
        <f>D10-1.2</f>
        <v>44.8</v>
      </c>
      <c r="D10" s="66">
        <v>46</v>
      </c>
      <c r="E10" s="72">
        <f>D10+1.2</f>
        <v>47.2</v>
      </c>
      <c r="F10" s="67">
        <f>E10+1.2</f>
        <v>48.4</v>
      </c>
      <c r="G10" s="72">
        <f>F10+1.4</f>
        <v>49.8</v>
      </c>
      <c r="H10" s="61"/>
      <c r="I10" s="91" t="s">
        <v>185</v>
      </c>
      <c r="J10" s="91" t="s">
        <v>186</v>
      </c>
      <c r="K10" s="91" t="s">
        <v>187</v>
      </c>
      <c r="L10" s="91" t="s">
        <v>188</v>
      </c>
      <c r="M10" s="92" t="s">
        <v>189</v>
      </c>
      <c r="N10" s="91" t="s">
        <v>190</v>
      </c>
    </row>
    <row r="11" ht="29.15" customHeight="1" spans="1:14">
      <c r="A11" s="68" t="s">
        <v>140</v>
      </c>
      <c r="B11" s="72">
        <f>C11-0.5</f>
        <v>19.5</v>
      </c>
      <c r="C11" s="72">
        <f>D11-0.5</f>
        <v>20</v>
      </c>
      <c r="D11" s="66">
        <v>20.5</v>
      </c>
      <c r="E11" s="72">
        <f t="shared" ref="E11:G11" si="4">D11+0.5</f>
        <v>21</v>
      </c>
      <c r="F11" s="67">
        <f t="shared" si="4"/>
        <v>21.5</v>
      </c>
      <c r="G11" s="72">
        <f t="shared" si="4"/>
        <v>22</v>
      </c>
      <c r="H11" s="61"/>
      <c r="I11" s="91" t="s">
        <v>191</v>
      </c>
      <c r="J11" s="91" t="s">
        <v>192</v>
      </c>
      <c r="K11" s="91" t="s">
        <v>191</v>
      </c>
      <c r="L11" s="91" t="s">
        <v>193</v>
      </c>
      <c r="M11" s="92" t="s">
        <v>182</v>
      </c>
      <c r="N11" s="91" t="s">
        <v>194</v>
      </c>
    </row>
    <row r="12" ht="29.15" customHeight="1" spans="1:14">
      <c r="A12" s="68" t="s">
        <v>141</v>
      </c>
      <c r="B12" s="72">
        <f>C12-0.7</f>
        <v>18.1</v>
      </c>
      <c r="C12" s="72">
        <f>D12-0.7</f>
        <v>18.8</v>
      </c>
      <c r="D12" s="66">
        <v>19.5</v>
      </c>
      <c r="E12" s="72">
        <f>D12+0.7</f>
        <v>20.2</v>
      </c>
      <c r="F12" s="67">
        <f>E12+0.7</f>
        <v>20.9</v>
      </c>
      <c r="G12" s="72">
        <f>F12+1</f>
        <v>21.9</v>
      </c>
      <c r="H12" s="61"/>
      <c r="I12" s="91" t="s">
        <v>195</v>
      </c>
      <c r="J12" s="91" t="s">
        <v>182</v>
      </c>
      <c r="K12" s="91" t="s">
        <v>182</v>
      </c>
      <c r="L12" s="91" t="s">
        <v>196</v>
      </c>
      <c r="M12" s="92" t="s">
        <v>197</v>
      </c>
      <c r="N12" s="91" t="s">
        <v>198</v>
      </c>
    </row>
    <row r="13" ht="29.15" customHeight="1" spans="1:14">
      <c r="A13" s="68" t="s">
        <v>142</v>
      </c>
      <c r="B13" s="72">
        <f>C13-0.7</f>
        <v>16.1</v>
      </c>
      <c r="C13" s="72">
        <f>D13-0.7</f>
        <v>16.8</v>
      </c>
      <c r="D13" s="66">
        <v>17.5</v>
      </c>
      <c r="E13" s="72">
        <f>D13+0.7</f>
        <v>18.2</v>
      </c>
      <c r="F13" s="67">
        <f>E13+0.7</f>
        <v>18.9</v>
      </c>
      <c r="G13" s="72">
        <f>F13+1</f>
        <v>19.9</v>
      </c>
      <c r="H13" s="61"/>
      <c r="I13" s="91" t="s">
        <v>195</v>
      </c>
      <c r="J13" s="91" t="s">
        <v>199</v>
      </c>
      <c r="K13" s="91" t="s">
        <v>182</v>
      </c>
      <c r="L13" s="91" t="s">
        <v>200</v>
      </c>
      <c r="M13" s="92" t="s">
        <v>201</v>
      </c>
      <c r="N13" s="91" t="s">
        <v>197</v>
      </c>
    </row>
    <row r="14" ht="29.15" customHeight="1" spans="1:14">
      <c r="A14" s="68" t="s">
        <v>144</v>
      </c>
      <c r="B14" s="72">
        <f>C14-1</f>
        <v>45</v>
      </c>
      <c r="C14" s="72">
        <f>D14-1</f>
        <v>46</v>
      </c>
      <c r="D14" s="66">
        <v>47</v>
      </c>
      <c r="E14" s="72">
        <f>D14+1</f>
        <v>48</v>
      </c>
      <c r="F14" s="67">
        <f>E14+1</f>
        <v>49</v>
      </c>
      <c r="G14" s="72">
        <f>F14+1.5</f>
        <v>50.5</v>
      </c>
      <c r="H14" s="61"/>
      <c r="I14" s="91" t="s">
        <v>181</v>
      </c>
      <c r="J14" s="91" t="s">
        <v>181</v>
      </c>
      <c r="K14" s="91" t="s">
        <v>181</v>
      </c>
      <c r="L14" s="91" t="s">
        <v>181</v>
      </c>
      <c r="M14" s="92" t="s">
        <v>181</v>
      </c>
      <c r="N14" s="91" t="s">
        <v>181</v>
      </c>
    </row>
    <row r="15" ht="29.15" customHeight="1" spans="1:14">
      <c r="A15" s="73" t="s">
        <v>145</v>
      </c>
      <c r="B15" s="72">
        <f t="shared" ref="B15:B17" si="5">C15</f>
        <v>14</v>
      </c>
      <c r="C15" s="72">
        <f>D15-0.5</f>
        <v>14</v>
      </c>
      <c r="D15" s="66">
        <v>14.5</v>
      </c>
      <c r="E15" s="72">
        <f t="shared" ref="E15:G15" si="6">D15+0.5</f>
        <v>15</v>
      </c>
      <c r="F15" s="67">
        <f t="shared" si="6"/>
        <v>15.5</v>
      </c>
      <c r="G15" s="72">
        <f t="shared" si="6"/>
        <v>16</v>
      </c>
      <c r="H15" s="61"/>
      <c r="I15" s="91" t="s">
        <v>182</v>
      </c>
      <c r="J15" s="91" t="s">
        <v>182</v>
      </c>
      <c r="K15" s="91" t="s">
        <v>182</v>
      </c>
      <c r="L15" s="91" t="s">
        <v>182</v>
      </c>
      <c r="M15" s="91" t="s">
        <v>182</v>
      </c>
      <c r="N15" s="91" t="s">
        <v>182</v>
      </c>
    </row>
    <row r="16" ht="29.15" customHeight="1" spans="1:14">
      <c r="A16" s="73" t="s">
        <v>146</v>
      </c>
      <c r="B16" s="72">
        <f t="shared" si="5"/>
        <v>2.5</v>
      </c>
      <c r="C16" s="72">
        <f>D16</f>
        <v>2.5</v>
      </c>
      <c r="D16" s="66">
        <v>2.5</v>
      </c>
      <c r="E16" s="72">
        <f>D16</f>
        <v>2.5</v>
      </c>
      <c r="F16" s="67">
        <f>D16</f>
        <v>2.5</v>
      </c>
      <c r="G16" s="72">
        <f>D16</f>
        <v>2.5</v>
      </c>
      <c r="H16" s="61"/>
      <c r="I16" s="91" t="s">
        <v>182</v>
      </c>
      <c r="J16" s="91" t="s">
        <v>182</v>
      </c>
      <c r="K16" s="91" t="s">
        <v>182</v>
      </c>
      <c r="L16" s="91" t="s">
        <v>182</v>
      </c>
      <c r="M16" s="91" t="s">
        <v>182</v>
      </c>
      <c r="N16" s="91" t="s">
        <v>182</v>
      </c>
    </row>
    <row r="17" ht="29.15" customHeight="1" spans="1:14">
      <c r="A17" s="73" t="s">
        <v>147</v>
      </c>
      <c r="B17" s="65">
        <f t="shared" si="5"/>
        <v>1.8</v>
      </c>
      <c r="C17" s="65">
        <f>D17</f>
        <v>1.8</v>
      </c>
      <c r="D17" s="66">
        <v>1.8</v>
      </c>
      <c r="E17" s="65">
        <f>D17</f>
        <v>1.8</v>
      </c>
      <c r="F17" s="67">
        <f>D17</f>
        <v>1.8</v>
      </c>
      <c r="G17" s="65">
        <f>D17</f>
        <v>1.8</v>
      </c>
      <c r="H17" s="61"/>
      <c r="I17" s="91" t="s">
        <v>182</v>
      </c>
      <c r="J17" s="91" t="s">
        <v>182</v>
      </c>
      <c r="K17" s="91" t="s">
        <v>182</v>
      </c>
      <c r="L17" s="91" t="s">
        <v>182</v>
      </c>
      <c r="M17" s="91" t="s">
        <v>182</v>
      </c>
      <c r="N17" s="91" t="s">
        <v>182</v>
      </c>
    </row>
    <row r="18" ht="29.15" customHeight="1" spans="1:14">
      <c r="A18" s="74"/>
      <c r="B18" s="75"/>
      <c r="C18" s="75"/>
      <c r="D18" s="75"/>
      <c r="E18" s="75"/>
      <c r="F18" s="75"/>
      <c r="G18" s="75"/>
      <c r="H18" s="61"/>
      <c r="I18" s="91"/>
      <c r="J18" s="91"/>
      <c r="K18" s="91"/>
      <c r="L18" s="91"/>
      <c r="M18" s="92"/>
      <c r="N18" s="91"/>
    </row>
    <row r="19" ht="29.15" customHeight="1" spans="1:14">
      <c r="A19" s="74"/>
      <c r="B19" s="74"/>
      <c r="C19" s="74"/>
      <c r="D19" s="76"/>
      <c r="E19" s="77"/>
      <c r="F19" s="77"/>
      <c r="G19" s="77"/>
      <c r="H19" s="61"/>
      <c r="I19" s="91"/>
      <c r="J19" s="91"/>
      <c r="K19" s="91"/>
      <c r="L19" s="91"/>
      <c r="M19" s="92"/>
      <c r="N19" s="91"/>
    </row>
    <row r="20" ht="29.15" customHeight="1" spans="1:14">
      <c r="A20" s="74"/>
      <c r="B20" s="74"/>
      <c r="C20" s="74"/>
      <c r="D20" s="76"/>
      <c r="E20" s="77"/>
      <c r="F20" s="77"/>
      <c r="G20" s="77"/>
      <c r="H20" s="61"/>
      <c r="I20" s="89"/>
      <c r="J20" s="89"/>
      <c r="K20" s="89"/>
      <c r="L20" s="89"/>
      <c r="M20" s="89"/>
      <c r="N20" s="89"/>
    </row>
    <row r="21" ht="29.15" customHeight="1" spans="1:14">
      <c r="A21" s="74"/>
      <c r="B21" s="74"/>
      <c r="C21" s="74"/>
      <c r="D21" s="76"/>
      <c r="E21" s="77"/>
      <c r="F21" s="77"/>
      <c r="G21" s="77"/>
      <c r="H21" s="61"/>
      <c r="I21" s="91"/>
      <c r="J21" s="91"/>
      <c r="K21" s="91"/>
      <c r="L21" s="91"/>
      <c r="M21" s="91"/>
      <c r="N21" s="91"/>
    </row>
    <row r="22" ht="29.15" customHeight="1" spans="1:14">
      <c r="A22" s="74"/>
      <c r="B22" s="74"/>
      <c r="C22" s="74"/>
      <c r="D22" s="76"/>
      <c r="E22" s="77"/>
      <c r="F22" s="77"/>
      <c r="G22" s="77"/>
      <c r="H22" s="61"/>
      <c r="I22" s="91"/>
      <c r="J22" s="91"/>
      <c r="K22" s="91"/>
      <c r="L22" s="91"/>
      <c r="M22" s="91"/>
      <c r="N22" s="91"/>
    </row>
    <row r="23" ht="29.15" customHeight="1" spans="1:14">
      <c r="A23" s="78"/>
      <c r="B23" s="78"/>
      <c r="C23" s="78"/>
      <c r="D23" s="78"/>
      <c r="E23" s="78"/>
      <c r="F23" s="78"/>
      <c r="G23" s="78"/>
      <c r="H23" s="79"/>
      <c r="I23" s="93"/>
      <c r="J23" s="94"/>
      <c r="K23" s="95"/>
      <c r="L23" s="94"/>
      <c r="M23" s="94"/>
      <c r="N23" s="96"/>
    </row>
    <row r="24" ht="15.7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5" spans="1:14">
      <c r="A25" s="52" t="s">
        <v>202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5" spans="1:14">
      <c r="A26" s="81" t="s">
        <v>203</v>
      </c>
      <c r="B26" s="81"/>
      <c r="C26" s="81"/>
      <c r="D26" s="81"/>
      <c r="E26" s="81"/>
      <c r="F26" s="81"/>
      <c r="G26" s="81"/>
      <c r="H26" s="81"/>
      <c r="I26" s="80" t="s">
        <v>282</v>
      </c>
      <c r="J26" s="97"/>
      <c r="K26" s="80" t="s">
        <v>149</v>
      </c>
      <c r="L26" s="80"/>
      <c r="M26" s="80" t="s">
        <v>150</v>
      </c>
      <c r="N26" s="52" t="s">
        <v>109</v>
      </c>
    </row>
    <row r="27" ht="19" customHeight="1" spans="1:1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6"/>
    </sheetView>
  </sheetViews>
  <sheetFormatPr defaultColWidth="9" defaultRowHeight="15"/>
  <cols>
    <col min="1" max="1" width="7" customWidth="1"/>
    <col min="2" max="2" width="16.0833333333333" customWidth="1"/>
    <col min="3" max="3" width="19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7.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7"/>
      <c r="O3" s="7"/>
    </row>
    <row r="4" ht="20" customHeight="1" spans="1:15">
      <c r="A4" s="21">
        <v>1</v>
      </c>
      <c r="B4" s="362" t="s">
        <v>300</v>
      </c>
      <c r="C4" s="23" t="s">
        <v>301</v>
      </c>
      <c r="D4" s="23" t="s">
        <v>84</v>
      </c>
      <c r="E4" s="21" t="s">
        <v>28</v>
      </c>
      <c r="F4" s="50" t="s">
        <v>302</v>
      </c>
      <c r="G4" s="21"/>
      <c r="H4" s="21"/>
      <c r="I4" s="22">
        <v>1</v>
      </c>
      <c r="J4" s="22">
        <v>1</v>
      </c>
      <c r="K4" s="22">
        <v>0</v>
      </c>
      <c r="L4" s="22">
        <v>1</v>
      </c>
      <c r="M4" s="22">
        <v>0</v>
      </c>
      <c r="N4" s="21"/>
      <c r="O4" s="21" t="s">
        <v>303</v>
      </c>
    </row>
    <row r="5" spans="1:15">
      <c r="A5" s="21">
        <v>2</v>
      </c>
      <c r="B5" s="362" t="s">
        <v>304</v>
      </c>
      <c r="C5" s="23" t="s">
        <v>301</v>
      </c>
      <c r="D5" s="23" t="s">
        <v>83</v>
      </c>
      <c r="E5" s="21" t="s">
        <v>28</v>
      </c>
      <c r="F5" s="50" t="s">
        <v>302</v>
      </c>
      <c r="G5" s="21"/>
      <c r="H5" s="21"/>
      <c r="I5" s="21">
        <v>1</v>
      </c>
      <c r="J5" s="21">
        <v>1</v>
      </c>
      <c r="K5" s="21">
        <v>0</v>
      </c>
      <c r="L5" s="21">
        <v>1</v>
      </c>
      <c r="M5" s="21">
        <v>0</v>
      </c>
      <c r="N5" s="21"/>
      <c r="O5" s="21" t="s">
        <v>303</v>
      </c>
    </row>
    <row r="6" ht="45" spans="1:15">
      <c r="A6" s="21">
        <v>3</v>
      </c>
      <c r="B6" s="363" t="s">
        <v>305</v>
      </c>
      <c r="C6" s="23" t="s">
        <v>301</v>
      </c>
      <c r="D6" s="21" t="s">
        <v>85</v>
      </c>
      <c r="E6" s="24" t="s">
        <v>306</v>
      </c>
      <c r="F6" s="50" t="s">
        <v>302</v>
      </c>
      <c r="G6" s="21"/>
      <c r="H6" s="21"/>
      <c r="I6" s="21">
        <v>1</v>
      </c>
      <c r="J6" s="21">
        <v>0</v>
      </c>
      <c r="K6" s="21">
        <v>0</v>
      </c>
      <c r="L6" s="21">
        <v>0</v>
      </c>
      <c r="M6" s="21">
        <v>1</v>
      </c>
      <c r="N6" s="21"/>
      <c r="O6" s="21" t="s">
        <v>303</v>
      </c>
    </row>
    <row r="7" spans="1:15">
      <c r="A7" s="9"/>
      <c r="B7" s="9"/>
      <c r="C7" s="9"/>
      <c r="D7" s="9"/>
      <c r="E7" s="9"/>
      <c r="F7" s="50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50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50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50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50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0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7.5" spans="1:15">
      <c r="A19" s="49" t="s">
        <v>307</v>
      </c>
      <c r="B19" s="51"/>
      <c r="C19" s="51"/>
      <c r="D19" s="20"/>
      <c r="E19" s="15"/>
      <c r="F19" s="34"/>
      <c r="G19" s="34"/>
      <c r="H19" s="34"/>
      <c r="I19" s="28"/>
      <c r="J19" s="12" t="s">
        <v>308</v>
      </c>
      <c r="K19" s="13"/>
      <c r="L19" s="13"/>
      <c r="M19" s="14"/>
      <c r="N19" s="51"/>
      <c r="O19" s="20"/>
    </row>
    <row r="20" ht="63" customHeight="1" spans="1:15">
      <c r="A20" s="16" t="s">
        <v>309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310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启航</cp:lastModifiedBy>
  <dcterms:created xsi:type="dcterms:W3CDTF">2020-03-11T01:34:00Z</dcterms:created>
  <dcterms:modified xsi:type="dcterms:W3CDTF">2025-02-16T08:58:48Z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