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<sst xmlns="http://schemas.openxmlformats.org/spreadsheetml/2006/main" count="803" uniqueCount="321">
  <si>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</si>
  <si>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</si>
  <si>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</si>
  <si>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</si>
  <si>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</si>
  <si>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</si>
  <si>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</si>
  <si>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</si>
  <si>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</si>
  <si>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</si>
  <si>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</si>
  <si>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</si>
  <si>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</si>
  <si>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</si>
  <si>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</si>
  <si>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</si>
  <si>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</si>
  <si>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</si>
  <si>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</si>
  <si>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</si>
  <si>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</si>
  <si>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</si>
  <si>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</si>
  <si>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</si>
  <si>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</si>
  <si>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</si>
  <si>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</si>
  <si>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</si>
  <si>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</si>
  <si>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</si>
  <si>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</si>
  <si>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</si>
  <si>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</si>
  <si>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</si>
  <si>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</si>
  <si>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</si>
  <si>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</si>
  <si>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</si>
  <si>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</si>
  <si>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</si>
  <si>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</si>
  <si>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</si>
  <si>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</si>
  <si>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</si>
  <si>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</si>
  <si>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</si>
  <si>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</si>
  <si>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</si>
  <si>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</si>
  <si>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</si>
  <si>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</si>
  <si>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</si>
  <si>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</si>
  <si>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</si>
  <si>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</si>
  <si>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</si>
  <si>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</si>
  <si>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</si>
  <si>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</si>
  <si>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</si>
  <si>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</si>
  <si>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</si>
  <si>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QAMMAN84133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</si>
  <si>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</si>
  <si>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</si>
  <si>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</si>
  <si>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</si>
  <si>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</si>
  <si>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</si>
  <si>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</si>
  <si>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</si>
  <si>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</si>
  <si>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</si>
  <si>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</si>
  <si>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</si>
  <si>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</si>
  <si>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</si>
  <si>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</si>
  <si>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</si>
  <si>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CGDD24102200009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</si>
  <si>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</si>
  <si>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</si>
  <si>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</si>
  <si>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</si>
  <si>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</si>
  <si>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</si>
  <si>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</si>
  <si>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</si>
  <si>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</si>
  <si>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</si>
  <si>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</si>
  <si>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</si>
  <si>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</si>
  <si>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</si>
  <si>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</si>
  <si>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</si>
  <si>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</si>
  <si>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</si>
  <si>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</si>
  <si>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</si>
  <si>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</si>
  <si>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</si>
  <si>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</si>
  <si>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</si>
  <si>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</si>
  <si>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</si>
  <si>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</si>
  <si>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</si>
  <si>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</si>
  <si>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</si>
  <si>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</si>
  <si>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城市粉</t>
  </si>
  <si>
    <t>水手蓝</t>
  </si>
  <si>
    <t>嫩芽绿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</si>
  <si>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</si>
  <si>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</si>
  <si>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</si>
  <si>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</si>
  <si>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</si>
  <si>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</si>
  <si>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1.侧边拼接处不顺直，及边不饱满</t>
  </si>
  <si>
    <t>2.前后浪打边起波浪</t>
  </si>
  <si>
    <t>3、线头没有清理干净，脏污要注意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</si>
  <si>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</si>
  <si>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</si>
  <si>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</si>
  <si>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</si>
  <si>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</si>
  <si>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</si>
  <si>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</si>
  <si>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</si>
  <si>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</si>
  <si>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</si>
  <si>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</si>
  <si>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</si>
  <si>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</si>
  <si>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</si>
  <si>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</si>
  <si>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</si>
  <si>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</si>
  <si>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</si>
  <si>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120/56</t>
  </si>
  <si>
    <t>130/59</t>
  </si>
  <si>
    <t>140/55</t>
  </si>
  <si>
    <t>150/61</t>
  </si>
  <si>
    <t>160/67</t>
  </si>
  <si>
    <t>165/70</t>
  </si>
  <si>
    <t>洗前</t>
  </si>
  <si>
    <t>洗后</t>
  </si>
  <si>
    <t>裤外侧长</t>
  </si>
  <si>
    <t>+0</t>
  </si>
  <si>
    <t>-1</t>
  </si>
  <si>
    <t>全松紧腰围 平量</t>
  </si>
  <si>
    <t>+1</t>
  </si>
  <si>
    <t>臀围</t>
  </si>
  <si>
    <t>腿围/2</t>
  </si>
  <si>
    <t>膝围/2</t>
  </si>
  <si>
    <t>脚口平量/2</t>
  </si>
  <si>
    <t>前裆长</t>
  </si>
  <si>
    <t>后裆长</t>
  </si>
  <si>
    <t>+0.5</t>
  </si>
  <si>
    <t>腰高</t>
  </si>
  <si>
    <t>前插袋</t>
  </si>
  <si>
    <t>脚口本料高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</si>
  <si>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</si>
  <si>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</si>
  <si>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</si>
  <si>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</si>
  <si>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</si>
  <si>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</si>
  <si>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</si>
  <si>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</si>
  <si>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</si>
  <si>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</si>
  <si>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</si>
  <si>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</si>
  <si>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</si>
  <si>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</si>
  <si>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</si>
  <si>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</si>
  <si>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刘碧云</t>
  </si>
  <si>
    <t>120/60</t>
  </si>
  <si>
    <t>130/64</t>
  </si>
  <si>
    <t>140/68</t>
  </si>
  <si>
    <t>150/72</t>
  </si>
  <si>
    <t>160/80</t>
  </si>
  <si>
    <t>170/88</t>
  </si>
  <si>
    <t>全松紧腰围 拉量</t>
  </si>
  <si>
    <t>脚口拉量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</si>
  <si>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</si>
  <si>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</si>
  <si>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</si>
  <si>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</si>
  <si>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</si>
  <si>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</si>
  <si>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</si>
  <si>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</si>
  <si>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</si>
  <si>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</si>
  <si>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</si>
  <si>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</si>
  <si>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</si>
  <si>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</si>
  <si>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</si>
  <si>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</si>
  <si>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</si>
  <si>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</si>
  <si>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</si>
  <si>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采购凭证编号：CGDD24102200009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</si>
  <si>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</si>
  <si>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</si>
  <si>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</si>
  <si>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</si>
  <si>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</si>
  <si>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</si>
  <si>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</si>
  <si>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</si>
  <si>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</si>
  <si>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</si>
  <si>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</si>
  <si>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</si>
  <si>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</si>
  <si>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</si>
  <si>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</si>
  <si>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</si>
  <si>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</si>
  <si>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</si>
  <si>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</si>
  <si>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</si>
  <si>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</si>
  <si>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</si>
  <si>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</si>
  <si>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</si>
  <si>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</si>
  <si>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走货2000件，抽查125件，发现4件不良品，已按照以上提出的问题点改正，可以出货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</si>
  <si>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</si>
  <si>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</si>
  <si>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</si>
  <si>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</si>
  <si>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</si>
  <si>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</si>
  <si>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</si>
  <si>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</si>
  <si>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</si>
  <si>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</si>
  <si>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</si>
  <si>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</si>
  <si>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</si>
  <si>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</si>
  <si>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</si>
  <si>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</si>
  <si>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</si>
  <si>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</si>
  <si>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F240908071</t>
  </si>
  <si>
    <t>FK07150</t>
  </si>
  <si>
    <t>25SS嫩芽绿</t>
  </si>
  <si>
    <t>QAMMAN84133/QAMMAN84140</t>
  </si>
  <si>
    <t>宏港</t>
  </si>
  <si>
    <t>F240908074</t>
  </si>
  <si>
    <t>18WF水手蓝</t>
  </si>
  <si>
    <t>F240908072</t>
  </si>
  <si>
    <t>21SS城市粉</t>
  </si>
  <si>
    <t>制表时间：2024/11/19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</si>
  <si>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</si>
  <si>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</si>
  <si>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</si>
  <si>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</si>
  <si>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</si>
  <si>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</si>
  <si>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</si>
  <si>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</si>
  <si>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</si>
  <si>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</si>
  <si>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</si>
  <si>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制表时间：2024/11/20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</si>
  <si>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</si>
  <si>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</si>
  <si>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</si>
  <si>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</si>
  <si>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</si>
  <si>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</si>
  <si>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</si>
  <si>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</si>
  <si>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</si>
  <si>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</si>
  <si>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</si>
  <si>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</si>
  <si>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</si>
  <si>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</si>
  <si>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</si>
  <si>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</si>
  <si>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</si>
  <si>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锦湾</t>
  </si>
  <si>
    <t>制表时间：2024/11/25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</si>
  <si>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</si>
  <si>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</si>
  <si>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</si>
  <si>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</si>
  <si>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</si>
  <si>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</si>
  <si>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</si>
  <si>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</si>
  <si>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</si>
  <si>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</si>
  <si>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</si>
  <si>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</si>
  <si>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</si>
  <si>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</si>
  <si>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</si>
  <si>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</si>
  <si>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左前+左右两前侧烫标</t>
  </si>
  <si>
    <t>无脱落开裂</t>
  </si>
  <si>
    <t>制表时间：12/10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</si>
  <si>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</si>
  <si>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</si>
  <si>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</si>
  <si>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</si>
  <si>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</si>
  <si>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制表时间：10-15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</si>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</sst>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2"/>
      <name val="仿宋_GB2312"/>
      <charset val="134"/>
    </font>
    <font>
      <sz val="10"/>
      <name val="宋体"/>
      <charset val="134"/>
      <scheme val="major"/>
    </font>
    <font>
      <sz val="12"/>
      <name val="黑体"/>
      <charset val="134"/>
    </font>
    <font>
      <sz val="10"/>
      <name val="微软雅黑"/>
      <charset val="134"/>
    </font>
    <font>
      <sz val="11"/>
      <name val="Arial"/>
      <charset val="134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5" fillId="8" borderId="75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6" applyNumberFormat="0" applyFill="0" applyAlignment="0" applyProtection="0">
      <alignment vertical="center"/>
    </xf>
    <xf numFmtId="0" fontId="55" fillId="0" borderId="76" applyNumberFormat="0" applyFill="0" applyAlignment="0" applyProtection="0">
      <alignment vertical="center"/>
    </xf>
    <xf numFmtId="0" fontId="56" fillId="0" borderId="7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9" borderId="78" applyNumberFormat="0" applyAlignment="0" applyProtection="0">
      <alignment vertical="center"/>
    </xf>
    <xf numFmtId="0" fontId="58" fillId="10" borderId="79" applyNumberFormat="0" applyAlignment="0" applyProtection="0">
      <alignment vertical="center"/>
    </xf>
    <xf numFmtId="0" fontId="59" fillId="10" borderId="78" applyNumberFormat="0" applyAlignment="0" applyProtection="0">
      <alignment vertical="center"/>
    </xf>
    <xf numFmtId="0" fontId="60" fillId="11" borderId="80" applyNumberFormat="0" applyAlignment="0" applyProtection="0">
      <alignment vertical="center"/>
    </xf>
    <xf numFmtId="0" fontId="61" fillId="0" borderId="81" applyNumberFormat="0" applyFill="0" applyAlignment="0" applyProtection="0">
      <alignment vertical="center"/>
    </xf>
    <xf numFmtId="0" fontId="62" fillId="0" borderId="82" applyNumberFormat="0" applyFill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11" fillId="0" borderId="0"/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0" fontId="68" fillId="0" borderId="0"/>
    <xf numFmtId="0" fontId="11" fillId="0" borderId="0">
      <alignment vertical="center"/>
    </xf>
    <xf numFmtId="0" fontId="15" fillId="0" borderId="0">
      <alignment vertical="center"/>
    </xf>
    <xf numFmtId="0" fontId="11" fillId="0" borderId="0"/>
    <xf numFmtId="0" fontId="6" fillId="0" borderId="0">
      <alignment horizontal="center" vertical="center"/>
    </xf>
  </cellStyleXfs>
  <cellXfs count="43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6" fillId="0" borderId="2" xfId="6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0" fontId="11" fillId="0" borderId="2" xfId="0" applyFont="1" applyFill="1" applyBorder="1" applyAlignment="1">
      <alignment vertical="center"/>
    </xf>
    <xf numFmtId="0" fontId="10" fillId="3" borderId="2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12" fillId="3" borderId="2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10" fillId="3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5" fillId="0" borderId="2" xfId="0" applyNumberFormat="1" applyFont="1" applyFill="1" applyBorder="1" applyAlignment="1" applyProtection="1">
      <alignment horizontal="center"/>
    </xf>
    <xf numFmtId="177" fontId="15" fillId="0" borderId="2" xfId="0" applyNumberFormat="1" applyFont="1" applyFill="1" applyBorder="1" applyAlignment="1">
      <alignment horizontal="center"/>
    </xf>
    <xf numFmtId="0" fontId="15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1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1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22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2" fillId="0" borderId="2" xfId="53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9" fontId="25" fillId="0" borderId="2" xfId="51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8" fillId="0" borderId="2" xfId="49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left" vertical="center"/>
    </xf>
    <xf numFmtId="0" fontId="27" fillId="0" borderId="15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178" fontId="31" fillId="0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vertical="center"/>
    </xf>
    <xf numFmtId="0" fontId="33" fillId="0" borderId="16" xfId="0" applyNumberFormat="1" applyFont="1" applyFill="1" applyBorder="1" applyAlignment="1">
      <alignment shrinkToFit="1"/>
    </xf>
    <xf numFmtId="0" fontId="30" fillId="0" borderId="17" xfId="0" applyNumberFormat="1" applyFont="1" applyFill="1" applyBorder="1" applyAlignment="1">
      <alignment horizontal="center" vertical="center"/>
    </xf>
    <xf numFmtId="0" fontId="34" fillId="0" borderId="17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34" fillId="0" borderId="0" xfId="51" applyNumberFormat="1" applyFont="1" applyFill="1" applyBorder="1" applyAlignment="1">
      <alignment horizontal="center" vertical="center"/>
    </xf>
    <xf numFmtId="0" fontId="35" fillId="0" borderId="0" xfId="53" applyFont="1" applyFill="1" applyAlignment="1"/>
    <xf numFmtId="0" fontId="12" fillId="0" borderId="0" xfId="53" applyFont="1" applyFill="1" applyAlignment="1"/>
    <xf numFmtId="0" fontId="17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center" vertical="center"/>
    </xf>
    <xf numFmtId="0" fontId="17" fillId="0" borderId="18" xfId="52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9" xfId="53" applyFont="1" applyFill="1" applyBorder="1" applyAlignment="1" applyProtection="1">
      <alignment horizontal="center" vertical="center"/>
    </xf>
    <xf numFmtId="179" fontId="26" fillId="0" borderId="10" xfId="0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17" fillId="0" borderId="5" xfId="53" applyFont="1" applyFill="1" applyBorder="1" applyAlignment="1">
      <alignment horizontal="center"/>
    </xf>
    <xf numFmtId="49" fontId="35" fillId="0" borderId="21" xfId="54" applyNumberFormat="1" applyFont="1" applyFill="1" applyBorder="1" applyAlignment="1">
      <alignment horizontal="center" vertical="center"/>
    </xf>
    <xf numFmtId="0" fontId="26" fillId="0" borderId="21" xfId="0" applyNumberFormat="1" applyFont="1" applyFill="1" applyBorder="1" applyAlignment="1">
      <alignment horizontal="center" vertical="center"/>
    </xf>
    <xf numFmtId="0" fontId="17" fillId="0" borderId="21" xfId="53" applyFont="1" applyFill="1" applyBorder="1" applyAlignment="1"/>
    <xf numFmtId="0" fontId="26" fillId="0" borderId="22" xfId="0" applyNumberFormat="1" applyFont="1" applyFill="1" applyBorder="1" applyAlignment="1">
      <alignment horizontal="center" vertical="center"/>
    </xf>
    <xf numFmtId="49" fontId="35" fillId="0" borderId="22" xfId="54" applyNumberFormat="1" applyFont="1" applyFill="1" applyBorder="1" applyAlignment="1">
      <alignment horizontal="center" vertical="center"/>
    </xf>
    <xf numFmtId="0" fontId="17" fillId="0" borderId="23" xfId="53" applyFont="1" applyFill="1" applyBorder="1" applyAlignment="1">
      <alignment horizontal="center"/>
    </xf>
    <xf numFmtId="49" fontId="17" fillId="0" borderId="24" xfId="53" applyNumberFormat="1" applyFont="1" applyFill="1" applyBorder="1" applyAlignment="1">
      <alignment horizontal="center"/>
    </xf>
    <xf numFmtId="49" fontId="35" fillId="0" borderId="24" xfId="54" applyNumberFormat="1" applyFont="1" applyFill="1" applyBorder="1" applyAlignment="1">
      <alignment horizontal="center" vertical="center"/>
    </xf>
    <xf numFmtId="49" fontId="35" fillId="0" borderId="25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23" fillId="0" borderId="0" xfId="53" applyFont="1" applyFill="1" applyAlignment="1">
      <alignment horizontal="center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11" fillId="0" borderId="0" xfId="52" applyFill="1" applyAlignment="1">
      <alignment horizontal="left" vertical="center"/>
    </xf>
    <xf numFmtId="0" fontId="36" fillId="0" borderId="26" xfId="52" applyFont="1" applyBorder="1" applyAlignment="1">
      <alignment horizontal="center" vertical="top"/>
    </xf>
    <xf numFmtId="0" fontId="37" fillId="0" borderId="27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37" fillId="0" borderId="28" xfId="52" applyFont="1" applyFill="1" applyBorder="1" applyAlignment="1">
      <alignment horizontal="center" vertical="center"/>
    </xf>
    <xf numFmtId="0" fontId="12" fillId="0" borderId="28" xfId="52" applyFont="1" applyFill="1" applyBorder="1" applyAlignment="1">
      <alignment vertical="center"/>
    </xf>
    <xf numFmtId="0" fontId="37" fillId="0" borderId="28" xfId="52" applyFont="1" applyFill="1" applyBorder="1" applyAlignment="1">
      <alignment vertical="center"/>
    </xf>
    <xf numFmtId="0" fontId="20" fillId="0" borderId="21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37" fillId="0" borderId="29" xfId="52" applyFont="1" applyFill="1" applyBorder="1" applyAlignment="1">
      <alignment vertical="center"/>
    </xf>
    <xf numFmtId="0" fontId="20" fillId="0" borderId="21" xfId="52" applyFont="1" applyFill="1" applyBorder="1" applyAlignment="1">
      <alignment horizontal="left" vertical="center"/>
    </xf>
    <xf numFmtId="0" fontId="37" fillId="0" borderId="21" xfId="52" applyFont="1" applyFill="1" applyBorder="1" applyAlignment="1">
      <alignment vertical="center"/>
    </xf>
    <xf numFmtId="58" fontId="12" fillId="0" borderId="21" xfId="52" applyNumberFormat="1" applyFont="1" applyFill="1" applyBorder="1" applyAlignment="1">
      <alignment horizontal="center" vertical="center"/>
    </xf>
    <xf numFmtId="0" fontId="12" fillId="0" borderId="21" xfId="52" applyFont="1" applyFill="1" applyBorder="1" applyAlignment="1">
      <alignment horizontal="center" vertical="center"/>
    </xf>
    <xf numFmtId="0" fontId="37" fillId="0" borderId="21" xfId="52" applyFont="1" applyFill="1" applyBorder="1" applyAlignment="1">
      <alignment horizontal="center" vertical="center"/>
    </xf>
    <xf numFmtId="0" fontId="37" fillId="0" borderId="29" xfId="52" applyFont="1" applyFill="1" applyBorder="1" applyAlignment="1">
      <alignment horizontal="left" vertical="center"/>
    </xf>
    <xf numFmtId="0" fontId="37" fillId="0" borderId="21" xfId="52" applyFont="1" applyFill="1" applyBorder="1" applyAlignment="1">
      <alignment horizontal="left" vertical="center"/>
    </xf>
    <xf numFmtId="0" fontId="37" fillId="0" borderId="30" xfId="52" applyFont="1" applyFill="1" applyBorder="1" applyAlignment="1">
      <alignment vertical="center"/>
    </xf>
    <xf numFmtId="0" fontId="20" fillId="0" borderId="24" xfId="52" applyFont="1" applyFill="1" applyBorder="1" applyAlignment="1">
      <alignment horizontal="left" vertical="center"/>
    </xf>
    <xf numFmtId="0" fontId="37" fillId="0" borderId="24" xfId="52" applyFont="1" applyFill="1" applyBorder="1" applyAlignment="1">
      <alignment vertical="center"/>
    </xf>
    <xf numFmtId="0" fontId="12" fillId="0" borderId="24" xfId="52" applyFont="1" applyFill="1" applyBorder="1" applyAlignment="1">
      <alignment horizontal="left" vertical="center"/>
    </xf>
    <xf numFmtId="0" fontId="37" fillId="0" borderId="24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vertical="center"/>
    </xf>
    <xf numFmtId="0" fontId="12" fillId="0" borderId="0" xfId="52" applyFont="1" applyFill="1" applyBorder="1" applyAlignment="1">
      <alignment vertical="center"/>
    </xf>
    <xf numFmtId="0" fontId="12" fillId="0" borderId="0" xfId="52" applyFont="1" applyFill="1" applyAlignment="1">
      <alignment horizontal="left" vertical="center"/>
    </xf>
    <xf numFmtId="0" fontId="37" fillId="0" borderId="27" xfId="52" applyFont="1" applyFill="1" applyBorder="1" applyAlignment="1">
      <alignment vertical="center"/>
    </xf>
    <xf numFmtId="0" fontId="37" fillId="0" borderId="31" xfId="52" applyFont="1" applyFill="1" applyBorder="1" applyAlignment="1">
      <alignment horizontal="left" vertical="center"/>
    </xf>
    <xf numFmtId="0" fontId="37" fillId="0" borderId="32" xfId="52" applyFont="1" applyFill="1" applyBorder="1" applyAlignment="1">
      <alignment horizontal="left" vertical="center"/>
    </xf>
    <xf numFmtId="0" fontId="12" fillId="0" borderId="21" xfId="52" applyFont="1" applyFill="1" applyBorder="1" applyAlignment="1">
      <alignment horizontal="left" vertical="center"/>
    </xf>
    <xf numFmtId="0" fontId="12" fillId="0" borderId="21" xfId="52" applyFont="1" applyFill="1" applyBorder="1" applyAlignment="1">
      <alignment vertical="center"/>
    </xf>
    <xf numFmtId="0" fontId="12" fillId="0" borderId="33" xfId="52" applyFont="1" applyFill="1" applyBorder="1" applyAlignment="1">
      <alignment horizontal="center" vertical="center"/>
    </xf>
    <xf numFmtId="0" fontId="12" fillId="0" borderId="34" xfId="52" applyFont="1" applyFill="1" applyBorder="1" applyAlignment="1">
      <alignment horizontal="center" vertical="center"/>
    </xf>
    <xf numFmtId="0" fontId="24" fillId="0" borderId="35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12" fillId="0" borderId="24" xfId="52" applyFont="1" applyFill="1" applyBorder="1" applyAlignment="1">
      <alignment vertical="center"/>
    </xf>
    <xf numFmtId="0" fontId="12" fillId="0" borderId="0" xfId="52" applyFont="1" applyFill="1" applyBorder="1" applyAlignment="1">
      <alignment horizontal="left" vertical="center"/>
    </xf>
    <xf numFmtId="0" fontId="37" fillId="0" borderId="28" xfId="52" applyFont="1" applyFill="1" applyBorder="1" applyAlignment="1">
      <alignment horizontal="left" vertical="center"/>
    </xf>
    <xf numFmtId="0" fontId="12" fillId="0" borderId="29" xfId="52" applyFont="1" applyFill="1" applyBorder="1" applyAlignment="1">
      <alignment horizontal="left" vertical="center"/>
    </xf>
    <xf numFmtId="0" fontId="12" fillId="0" borderId="35" xfId="52" applyFont="1" applyFill="1" applyBorder="1" applyAlignment="1">
      <alignment horizontal="left" vertical="center"/>
    </xf>
    <xf numFmtId="0" fontId="12" fillId="0" borderId="34" xfId="52" applyFont="1" applyFill="1" applyBorder="1" applyAlignment="1">
      <alignment horizontal="left" vertical="center"/>
    </xf>
    <xf numFmtId="0" fontId="12" fillId="0" borderId="29" xfId="52" applyFont="1" applyFill="1" applyBorder="1" applyAlignment="1">
      <alignment horizontal="left" vertical="center" wrapText="1"/>
    </xf>
    <xf numFmtId="0" fontId="12" fillId="0" borderId="21" xfId="52" applyFont="1" applyFill="1" applyBorder="1" applyAlignment="1">
      <alignment horizontal="left" vertical="center" wrapText="1"/>
    </xf>
    <xf numFmtId="0" fontId="37" fillId="0" borderId="30" xfId="52" applyFont="1" applyFill="1" applyBorder="1" applyAlignment="1">
      <alignment horizontal="left" vertical="center"/>
    </xf>
    <xf numFmtId="0" fontId="11" fillId="0" borderId="24" xfId="52" applyFill="1" applyBorder="1" applyAlignment="1">
      <alignment horizontal="center" vertical="center"/>
    </xf>
    <xf numFmtId="0" fontId="37" fillId="0" borderId="36" xfId="52" applyFont="1" applyFill="1" applyBorder="1" applyAlignment="1">
      <alignment horizontal="center" vertical="center"/>
    </xf>
    <xf numFmtId="0" fontId="37" fillId="0" borderId="37" xfId="52" applyFont="1" applyFill="1" applyBorder="1" applyAlignment="1">
      <alignment horizontal="left" vertical="center"/>
    </xf>
    <xf numFmtId="0" fontId="12" fillId="0" borderId="35" xfId="52" applyFont="1" applyFill="1" applyBorder="1" applyAlignment="1">
      <alignment horizontal="right" vertical="center"/>
    </xf>
    <xf numFmtId="0" fontId="12" fillId="0" borderId="34" xfId="52" applyFont="1" applyFill="1" applyBorder="1" applyAlignment="1">
      <alignment horizontal="right" vertical="center"/>
    </xf>
    <xf numFmtId="0" fontId="24" fillId="0" borderId="27" xfId="52" applyFont="1" applyFill="1" applyBorder="1" applyAlignment="1">
      <alignment horizontal="left" vertical="center"/>
    </xf>
    <xf numFmtId="0" fontId="24" fillId="0" borderId="28" xfId="52" applyFont="1" applyFill="1" applyBorder="1" applyAlignment="1">
      <alignment horizontal="left" vertical="center"/>
    </xf>
    <xf numFmtId="0" fontId="37" fillId="0" borderId="33" xfId="52" applyFont="1" applyFill="1" applyBorder="1" applyAlignment="1">
      <alignment horizontal="left" vertical="center"/>
    </xf>
    <xf numFmtId="0" fontId="37" fillId="0" borderId="38" xfId="52" applyFont="1" applyFill="1" applyBorder="1" applyAlignment="1">
      <alignment horizontal="left" vertical="center"/>
    </xf>
    <xf numFmtId="0" fontId="12" fillId="0" borderId="24" xfId="52" applyFont="1" applyFill="1" applyBorder="1" applyAlignment="1">
      <alignment horizontal="center" vertical="center"/>
    </xf>
    <xf numFmtId="58" fontId="12" fillId="0" borderId="24" xfId="52" applyNumberFormat="1" applyFont="1" applyFill="1" applyBorder="1" applyAlignment="1">
      <alignment horizontal="center" vertical="center"/>
    </xf>
    <xf numFmtId="0" fontId="37" fillId="0" borderId="24" xfId="52" applyFont="1" applyFill="1" applyBorder="1" applyAlignment="1">
      <alignment horizontal="center" vertical="center"/>
    </xf>
    <xf numFmtId="0" fontId="12" fillId="0" borderId="28" xfId="52" applyFont="1" applyFill="1" applyBorder="1" applyAlignment="1">
      <alignment horizontal="center" vertical="center"/>
    </xf>
    <xf numFmtId="0" fontId="12" fillId="0" borderId="39" xfId="52" applyFont="1" applyFill="1" applyBorder="1" applyAlignment="1">
      <alignment horizontal="center" vertical="center"/>
    </xf>
    <xf numFmtId="0" fontId="37" fillId="0" borderId="22" xfId="52" applyFont="1" applyFill="1" applyBorder="1" applyAlignment="1">
      <alignment horizontal="center" vertical="center"/>
    </xf>
    <xf numFmtId="0" fontId="12" fillId="0" borderId="22" xfId="52" applyFont="1" applyFill="1" applyBorder="1" applyAlignment="1">
      <alignment horizontal="left" vertical="center"/>
    </xf>
    <xf numFmtId="0" fontId="12" fillId="0" borderId="2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7" fillId="0" borderId="40" xfId="52" applyFont="1" applyFill="1" applyBorder="1" applyAlignment="1">
      <alignment horizontal="left" vertical="center"/>
    </xf>
    <xf numFmtId="0" fontId="12" fillId="0" borderId="41" xfId="52" applyFont="1" applyFill="1" applyBorder="1" applyAlignment="1">
      <alignment horizontal="center" vertical="center"/>
    </xf>
    <xf numFmtId="0" fontId="24" fillId="0" borderId="41" xfId="52" applyFont="1" applyFill="1" applyBorder="1" applyAlignment="1">
      <alignment horizontal="left" vertical="center"/>
    </xf>
    <xf numFmtId="0" fontId="37" fillId="0" borderId="39" xfId="52" applyFont="1" applyFill="1" applyBorder="1" applyAlignment="1">
      <alignment horizontal="left" vertical="center"/>
    </xf>
    <xf numFmtId="0" fontId="37" fillId="0" borderId="22" xfId="52" applyFont="1" applyFill="1" applyBorder="1" applyAlignment="1">
      <alignment horizontal="left" vertical="center"/>
    </xf>
    <xf numFmtId="0" fontId="12" fillId="0" borderId="41" xfId="52" applyFont="1" applyFill="1" applyBorder="1" applyAlignment="1">
      <alignment horizontal="left" vertical="center"/>
    </xf>
    <xf numFmtId="0" fontId="12" fillId="0" borderId="22" xfId="52" applyFont="1" applyFill="1" applyBorder="1" applyAlignment="1">
      <alignment horizontal="left" vertical="center" wrapText="1"/>
    </xf>
    <xf numFmtId="0" fontId="11" fillId="0" borderId="25" xfId="52" applyFill="1" applyBorder="1" applyAlignment="1">
      <alignment horizontal="center" vertical="center"/>
    </xf>
    <xf numFmtId="0" fontId="37" fillId="0" borderId="40" xfId="52" applyFont="1" applyFill="1" applyBorder="1" applyAlignment="1">
      <alignment horizontal="center" vertical="center"/>
    </xf>
    <xf numFmtId="0" fontId="12" fillId="0" borderId="38" xfId="52" applyFont="1" applyFill="1" applyBorder="1" applyAlignment="1">
      <alignment horizontal="left" vertical="center"/>
    </xf>
    <xf numFmtId="0" fontId="12" fillId="0" borderId="22" xfId="52" applyFont="1" applyFill="1" applyBorder="1" applyAlignment="1">
      <alignment horizontal="center" vertical="center"/>
    </xf>
    <xf numFmtId="0" fontId="12" fillId="0" borderId="22" xfId="52" applyFont="1" applyFill="1" applyBorder="1" applyAlignment="1">
      <alignment horizontal="center" vertical="center" wrapText="1"/>
    </xf>
    <xf numFmtId="0" fontId="11" fillId="0" borderId="41" xfId="52" applyFont="1" applyFill="1" applyBorder="1" applyAlignment="1">
      <alignment horizontal="center" vertical="center"/>
    </xf>
    <xf numFmtId="0" fontId="14" fillId="0" borderId="41" xfId="52" applyFont="1" applyFill="1" applyBorder="1" applyAlignment="1">
      <alignment horizontal="center" vertical="center"/>
    </xf>
    <xf numFmtId="0" fontId="12" fillId="0" borderId="38" xfId="52" applyFont="1" applyFill="1" applyBorder="1" applyAlignment="1">
      <alignment horizontal="right" vertical="center"/>
    </xf>
    <xf numFmtId="0" fontId="12" fillId="0" borderId="42" xfId="52" applyFont="1" applyFill="1" applyBorder="1" applyAlignment="1">
      <alignment horizontal="center" vertical="center"/>
    </xf>
    <xf numFmtId="0" fontId="24" fillId="0" borderId="39" xfId="52" applyFont="1" applyFill="1" applyBorder="1" applyAlignment="1">
      <alignment horizontal="left" vertical="center"/>
    </xf>
    <xf numFmtId="0" fontId="12" fillId="0" borderId="25" xfId="52" applyFont="1" applyFill="1" applyBorder="1" applyAlignment="1">
      <alignment horizontal="center" vertical="center"/>
    </xf>
    <xf numFmtId="0" fontId="35" fillId="0" borderId="0" xfId="53" applyFont="1" applyFill="1" applyAlignment="1">
      <alignment horizontal="center"/>
    </xf>
    <xf numFmtId="0" fontId="14" fillId="0" borderId="2" xfId="52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23" fillId="0" borderId="0" xfId="53" applyNumberFormat="1" applyFont="1" applyFill="1" applyAlignment="1"/>
    <xf numFmtId="0" fontId="11" fillId="0" borderId="0" xfId="52" applyFont="1" applyAlignment="1">
      <alignment horizontal="left" vertical="center"/>
    </xf>
    <xf numFmtId="0" fontId="14" fillId="0" borderId="43" xfId="52" applyFont="1" applyBorder="1" applyAlignment="1">
      <alignment horizontal="left" vertical="center"/>
    </xf>
    <xf numFmtId="0" fontId="20" fillId="0" borderId="44" xfId="52" applyFont="1" applyBorder="1" applyAlignment="1">
      <alignment horizontal="center" vertical="center"/>
    </xf>
    <xf numFmtId="0" fontId="14" fillId="0" borderId="44" xfId="52" applyFont="1" applyBorder="1" applyAlignment="1">
      <alignment horizontal="center" vertical="center"/>
    </xf>
    <xf numFmtId="0" fontId="24" fillId="0" borderId="44" xfId="52" applyFont="1" applyBorder="1" applyAlignment="1">
      <alignment horizontal="left" vertical="center"/>
    </xf>
    <xf numFmtId="0" fontId="24" fillId="0" borderId="27" xfId="52" applyFont="1" applyBorder="1" applyAlignment="1">
      <alignment horizontal="center" vertical="center"/>
    </xf>
    <xf numFmtId="0" fontId="24" fillId="0" borderId="28" xfId="52" applyFont="1" applyBorder="1" applyAlignment="1">
      <alignment horizontal="center" vertical="center"/>
    </xf>
    <xf numFmtId="0" fontId="24" fillId="0" borderId="39" xfId="52" applyFont="1" applyBorder="1" applyAlignment="1">
      <alignment horizontal="center" vertical="center"/>
    </xf>
    <xf numFmtId="0" fontId="14" fillId="0" borderId="27" xfId="52" applyFont="1" applyBorder="1" applyAlignment="1">
      <alignment horizontal="center" vertical="center"/>
    </xf>
    <xf numFmtId="0" fontId="14" fillId="0" borderId="28" xfId="52" applyFont="1" applyBorder="1" applyAlignment="1">
      <alignment horizontal="center" vertical="center"/>
    </xf>
    <xf numFmtId="0" fontId="14" fillId="0" borderId="39" xfId="52" applyFont="1" applyBorder="1" applyAlignment="1">
      <alignment horizontal="center" vertical="center"/>
    </xf>
    <xf numFmtId="0" fontId="24" fillId="0" borderId="29" xfId="52" applyFont="1" applyBorder="1" applyAlignment="1">
      <alignment horizontal="left" vertical="center"/>
    </xf>
    <xf numFmtId="0" fontId="24" fillId="0" borderId="21" xfId="52" applyFont="1" applyBorder="1" applyAlignment="1">
      <alignment horizontal="left" vertical="center"/>
    </xf>
    <xf numFmtId="14" fontId="20" fillId="0" borderId="21" xfId="52" applyNumberFormat="1" applyFont="1" applyBorder="1" applyAlignment="1">
      <alignment horizontal="center" vertical="center"/>
    </xf>
    <xf numFmtId="14" fontId="20" fillId="0" borderId="22" xfId="52" applyNumberFormat="1" applyFont="1" applyBorder="1" applyAlignment="1">
      <alignment horizontal="center" vertical="center"/>
    </xf>
    <xf numFmtId="0" fontId="24" fillId="0" borderId="29" xfId="52" applyFont="1" applyBorder="1" applyAlignment="1">
      <alignment vertical="center"/>
    </xf>
    <xf numFmtId="49" fontId="20" fillId="0" borderId="21" xfId="52" applyNumberFormat="1" applyFont="1" applyBorder="1" applyAlignment="1">
      <alignment horizontal="center" vertical="center"/>
    </xf>
    <xf numFmtId="0" fontId="20" fillId="0" borderId="22" xfId="52" applyFont="1" applyBorder="1" applyAlignment="1">
      <alignment horizontal="center" vertical="center"/>
    </xf>
    <xf numFmtId="0" fontId="24" fillId="0" borderId="21" xfId="52" applyFont="1" applyBorder="1" applyAlignment="1">
      <alignment vertical="center"/>
    </xf>
    <xf numFmtId="0" fontId="20" fillId="0" borderId="45" xfId="52" applyFont="1" applyBorder="1" applyAlignment="1">
      <alignment horizontal="center" vertical="center"/>
    </xf>
    <xf numFmtId="0" fontId="20" fillId="0" borderId="46" xfId="52" applyFont="1" applyBorder="1" applyAlignment="1">
      <alignment horizontal="center" vertical="center"/>
    </xf>
    <xf numFmtId="0" fontId="11" fillId="0" borderId="21" xfId="52" applyFont="1" applyBorder="1" applyAlignment="1">
      <alignment vertical="center"/>
    </xf>
    <xf numFmtId="0" fontId="38" fillId="0" borderId="30" xfId="52" applyFont="1" applyBorder="1" applyAlignment="1">
      <alignment vertical="center"/>
    </xf>
    <xf numFmtId="0" fontId="20" fillId="0" borderId="47" xfId="52" applyFont="1" applyBorder="1" applyAlignment="1">
      <alignment horizontal="center" vertical="center"/>
    </xf>
    <xf numFmtId="0" fontId="20" fillId="0" borderId="42" xfId="52" applyFont="1" applyBorder="1" applyAlignment="1">
      <alignment horizontal="center" vertical="center"/>
    </xf>
    <xf numFmtId="0" fontId="24" fillId="0" borderId="30" xfId="52" applyFont="1" applyBorder="1" applyAlignment="1">
      <alignment horizontal="left" vertical="center"/>
    </xf>
    <xf numFmtId="0" fontId="24" fillId="0" borderId="24" xfId="52" applyFont="1" applyBorder="1" applyAlignment="1">
      <alignment horizontal="left" vertical="center"/>
    </xf>
    <xf numFmtId="14" fontId="20" fillId="0" borderId="24" xfId="52" applyNumberFormat="1" applyFont="1" applyBorder="1" applyAlignment="1">
      <alignment horizontal="center" vertical="center"/>
    </xf>
    <xf numFmtId="14" fontId="20" fillId="0" borderId="25" xfId="52" applyNumberFormat="1" applyFont="1" applyBorder="1" applyAlignment="1">
      <alignment horizontal="center" vertical="center"/>
    </xf>
    <xf numFmtId="0" fontId="14" fillId="0" borderId="0" xfId="52" applyFont="1" applyBorder="1" applyAlignment="1">
      <alignment horizontal="left" vertical="center"/>
    </xf>
    <xf numFmtId="0" fontId="24" fillId="0" borderId="27" xfId="52" applyFont="1" applyBorder="1" applyAlignment="1">
      <alignment vertical="center"/>
    </xf>
    <xf numFmtId="0" fontId="11" fillId="0" borderId="28" xfId="52" applyFont="1" applyBorder="1" applyAlignment="1">
      <alignment horizontal="left" vertical="center"/>
    </xf>
    <xf numFmtId="0" fontId="20" fillId="0" borderId="28" xfId="52" applyFont="1" applyBorder="1" applyAlignment="1">
      <alignment horizontal="left" vertical="center"/>
    </xf>
    <xf numFmtId="0" fontId="11" fillId="0" borderId="28" xfId="52" applyFont="1" applyBorder="1" applyAlignment="1">
      <alignment vertical="center"/>
    </xf>
    <xf numFmtId="0" fontId="24" fillId="0" borderId="28" xfId="52" applyFont="1" applyBorder="1" applyAlignment="1">
      <alignment vertical="center"/>
    </xf>
    <xf numFmtId="0" fontId="11" fillId="0" borderId="21" xfId="52" applyFont="1" applyBorder="1" applyAlignment="1">
      <alignment horizontal="left" vertical="center"/>
    </xf>
    <xf numFmtId="0" fontId="24" fillId="0" borderId="0" xfId="52" applyFont="1" applyBorder="1" applyAlignment="1">
      <alignment horizontal="left" vertical="center"/>
    </xf>
    <xf numFmtId="0" fontId="12" fillId="0" borderId="37" xfId="52" applyFont="1" applyBorder="1" applyAlignment="1">
      <alignment horizontal="left" vertical="center" wrapText="1"/>
    </xf>
    <xf numFmtId="0" fontId="12" fillId="0" borderId="32" xfId="52" applyFont="1" applyBorder="1" applyAlignment="1">
      <alignment horizontal="left" vertical="center" wrapText="1"/>
    </xf>
    <xf numFmtId="0" fontId="12" fillId="0" borderId="48" xfId="52" applyFont="1" applyBorder="1" applyAlignment="1">
      <alignment horizontal="left" vertical="center" wrapText="1"/>
    </xf>
    <xf numFmtId="0" fontId="12" fillId="0" borderId="35" xfId="52" applyFont="1" applyBorder="1" applyAlignment="1">
      <alignment horizontal="left" vertical="center"/>
    </xf>
    <xf numFmtId="0" fontId="12" fillId="0" borderId="34" xfId="52" applyFont="1" applyBorder="1" applyAlignment="1">
      <alignment horizontal="left" vertical="center"/>
    </xf>
    <xf numFmtId="0" fontId="12" fillId="0" borderId="38" xfId="52" applyFont="1" applyBorder="1" applyAlignment="1">
      <alignment horizontal="left" vertical="center"/>
    </xf>
    <xf numFmtId="0" fontId="12" fillId="0" borderId="33" xfId="52" applyFont="1" applyBorder="1" applyAlignment="1">
      <alignment horizontal="left" vertical="center"/>
    </xf>
    <xf numFmtId="0" fontId="20" fillId="0" borderId="30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12" fillId="0" borderId="27" xfId="52" applyFont="1" applyBorder="1" applyAlignment="1">
      <alignment horizontal="left" vertical="center" wrapText="1"/>
    </xf>
    <xf numFmtId="0" fontId="12" fillId="0" borderId="28" xfId="52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30" xfId="52" applyFont="1" applyBorder="1" applyAlignment="1">
      <alignment horizontal="center" vertical="center"/>
    </xf>
    <xf numFmtId="0" fontId="24" fillId="0" borderId="24" xfId="52" applyFont="1" applyBorder="1" applyAlignment="1">
      <alignment horizontal="center" vertical="center"/>
    </xf>
    <xf numFmtId="0" fontId="24" fillId="0" borderId="29" xfId="52" applyFont="1" applyBorder="1" applyAlignment="1">
      <alignment horizontal="center" vertical="center"/>
    </xf>
    <xf numFmtId="0" fontId="24" fillId="0" borderId="21" xfId="52" applyFont="1" applyBorder="1" applyAlignment="1">
      <alignment horizontal="center" vertical="center"/>
    </xf>
    <xf numFmtId="0" fontId="37" fillId="0" borderId="21" xfId="52" applyFont="1" applyBorder="1" applyAlignment="1">
      <alignment horizontal="left" vertical="center"/>
    </xf>
    <xf numFmtId="0" fontId="24" fillId="0" borderId="49" xfId="52" applyFont="1" applyFill="1" applyBorder="1" applyAlignment="1">
      <alignment horizontal="left" vertical="center"/>
    </xf>
    <xf numFmtId="0" fontId="24" fillId="0" borderId="50" xfId="52" applyFont="1" applyFill="1" applyBorder="1" applyAlignment="1">
      <alignment horizontal="left" vertical="center"/>
    </xf>
    <xf numFmtId="0" fontId="14" fillId="0" borderId="0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4" fillId="0" borderId="35" xfId="52" applyFont="1" applyBorder="1" applyAlignment="1">
      <alignment horizontal="left" vertical="center"/>
    </xf>
    <xf numFmtId="0" fontId="24" fillId="0" borderId="34" xfId="52" applyFont="1" applyBorder="1" applyAlignment="1">
      <alignment horizontal="left" vertical="center"/>
    </xf>
    <xf numFmtId="0" fontId="14" fillId="0" borderId="51" xfId="52" applyFont="1" applyBorder="1" applyAlignment="1">
      <alignment vertical="center"/>
    </xf>
    <xf numFmtId="0" fontId="20" fillId="0" borderId="52" xfId="52" applyFont="1" applyBorder="1" applyAlignment="1">
      <alignment horizontal="center" vertical="center"/>
    </xf>
    <xf numFmtId="0" fontId="14" fillId="0" borderId="52" xfId="52" applyFont="1" applyBorder="1" applyAlignment="1">
      <alignment vertical="center"/>
    </xf>
    <xf numFmtId="58" fontId="11" fillId="0" borderId="52" xfId="52" applyNumberFormat="1" applyFont="1" applyBorder="1" applyAlignment="1">
      <alignment vertical="center"/>
    </xf>
    <xf numFmtId="0" fontId="14" fillId="0" borderId="52" xfId="52" applyFont="1" applyBorder="1" applyAlignment="1">
      <alignment horizontal="center" vertical="center"/>
    </xf>
    <xf numFmtId="0" fontId="14" fillId="0" borderId="53" xfId="52" applyFont="1" applyFill="1" applyBorder="1" applyAlignment="1">
      <alignment horizontal="left" vertical="center"/>
    </xf>
    <xf numFmtId="0" fontId="14" fillId="0" borderId="52" xfId="52" applyFont="1" applyFill="1" applyBorder="1" applyAlignment="1">
      <alignment horizontal="left" vertical="center"/>
    </xf>
    <xf numFmtId="0" fontId="14" fillId="0" borderId="54" xfId="52" applyFont="1" applyFill="1" applyBorder="1" applyAlignment="1">
      <alignment horizontal="center" vertical="center"/>
    </xf>
    <xf numFmtId="0" fontId="14" fillId="0" borderId="55" xfId="52" applyFont="1" applyFill="1" applyBorder="1" applyAlignment="1">
      <alignment horizontal="center" vertical="center"/>
    </xf>
    <xf numFmtId="0" fontId="14" fillId="0" borderId="30" xfId="52" applyFont="1" applyFill="1" applyBorder="1" applyAlignment="1">
      <alignment horizontal="center" vertical="center"/>
    </xf>
    <xf numFmtId="0" fontId="14" fillId="0" borderId="24" xfId="52" applyFont="1" applyFill="1" applyBorder="1" applyAlignment="1">
      <alignment horizontal="center" vertical="center"/>
    </xf>
    <xf numFmtId="0" fontId="11" fillId="0" borderId="44" xfId="52" applyFont="1" applyBorder="1" applyAlignment="1">
      <alignment horizontal="center" vertical="center"/>
    </xf>
    <xf numFmtId="0" fontId="11" fillId="0" borderId="56" xfId="52" applyFont="1" applyBorder="1" applyAlignment="1">
      <alignment horizontal="center" vertical="center"/>
    </xf>
    <xf numFmtId="0" fontId="20" fillId="0" borderId="25" xfId="52" applyFont="1" applyBorder="1" applyAlignment="1">
      <alignment horizontal="left" vertical="center"/>
    </xf>
    <xf numFmtId="0" fontId="20" fillId="0" borderId="39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37" fillId="0" borderId="28" xfId="52" applyFont="1" applyBorder="1" applyAlignment="1">
      <alignment horizontal="left" vertical="center"/>
    </xf>
    <xf numFmtId="0" fontId="37" fillId="0" borderId="39" xfId="52" applyFont="1" applyBorder="1" applyAlignment="1">
      <alignment horizontal="left" vertical="center"/>
    </xf>
    <xf numFmtId="0" fontId="37" fillId="0" borderId="33" xfId="52" applyFont="1" applyBorder="1" applyAlignment="1">
      <alignment horizontal="left" vertical="center"/>
    </xf>
    <xf numFmtId="0" fontId="37" fillId="0" borderId="34" xfId="52" applyFont="1" applyBorder="1" applyAlignment="1">
      <alignment horizontal="left" vertical="center"/>
    </xf>
    <xf numFmtId="0" fontId="37" fillId="0" borderId="41" xfId="52" applyFont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24" fillId="0" borderId="25" xfId="52" applyFont="1" applyBorder="1" applyAlignment="1">
      <alignment horizontal="center" vertical="center"/>
    </xf>
    <xf numFmtId="0" fontId="37" fillId="0" borderId="22" xfId="52" applyFont="1" applyBorder="1" applyAlignment="1">
      <alignment horizontal="left" vertical="center"/>
    </xf>
    <xf numFmtId="0" fontId="24" fillId="0" borderId="42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20" fillId="0" borderId="41" xfId="52" applyFont="1" applyFill="1" applyBorder="1" applyAlignment="1">
      <alignment horizontal="left" vertical="center"/>
    </xf>
    <xf numFmtId="0" fontId="24" fillId="0" borderId="41" xfId="52" applyFont="1" applyBorder="1" applyAlignment="1">
      <alignment horizontal="left" vertical="center"/>
    </xf>
    <xf numFmtId="0" fontId="20" fillId="0" borderId="57" xfId="52" applyFont="1" applyBorder="1" applyAlignment="1">
      <alignment horizontal="center" vertical="center"/>
    </xf>
    <xf numFmtId="0" fontId="14" fillId="0" borderId="58" xfId="52" applyFont="1" applyFill="1" applyBorder="1" applyAlignment="1">
      <alignment horizontal="left" vertical="center"/>
    </xf>
    <xf numFmtId="0" fontId="14" fillId="0" borderId="59" xfId="52" applyFont="1" applyFill="1" applyBorder="1" applyAlignment="1">
      <alignment horizontal="center" vertical="center"/>
    </xf>
    <xf numFmtId="0" fontId="14" fillId="0" borderId="25" xfId="52" applyFont="1" applyFill="1" applyBorder="1" applyAlignment="1">
      <alignment horizontal="center" vertical="center"/>
    </xf>
    <xf numFmtId="0" fontId="39" fillId="0" borderId="60" xfId="52" applyFont="1" applyFill="1" applyBorder="1" applyAlignment="1">
      <alignment horizontal="left" vertical="center"/>
    </xf>
    <xf numFmtId="0" fontId="39" fillId="0" borderId="3" xfId="52" applyFont="1" applyFill="1" applyBorder="1" applyAlignment="1">
      <alignment horizontal="center" vertical="center"/>
    </xf>
    <xf numFmtId="0" fontId="39" fillId="0" borderId="61" xfId="52" applyFont="1" applyFill="1" applyBorder="1" applyAlignment="1">
      <alignment horizontal="center" vertical="center"/>
    </xf>
    <xf numFmtId="0" fontId="11" fillId="0" borderId="0" xfId="52" applyFont="1" applyBorder="1" applyAlignment="1">
      <alignment horizontal="left" vertical="center"/>
    </xf>
    <xf numFmtId="0" fontId="40" fillId="0" borderId="26" xfId="52" applyFont="1" applyBorder="1" applyAlignment="1">
      <alignment horizontal="center" vertical="top"/>
    </xf>
    <xf numFmtId="0" fontId="24" fillId="0" borderId="62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4" fillId="0" borderId="36" xfId="52" applyFont="1" applyBorder="1" applyAlignment="1">
      <alignment horizontal="left" vertical="center"/>
    </xf>
    <xf numFmtId="0" fontId="14" fillId="0" borderId="53" xfId="52" applyFont="1" applyBorder="1" applyAlignment="1">
      <alignment horizontal="left" vertical="center"/>
    </xf>
    <xf numFmtId="0" fontId="14" fillId="0" borderId="52" xfId="52" applyFont="1" applyBorder="1" applyAlignment="1">
      <alignment horizontal="left" vertical="center"/>
    </xf>
    <xf numFmtId="0" fontId="24" fillId="0" borderId="54" xfId="52" applyFont="1" applyBorder="1" applyAlignment="1">
      <alignment vertical="center"/>
    </xf>
    <xf numFmtId="0" fontId="11" fillId="0" borderId="55" xfId="52" applyFont="1" applyBorder="1" applyAlignment="1">
      <alignment horizontal="left" vertical="center"/>
    </xf>
    <xf numFmtId="0" fontId="20" fillId="0" borderId="55" xfId="52" applyFont="1" applyBorder="1" applyAlignment="1">
      <alignment horizontal="left" vertical="center"/>
    </xf>
    <xf numFmtId="0" fontId="11" fillId="0" borderId="55" xfId="52" applyFont="1" applyBorder="1" applyAlignment="1">
      <alignment vertical="center"/>
    </xf>
    <xf numFmtId="0" fontId="24" fillId="0" borderId="55" xfId="52" applyFont="1" applyBorder="1" applyAlignment="1">
      <alignment vertical="center"/>
    </xf>
    <xf numFmtId="0" fontId="24" fillId="0" borderId="54" xfId="52" applyFont="1" applyBorder="1" applyAlignment="1">
      <alignment horizontal="center" vertical="center"/>
    </xf>
    <xf numFmtId="0" fontId="20" fillId="0" borderId="55" xfId="52" applyFont="1" applyBorder="1" applyAlignment="1">
      <alignment horizontal="center" vertical="center"/>
    </xf>
    <xf numFmtId="0" fontId="24" fillId="0" borderId="55" xfId="52" applyFont="1" applyBorder="1" applyAlignment="1">
      <alignment horizontal="center" vertical="center"/>
    </xf>
    <xf numFmtId="0" fontId="11" fillId="0" borderId="55" xfId="52" applyFont="1" applyBorder="1" applyAlignment="1">
      <alignment horizontal="center" vertical="center"/>
    </xf>
    <xf numFmtId="0" fontId="20" fillId="0" borderId="21" xfId="52" applyFont="1" applyBorder="1" applyAlignment="1">
      <alignment horizontal="center" vertical="center"/>
    </xf>
    <xf numFmtId="0" fontId="11" fillId="0" borderId="21" xfId="52" applyFont="1" applyBorder="1" applyAlignment="1">
      <alignment horizontal="center" vertical="center"/>
    </xf>
    <xf numFmtId="0" fontId="24" fillId="0" borderId="49" xfId="52" applyFont="1" applyBorder="1" applyAlignment="1">
      <alignment horizontal="left" vertical="center" wrapText="1"/>
    </xf>
    <xf numFmtId="0" fontId="24" fillId="0" borderId="50" xfId="52" applyFont="1" applyBorder="1" applyAlignment="1">
      <alignment horizontal="left" vertical="center" wrapText="1"/>
    </xf>
    <xf numFmtId="0" fontId="24" fillId="0" borderId="63" xfId="52" applyFont="1" applyBorder="1" applyAlignment="1">
      <alignment horizontal="left" vertical="center"/>
    </xf>
    <xf numFmtId="0" fontId="24" fillId="0" borderId="64" xfId="52" applyFont="1" applyBorder="1" applyAlignment="1">
      <alignment horizontal="left" vertical="center"/>
    </xf>
    <xf numFmtId="0" fontId="41" fillId="0" borderId="65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2" fillId="3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vertical="center"/>
    </xf>
    <xf numFmtId="9" fontId="20" fillId="0" borderId="2" xfId="52" applyNumberFormat="1" applyFont="1" applyBorder="1" applyAlignment="1">
      <alignment horizontal="center" vertical="center"/>
    </xf>
    <xf numFmtId="9" fontId="20" fillId="0" borderId="55" xfId="52" applyNumberFormat="1" applyFont="1" applyBorder="1" applyAlignment="1">
      <alignment horizontal="center" vertical="center"/>
    </xf>
    <xf numFmtId="0" fontId="20" fillId="0" borderId="29" xfId="52" applyFont="1" applyBorder="1" applyAlignment="1">
      <alignment horizontal="left" vertical="center"/>
    </xf>
    <xf numFmtId="9" fontId="20" fillId="0" borderId="21" xfId="52" applyNumberFormat="1" applyFont="1" applyBorder="1" applyAlignment="1">
      <alignment horizontal="center" vertical="center"/>
    </xf>
    <xf numFmtId="0" fontId="14" fillId="0" borderId="53" xfId="0" applyFont="1" applyBorder="1" applyAlignment="1">
      <alignment horizontal="left" vertical="center"/>
    </xf>
    <xf numFmtId="0" fontId="14" fillId="0" borderId="52" xfId="0" applyFont="1" applyBorder="1" applyAlignment="1">
      <alignment horizontal="left" vertical="center"/>
    </xf>
    <xf numFmtId="9" fontId="20" fillId="0" borderId="37" xfId="52" applyNumberFormat="1" applyFont="1" applyBorder="1" applyAlignment="1">
      <alignment horizontal="left" vertical="center"/>
    </xf>
    <xf numFmtId="9" fontId="20" fillId="0" borderId="32" xfId="52" applyNumberFormat="1" applyFont="1" applyBorder="1" applyAlignment="1">
      <alignment horizontal="left" vertical="center"/>
    </xf>
    <xf numFmtId="9" fontId="20" fillId="0" borderId="49" xfId="52" applyNumberFormat="1" applyFont="1" applyBorder="1" applyAlignment="1">
      <alignment horizontal="left" vertical="center"/>
    </xf>
    <xf numFmtId="9" fontId="20" fillId="0" borderId="50" xfId="52" applyNumberFormat="1" applyFont="1" applyBorder="1" applyAlignment="1">
      <alignment horizontal="left" vertical="center"/>
    </xf>
    <xf numFmtId="0" fontId="37" fillId="0" borderId="54" xfId="52" applyFont="1" applyFill="1" applyBorder="1" applyAlignment="1">
      <alignment horizontal="left" vertical="center"/>
    </xf>
    <xf numFmtId="0" fontId="37" fillId="0" borderId="55" xfId="52" applyFont="1" applyFill="1" applyBorder="1" applyAlignment="1">
      <alignment horizontal="left" vertical="center"/>
    </xf>
    <xf numFmtId="0" fontId="37" fillId="0" borderId="47" xfId="52" applyFont="1" applyFill="1" applyBorder="1" applyAlignment="1">
      <alignment horizontal="left" vertical="center"/>
    </xf>
    <xf numFmtId="0" fontId="37" fillId="0" borderId="50" xfId="52" applyFont="1" applyFill="1" applyBorder="1" applyAlignment="1">
      <alignment horizontal="left" vertical="center"/>
    </xf>
    <xf numFmtId="0" fontId="14" fillId="0" borderId="36" xfId="52" applyFont="1" applyFill="1" applyBorder="1" applyAlignment="1">
      <alignment horizontal="left" vertical="center"/>
    </xf>
    <xf numFmtId="0" fontId="20" fillId="0" borderId="66" xfId="52" applyFont="1" applyFill="1" applyBorder="1" applyAlignment="1">
      <alignment horizontal="left" vertical="center"/>
    </xf>
    <xf numFmtId="0" fontId="20" fillId="0" borderId="67" xfId="52" applyFont="1" applyFill="1" applyBorder="1" applyAlignment="1">
      <alignment horizontal="left" vertical="center"/>
    </xf>
    <xf numFmtId="0" fontId="14" fillId="0" borderId="43" xfId="52" applyFont="1" applyBorder="1" applyAlignment="1">
      <alignment vertical="center"/>
    </xf>
    <xf numFmtId="0" fontId="43" fillId="0" borderId="52" xfId="52" applyFont="1" applyBorder="1" applyAlignment="1">
      <alignment horizontal="center" vertical="center"/>
    </xf>
    <xf numFmtId="0" fontId="14" fillId="0" borderId="44" xfId="52" applyFont="1" applyBorder="1" applyAlignment="1">
      <alignment vertical="center"/>
    </xf>
    <xf numFmtId="0" fontId="20" fillId="0" borderId="68" xfId="52" applyFont="1" applyBorder="1" applyAlignment="1">
      <alignment vertical="center"/>
    </xf>
    <xf numFmtId="0" fontId="14" fillId="0" borderId="68" xfId="52" applyFont="1" applyBorder="1" applyAlignment="1">
      <alignment vertical="center"/>
    </xf>
    <xf numFmtId="58" fontId="11" fillId="0" borderId="44" xfId="52" applyNumberFormat="1" applyFont="1" applyBorder="1" applyAlignment="1">
      <alignment vertical="center"/>
    </xf>
    <xf numFmtId="0" fontId="14" fillId="0" borderId="36" xfId="52" applyFont="1" applyBorder="1" applyAlignment="1">
      <alignment horizontal="center" vertical="center"/>
    </xf>
    <xf numFmtId="0" fontId="20" fillId="0" borderId="69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24" fillId="0" borderId="70" xfId="52" applyFont="1" applyBorder="1" applyAlignment="1">
      <alignment horizontal="left" vertical="center"/>
    </xf>
    <xf numFmtId="0" fontId="14" fillId="0" borderId="58" xfId="52" applyFont="1" applyBorder="1" applyAlignment="1">
      <alignment horizontal="left" vertical="center"/>
    </xf>
    <xf numFmtId="0" fontId="20" fillId="0" borderId="59" xfId="52" applyFont="1" applyBorder="1" applyAlignment="1">
      <alignment horizontal="left" vertical="center"/>
    </xf>
    <xf numFmtId="0" fontId="24" fillId="0" borderId="0" xfId="52" applyFont="1" applyBorder="1" applyAlignment="1">
      <alignment vertical="center"/>
    </xf>
    <xf numFmtId="0" fontId="24" fillId="0" borderId="42" xfId="52" applyFont="1" applyBorder="1" applyAlignment="1">
      <alignment horizontal="left" vertical="center" wrapText="1"/>
    </xf>
    <xf numFmtId="0" fontId="24" fillId="0" borderId="59" xfId="52" applyFont="1" applyBorder="1" applyAlignment="1">
      <alignment horizontal="left" vertical="center"/>
    </xf>
    <xf numFmtId="0" fontId="24" fillId="0" borderId="2" xfId="52" applyFont="1" applyBorder="1" applyAlignment="1">
      <alignment horizontal="center" vertical="center"/>
    </xf>
    <xf numFmtId="0" fontId="44" fillId="0" borderId="41" xfId="52" applyFont="1" applyBorder="1" applyAlignment="1">
      <alignment horizontal="left" vertical="center"/>
    </xf>
    <xf numFmtId="0" fontId="12" fillId="0" borderId="22" xfId="52" applyFont="1" applyBorder="1" applyAlignment="1">
      <alignment horizontal="left" vertical="center"/>
    </xf>
    <xf numFmtId="0" fontId="14" fillId="0" borderId="58" xfId="0" applyFont="1" applyBorder="1" applyAlignment="1">
      <alignment horizontal="left" vertical="center"/>
    </xf>
    <xf numFmtId="9" fontId="20" fillId="0" borderId="40" xfId="52" applyNumberFormat="1" applyFont="1" applyBorder="1" applyAlignment="1">
      <alignment horizontal="left" vertical="center"/>
    </xf>
    <xf numFmtId="9" fontId="20" fillId="0" borderId="42" xfId="52" applyNumberFormat="1" applyFont="1" applyBorder="1" applyAlignment="1">
      <alignment horizontal="left" vertical="center"/>
    </xf>
    <xf numFmtId="0" fontId="37" fillId="0" borderId="59" xfId="52" applyFont="1" applyFill="1" applyBorder="1" applyAlignment="1">
      <alignment horizontal="left" vertical="center"/>
    </xf>
    <xf numFmtId="0" fontId="37" fillId="0" borderId="42" xfId="52" applyFont="1" applyFill="1" applyBorder="1" applyAlignment="1">
      <alignment horizontal="left" vertical="center"/>
    </xf>
    <xf numFmtId="0" fontId="20" fillId="0" borderId="71" xfId="52" applyFont="1" applyFill="1" applyBorder="1" applyAlignment="1">
      <alignment horizontal="left" vertical="center"/>
    </xf>
    <xf numFmtId="0" fontId="14" fillId="0" borderId="72" xfId="52" applyFont="1" applyBorder="1" applyAlignment="1">
      <alignment horizontal="center" vertical="center"/>
    </xf>
    <xf numFmtId="0" fontId="20" fillId="0" borderId="68" xfId="52" applyFont="1" applyBorder="1" applyAlignment="1">
      <alignment horizontal="center" vertical="center"/>
    </xf>
    <xf numFmtId="0" fontId="20" fillId="0" borderId="70" xfId="52" applyFont="1" applyBorder="1" applyAlignment="1">
      <alignment horizontal="center" vertical="center"/>
    </xf>
    <xf numFmtId="0" fontId="20" fillId="0" borderId="70" xfId="52" applyFont="1" applyFill="1" applyBorder="1" applyAlignment="1">
      <alignment horizontal="left" vertical="center"/>
    </xf>
    <xf numFmtId="0" fontId="45" fillId="0" borderId="11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6" fillId="0" borderId="15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4" borderId="5" xfId="0" applyFont="1" applyFill="1" applyBorder="1" applyAlignment="1">
      <alignment horizontal="center" vertical="center"/>
    </xf>
    <xf numFmtId="0" fontId="46" fillId="4" borderId="7" xfId="0" applyFont="1" applyFill="1" applyBorder="1" applyAlignment="1">
      <alignment horizontal="center" vertical="center"/>
    </xf>
    <xf numFmtId="0" fontId="46" fillId="4" borderId="2" xfId="0" applyFont="1" applyFill="1" applyBorder="1"/>
    <xf numFmtId="0" fontId="0" fillId="0" borderId="15" xfId="0" applyBorder="1"/>
    <xf numFmtId="0" fontId="0" fillId="4" borderId="2" xfId="0" applyFill="1" applyBorder="1"/>
    <xf numFmtId="0" fontId="0" fillId="0" borderId="16" xfId="0" applyBorder="1"/>
    <xf numFmtId="0" fontId="0" fillId="0" borderId="17" xfId="0" applyBorder="1"/>
    <xf numFmtId="0" fontId="0" fillId="4" borderId="17" xfId="0" applyFill="1" applyBorder="1"/>
    <xf numFmtId="0" fontId="0" fillId="5" borderId="0" xfId="0" applyFill="1"/>
    <xf numFmtId="0" fontId="45" fillId="0" borderId="18" xfId="0" applyFont="1" applyBorder="1" applyAlignment="1">
      <alignment horizontal="center" vertical="center" wrapText="1"/>
    </xf>
    <xf numFmtId="0" fontId="46" fillId="0" borderId="73" xfId="0" applyFont="1" applyBorder="1" applyAlignment="1">
      <alignment horizontal="center" vertical="center"/>
    </xf>
    <xf numFmtId="0" fontId="46" fillId="0" borderId="19" xfId="0" applyFont="1" applyBorder="1"/>
    <xf numFmtId="0" fontId="0" fillId="0" borderId="19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6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6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129540</xdr:colOff>
      <xdr:row>2</xdr:row>
      <xdr:rowOff>11430</xdr:rowOff>
    </xdr:from>
    <xdr:to>
      <xdr:col>7</xdr:col>
      <xdr:colOff>939165</xdr:colOff>
      <xdr:row>2</xdr:row>
      <xdr:rowOff>354330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66685" y="592455"/>
          <a:ext cx="8096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205740</xdr:colOff>
      <xdr:row>3</xdr:row>
      <xdr:rowOff>83820</xdr:rowOff>
    </xdr:from>
    <xdr:to>
      <xdr:col>7</xdr:col>
      <xdr:colOff>548640</xdr:colOff>
      <xdr:row>5</xdr:row>
      <xdr:rowOff>90805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42885" y="1045845"/>
          <a:ext cx="342900" cy="768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8.xml"/><Relationship Id="rId8" Type="http://schemas.openxmlformats.org/officeDocument/2006/relationships/ctrlProp" Target="../ctrlProps/ctrlProp157.xml"/><Relationship Id="rId7" Type="http://schemas.openxmlformats.org/officeDocument/2006/relationships/ctrlProp" Target="../ctrlProps/ctrlProp156.xml"/><Relationship Id="rId6" Type="http://schemas.openxmlformats.org/officeDocument/2006/relationships/ctrlProp" Target="../ctrlProps/ctrlProp155.xml"/><Relationship Id="rId5" Type="http://schemas.openxmlformats.org/officeDocument/2006/relationships/ctrlProp" Target="../ctrlProps/ctrlProp154.xml"/><Relationship Id="rId41" Type="http://schemas.openxmlformats.org/officeDocument/2006/relationships/ctrlProp" Target="../ctrlProps/ctrlProp190.xml"/><Relationship Id="rId40" Type="http://schemas.openxmlformats.org/officeDocument/2006/relationships/ctrlProp" Target="../ctrlProps/ctrlProp189.xml"/><Relationship Id="rId4" Type="http://schemas.openxmlformats.org/officeDocument/2006/relationships/ctrlProp" Target="../ctrlProps/ctrlProp153.xml"/><Relationship Id="rId39" Type="http://schemas.openxmlformats.org/officeDocument/2006/relationships/ctrlProp" Target="../ctrlProps/ctrlProp188.xml"/><Relationship Id="rId38" Type="http://schemas.openxmlformats.org/officeDocument/2006/relationships/ctrlProp" Target="../ctrlProps/ctrlProp187.xml"/><Relationship Id="rId37" Type="http://schemas.openxmlformats.org/officeDocument/2006/relationships/ctrlProp" Target="../ctrlProps/ctrlProp186.xml"/><Relationship Id="rId36" Type="http://schemas.openxmlformats.org/officeDocument/2006/relationships/ctrlProp" Target="../ctrlProps/ctrlProp185.xml"/><Relationship Id="rId35" Type="http://schemas.openxmlformats.org/officeDocument/2006/relationships/ctrlProp" Target="../ctrlProps/ctrlProp184.xml"/><Relationship Id="rId34" Type="http://schemas.openxmlformats.org/officeDocument/2006/relationships/ctrlProp" Target="../ctrlProps/ctrlProp183.xml"/><Relationship Id="rId33" Type="http://schemas.openxmlformats.org/officeDocument/2006/relationships/ctrlProp" Target="../ctrlProps/ctrlProp182.xml"/><Relationship Id="rId32" Type="http://schemas.openxmlformats.org/officeDocument/2006/relationships/ctrlProp" Target="../ctrlProps/ctrlProp181.xml"/><Relationship Id="rId31" Type="http://schemas.openxmlformats.org/officeDocument/2006/relationships/ctrlProp" Target="../ctrlProps/ctrlProp180.xml"/><Relationship Id="rId30" Type="http://schemas.openxmlformats.org/officeDocument/2006/relationships/ctrlProp" Target="../ctrlProps/ctrlProp179.xml"/><Relationship Id="rId3" Type="http://schemas.openxmlformats.org/officeDocument/2006/relationships/ctrlProp" Target="../ctrlProps/ctrlProp152.xml"/><Relationship Id="rId29" Type="http://schemas.openxmlformats.org/officeDocument/2006/relationships/ctrlProp" Target="../ctrlProps/ctrlProp178.xml"/><Relationship Id="rId28" Type="http://schemas.openxmlformats.org/officeDocument/2006/relationships/ctrlProp" Target="../ctrlProps/ctrlProp177.xml"/><Relationship Id="rId27" Type="http://schemas.openxmlformats.org/officeDocument/2006/relationships/ctrlProp" Target="../ctrlProps/ctrlProp176.xml"/><Relationship Id="rId26" Type="http://schemas.openxmlformats.org/officeDocument/2006/relationships/ctrlProp" Target="../ctrlProps/ctrlProp175.xml"/><Relationship Id="rId25" Type="http://schemas.openxmlformats.org/officeDocument/2006/relationships/ctrlProp" Target="../ctrlProps/ctrlProp174.xml"/><Relationship Id="rId24" Type="http://schemas.openxmlformats.org/officeDocument/2006/relationships/ctrlProp" Target="../ctrlProps/ctrlProp173.xml"/><Relationship Id="rId23" Type="http://schemas.openxmlformats.org/officeDocument/2006/relationships/ctrlProp" Target="../ctrlProps/ctrlProp172.xml"/><Relationship Id="rId22" Type="http://schemas.openxmlformats.org/officeDocument/2006/relationships/ctrlProp" Target="../ctrlProps/ctrlProp171.xml"/><Relationship Id="rId21" Type="http://schemas.openxmlformats.org/officeDocument/2006/relationships/ctrlProp" Target="../ctrlProps/ctrlProp170.xml"/><Relationship Id="rId20" Type="http://schemas.openxmlformats.org/officeDocument/2006/relationships/ctrlProp" Target="../ctrlProps/ctrlProp16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68.xml"/><Relationship Id="rId18" Type="http://schemas.openxmlformats.org/officeDocument/2006/relationships/ctrlProp" Target="../ctrlProps/ctrlProp167.xml"/><Relationship Id="rId17" Type="http://schemas.openxmlformats.org/officeDocument/2006/relationships/ctrlProp" Target="../ctrlProps/ctrlProp166.xml"/><Relationship Id="rId16" Type="http://schemas.openxmlformats.org/officeDocument/2006/relationships/ctrlProp" Target="../ctrlProps/ctrlProp165.xml"/><Relationship Id="rId15" Type="http://schemas.openxmlformats.org/officeDocument/2006/relationships/ctrlProp" Target="../ctrlProps/ctrlProp164.xml"/><Relationship Id="rId14" Type="http://schemas.openxmlformats.org/officeDocument/2006/relationships/ctrlProp" Target="../ctrlProps/ctrlProp163.xml"/><Relationship Id="rId13" Type="http://schemas.openxmlformats.org/officeDocument/2006/relationships/ctrlProp" Target="../ctrlProps/ctrlProp162.xml"/><Relationship Id="rId12" Type="http://schemas.openxmlformats.org/officeDocument/2006/relationships/ctrlProp" Target="../ctrlProps/ctrlProp161.xml"/><Relationship Id="rId11" Type="http://schemas.openxmlformats.org/officeDocument/2006/relationships/ctrlProp" Target="../ctrlProps/ctrlProp160.xml"/><Relationship Id="rId10" Type="http://schemas.openxmlformats.org/officeDocument/2006/relationships/ctrlProp" Target="../ctrlProps/ctrlProp15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27" customWidth="1"/>
    <col min="3" max="3" width="10.125" customWidth="1"/>
  </cols>
  <sheetData>
    <row r="1" ht="21" customHeight="1" spans="1:2">
      <c r="A1" s="428"/>
      <c r="B1" s="429" t="s">
        <v>0</v>
      </c>
    </row>
    <row r="2" spans="1:2">
      <c r="A2" s="9">
        <v>1</v>
      </c>
      <c r="B2" s="430" t="s">
        <v>1</v>
      </c>
    </row>
    <row r="3" spans="1:2">
      <c r="A3" s="9">
        <v>2</v>
      </c>
      <c r="B3" s="430" t="s">
        <v>2</v>
      </c>
    </row>
    <row r="4" spans="1:2">
      <c r="A4" s="9">
        <v>3</v>
      </c>
      <c r="B4" s="430" t="s">
        <v>3</v>
      </c>
    </row>
    <row r="5" spans="1:2">
      <c r="A5" s="9">
        <v>4</v>
      </c>
      <c r="B5" s="430" t="s">
        <v>4</v>
      </c>
    </row>
    <row r="6" spans="1:2">
      <c r="A6" s="9">
        <v>5</v>
      </c>
      <c r="B6" s="430" t="s">
        <v>5</v>
      </c>
    </row>
    <row r="7" spans="1:2">
      <c r="A7" s="9">
        <v>6</v>
      </c>
      <c r="B7" s="430" t="s">
        <v>6</v>
      </c>
    </row>
    <row r="8" s="426" customFormat="1" ht="15" customHeight="1" spans="1:2">
      <c r="A8" s="431">
        <v>7</v>
      </c>
      <c r="B8" s="432" t="s">
        <v>7</v>
      </c>
    </row>
    <row r="9" ht="18.95" customHeight="1" spans="1:2">
      <c r="A9" s="428"/>
      <c r="B9" s="433" t="s">
        <v>8</v>
      </c>
    </row>
    <row r="10" ht="15.95" customHeight="1" spans="1:2">
      <c r="A10" s="9">
        <v>1</v>
      </c>
      <c r="B10" s="434" t="s">
        <v>9</v>
      </c>
    </row>
    <row r="11" spans="1:2">
      <c r="A11" s="9">
        <v>2</v>
      </c>
      <c r="B11" s="430" t="s">
        <v>10</v>
      </c>
    </row>
    <row r="12" spans="1:2">
      <c r="A12" s="9">
        <v>3</v>
      </c>
      <c r="B12" s="432" t="s">
        <v>11</v>
      </c>
    </row>
    <row r="13" spans="1:2">
      <c r="A13" s="9">
        <v>4</v>
      </c>
      <c r="B13" s="430" t="s">
        <v>12</v>
      </c>
    </row>
    <row r="14" spans="1:2">
      <c r="A14" s="9">
        <v>5</v>
      </c>
      <c r="B14" s="430" t="s">
        <v>13</v>
      </c>
    </row>
    <row r="15" spans="1:2">
      <c r="A15" s="9">
        <v>6</v>
      </c>
      <c r="B15" s="430" t="s">
        <v>14</v>
      </c>
    </row>
    <row r="16" spans="1:2">
      <c r="A16" s="9">
        <v>7</v>
      </c>
      <c r="B16" s="430" t="s">
        <v>15</v>
      </c>
    </row>
    <row r="17" spans="1:2">
      <c r="A17" s="9">
        <v>8</v>
      </c>
      <c r="B17" s="430" t="s">
        <v>16</v>
      </c>
    </row>
    <row r="18" spans="1:2">
      <c r="A18" s="9">
        <v>9</v>
      </c>
      <c r="B18" s="430" t="s">
        <v>17</v>
      </c>
    </row>
    <row r="19" spans="1:2">
      <c r="A19" s="9"/>
      <c r="B19" s="430"/>
    </row>
    <row r="20" ht="20.25" spans="1:2">
      <c r="A20" s="428"/>
      <c r="B20" s="429" t="s">
        <v>18</v>
      </c>
    </row>
    <row r="21" spans="1:2">
      <c r="A21" s="9">
        <v>1</v>
      </c>
      <c r="B21" s="435" t="s">
        <v>19</v>
      </c>
    </row>
    <row r="22" spans="1:2">
      <c r="A22" s="9">
        <v>2</v>
      </c>
      <c r="B22" s="430" t="s">
        <v>20</v>
      </c>
    </row>
    <row r="23" spans="1:2">
      <c r="A23" s="9">
        <v>3</v>
      </c>
      <c r="B23" s="430" t="s">
        <v>21</v>
      </c>
    </row>
    <row r="24" spans="1:2">
      <c r="A24" s="9">
        <v>4</v>
      </c>
      <c r="B24" s="430" t="s">
        <v>22</v>
      </c>
    </row>
    <row r="25" spans="1:2">
      <c r="A25" s="9">
        <v>5</v>
      </c>
      <c r="B25" s="430" t="s">
        <v>23</v>
      </c>
    </row>
    <row r="26" spans="1:2">
      <c r="A26" s="9">
        <v>6</v>
      </c>
      <c r="B26" s="430" t="s">
        <v>24</v>
      </c>
    </row>
    <row r="27" spans="1:2">
      <c r="A27" s="9">
        <v>7</v>
      </c>
      <c r="B27" s="430" t="s">
        <v>25</v>
      </c>
    </row>
    <row r="28" spans="1:2">
      <c r="A28" s="9"/>
      <c r="B28" s="430"/>
    </row>
    <row r="29" ht="20.25" spans="1:2">
      <c r="A29" s="428"/>
      <c r="B29" s="429" t="s">
        <v>26</v>
      </c>
    </row>
    <row r="30" spans="1:2">
      <c r="A30" s="9">
        <v>1</v>
      </c>
      <c r="B30" s="435" t="s">
        <v>27</v>
      </c>
    </row>
    <row r="31" spans="1:2">
      <c r="A31" s="9">
        <v>2</v>
      </c>
      <c r="B31" s="430" t="s">
        <v>28</v>
      </c>
    </row>
    <row r="32" spans="1:2">
      <c r="A32" s="9">
        <v>3</v>
      </c>
      <c r="B32" s="430" t="s">
        <v>29</v>
      </c>
    </row>
    <row r="33" ht="28.5" spans="1:2">
      <c r="A33" s="9">
        <v>4</v>
      </c>
      <c r="B33" s="430" t="s">
        <v>30</v>
      </c>
    </row>
    <row r="34" spans="1:2">
      <c r="A34" s="9">
        <v>5</v>
      </c>
      <c r="B34" s="430" t="s">
        <v>31</v>
      </c>
    </row>
    <row r="35" spans="1:2">
      <c r="A35" s="9">
        <v>6</v>
      </c>
      <c r="B35" s="430" t="s">
        <v>32</v>
      </c>
    </row>
    <row r="36" spans="1:2">
      <c r="A36" s="9">
        <v>7</v>
      </c>
      <c r="B36" s="430" t="s">
        <v>33</v>
      </c>
    </row>
    <row r="37" spans="1:2">
      <c r="A37" s="9"/>
      <c r="B37" s="430"/>
    </row>
    <row r="39" spans="1:2">
      <c r="A39" s="436" t="s">
        <v>34</v>
      </c>
      <c r="B39" s="43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10" zoomScaleNormal="110" workbookViewId="0">
      <selection activeCell="B4" sqref="B4:F6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238</v>
      </c>
      <c r="B2" s="5" t="s">
        <v>243</v>
      </c>
      <c r="C2" s="5" t="s">
        <v>239</v>
      </c>
      <c r="D2" s="5" t="s">
        <v>240</v>
      </c>
      <c r="E2" s="5" t="s">
        <v>241</v>
      </c>
      <c r="F2" s="5" t="s">
        <v>242</v>
      </c>
      <c r="G2" s="4" t="s">
        <v>266</v>
      </c>
      <c r="H2" s="4"/>
      <c r="I2" s="4" t="s">
        <v>267</v>
      </c>
      <c r="J2" s="4"/>
      <c r="K2" s="6" t="s">
        <v>268</v>
      </c>
      <c r="L2" s="74" t="s">
        <v>269</v>
      </c>
      <c r="M2" s="21" t="s">
        <v>270</v>
      </c>
    </row>
    <row r="3" s="1" customFormat="1" ht="16.5" spans="1:13">
      <c r="A3" s="4"/>
      <c r="B3" s="7"/>
      <c r="C3" s="7"/>
      <c r="D3" s="7"/>
      <c r="E3" s="7"/>
      <c r="F3" s="7"/>
      <c r="G3" s="4" t="s">
        <v>271</v>
      </c>
      <c r="H3" s="4" t="s">
        <v>272</v>
      </c>
      <c r="I3" s="4" t="s">
        <v>271</v>
      </c>
      <c r="J3" s="4" t="s">
        <v>272</v>
      </c>
      <c r="K3" s="8"/>
      <c r="L3" s="75"/>
      <c r="M3" s="22"/>
    </row>
    <row r="4" ht="22" customHeight="1" spans="1:13">
      <c r="A4" s="65">
        <v>1</v>
      </c>
      <c r="B4" s="25" t="s">
        <v>257</v>
      </c>
      <c r="C4" s="25" t="s">
        <v>253</v>
      </c>
      <c r="D4" s="25" t="s">
        <v>254</v>
      </c>
      <c r="E4" s="25" t="s">
        <v>255</v>
      </c>
      <c r="F4" s="26" t="s">
        <v>256</v>
      </c>
      <c r="G4" s="66">
        <v>-0.02</v>
      </c>
      <c r="H4" s="66">
        <v>-0.01</v>
      </c>
      <c r="I4" s="66">
        <v>-0.02</v>
      </c>
      <c r="J4" s="66">
        <v>-0.01</v>
      </c>
      <c r="K4" s="70"/>
      <c r="L4" s="14" t="s">
        <v>95</v>
      </c>
      <c r="M4" s="14" t="s">
        <v>273</v>
      </c>
    </row>
    <row r="5" ht="22" customHeight="1" spans="1:13">
      <c r="A5" s="65">
        <v>2</v>
      </c>
      <c r="B5" s="25" t="s">
        <v>257</v>
      </c>
      <c r="C5" s="25" t="s">
        <v>258</v>
      </c>
      <c r="D5" s="25" t="s">
        <v>254</v>
      </c>
      <c r="E5" s="25" t="s">
        <v>259</v>
      </c>
      <c r="F5" s="26" t="s">
        <v>256</v>
      </c>
      <c r="G5" s="66">
        <v>-0.01</v>
      </c>
      <c r="H5" s="66">
        <v>-0.02</v>
      </c>
      <c r="I5" s="66">
        <v>-0.01</v>
      </c>
      <c r="J5" s="66">
        <v>-0.01</v>
      </c>
      <c r="K5" s="70"/>
      <c r="L5" s="14" t="s">
        <v>95</v>
      </c>
      <c r="M5" s="14" t="s">
        <v>273</v>
      </c>
    </row>
    <row r="6" ht="22" customHeight="1" spans="1:13">
      <c r="A6" s="65">
        <v>3</v>
      </c>
      <c r="B6" s="25" t="s">
        <v>257</v>
      </c>
      <c r="C6" s="25" t="s">
        <v>260</v>
      </c>
      <c r="D6" s="25" t="s">
        <v>254</v>
      </c>
      <c r="E6" s="25" t="s">
        <v>261</v>
      </c>
      <c r="F6" s="28" t="s">
        <v>62</v>
      </c>
      <c r="G6" s="66">
        <v>-0.02</v>
      </c>
      <c r="H6" s="66">
        <v>-0.01</v>
      </c>
      <c r="I6" s="66">
        <v>-0.02</v>
      </c>
      <c r="J6" s="66">
        <v>-0.01</v>
      </c>
      <c r="K6" s="70"/>
      <c r="L6" s="14" t="s">
        <v>95</v>
      </c>
      <c r="M6" s="14" t="s">
        <v>273</v>
      </c>
    </row>
    <row r="7" ht="22" customHeight="1" spans="1:13">
      <c r="A7" s="65"/>
      <c r="B7" s="25"/>
      <c r="C7" s="29"/>
      <c r="D7" s="30"/>
      <c r="E7" s="25"/>
      <c r="F7" s="26"/>
      <c r="G7" s="66"/>
      <c r="H7" s="66"/>
      <c r="I7" s="66"/>
      <c r="J7" s="66"/>
      <c r="K7" s="70"/>
      <c r="L7" s="14"/>
      <c r="M7" s="14"/>
    </row>
    <row r="8" ht="22" customHeight="1" spans="1:13">
      <c r="A8" s="65"/>
      <c r="B8" s="25"/>
      <c r="C8" s="29"/>
      <c r="D8" s="30"/>
      <c r="E8" s="25"/>
      <c r="F8" s="26"/>
      <c r="G8" s="66"/>
      <c r="H8" s="66"/>
      <c r="I8" s="66"/>
      <c r="J8" s="66"/>
      <c r="K8" s="70"/>
      <c r="L8" s="14"/>
      <c r="M8" s="14"/>
    </row>
    <row r="9" ht="22" customHeight="1" spans="1:13">
      <c r="A9" s="65"/>
      <c r="B9" s="67"/>
      <c r="C9" s="68"/>
      <c r="D9" s="68"/>
      <c r="E9" s="68"/>
      <c r="F9" s="69"/>
      <c r="G9" s="66"/>
      <c r="H9" s="66"/>
      <c r="I9" s="66"/>
      <c r="J9" s="66"/>
      <c r="K9" s="70"/>
      <c r="L9" s="9"/>
      <c r="M9" s="9"/>
    </row>
    <row r="10" ht="22" customHeight="1" spans="1:13">
      <c r="A10" s="65"/>
      <c r="B10" s="67"/>
      <c r="C10" s="68"/>
      <c r="D10" s="68"/>
      <c r="E10" s="68"/>
      <c r="F10" s="69"/>
      <c r="G10" s="70"/>
      <c r="H10" s="71"/>
      <c r="I10" s="71"/>
      <c r="J10" s="71"/>
      <c r="K10" s="70"/>
      <c r="L10" s="9"/>
      <c r="M10" s="9"/>
    </row>
    <row r="11" ht="22" customHeight="1" spans="1:13">
      <c r="A11" s="65"/>
      <c r="B11" s="67"/>
      <c r="C11" s="68"/>
      <c r="D11" s="68"/>
      <c r="E11" s="68"/>
      <c r="F11" s="69"/>
      <c r="G11" s="70"/>
      <c r="H11" s="71"/>
      <c r="I11" s="71"/>
      <c r="J11" s="71"/>
      <c r="K11" s="70"/>
      <c r="L11" s="9"/>
      <c r="M11" s="9"/>
    </row>
    <row r="12" s="2" customFormat="1" ht="18.75" spans="1:13">
      <c r="A12" s="15" t="s">
        <v>274</v>
      </c>
      <c r="B12" s="16"/>
      <c r="C12" s="16"/>
      <c r="D12" s="68"/>
      <c r="E12" s="17"/>
      <c r="F12" s="69"/>
      <c r="G12" s="31"/>
      <c r="H12" s="15" t="s">
        <v>263</v>
      </c>
      <c r="I12" s="16"/>
      <c r="J12" s="16"/>
      <c r="K12" s="17"/>
      <c r="L12" s="76"/>
      <c r="M12" s="23"/>
    </row>
    <row r="13" ht="84" customHeight="1" spans="1:13">
      <c r="A13" s="72" t="s">
        <v>275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7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F14" sqref="F14:F15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23.125" customWidth="1"/>
    <col min="7" max="7" width="15.25" customWidth="1"/>
    <col min="8" max="8" width="6.375" customWidth="1"/>
    <col min="9" max="9" width="9.1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277</v>
      </c>
      <c r="B2" s="5" t="s">
        <v>243</v>
      </c>
      <c r="C2" s="5" t="s">
        <v>239</v>
      </c>
      <c r="D2" s="5" t="s">
        <v>240</v>
      </c>
      <c r="E2" s="5" t="s">
        <v>241</v>
      </c>
      <c r="F2" s="5" t="s">
        <v>242</v>
      </c>
      <c r="G2" s="38" t="s">
        <v>278</v>
      </c>
      <c r="H2" s="39"/>
      <c r="I2" s="62"/>
      <c r="J2" s="38" t="s">
        <v>279</v>
      </c>
      <c r="K2" s="39"/>
      <c r="L2" s="62"/>
      <c r="M2" s="38" t="s">
        <v>280</v>
      </c>
      <c r="N2" s="39"/>
      <c r="O2" s="62"/>
      <c r="P2" s="38" t="s">
        <v>281</v>
      </c>
      <c r="Q2" s="39"/>
      <c r="R2" s="62"/>
      <c r="S2" s="39" t="s">
        <v>282</v>
      </c>
      <c r="T2" s="39"/>
      <c r="U2" s="62"/>
      <c r="V2" s="34" t="s">
        <v>283</v>
      </c>
      <c r="W2" s="34" t="s">
        <v>252</v>
      </c>
    </row>
    <row r="3" s="1" customFormat="1" ht="16.5" spans="1:23">
      <c r="A3" s="7"/>
      <c r="B3" s="40"/>
      <c r="C3" s="40"/>
      <c r="D3" s="40"/>
      <c r="E3" s="40"/>
      <c r="F3" s="40"/>
      <c r="G3" s="4" t="s">
        <v>284</v>
      </c>
      <c r="H3" s="4" t="s">
        <v>67</v>
      </c>
      <c r="I3" s="4" t="s">
        <v>243</v>
      </c>
      <c r="J3" s="4" t="s">
        <v>284</v>
      </c>
      <c r="K3" s="4" t="s">
        <v>67</v>
      </c>
      <c r="L3" s="4" t="s">
        <v>243</v>
      </c>
      <c r="M3" s="4" t="s">
        <v>284</v>
      </c>
      <c r="N3" s="4" t="s">
        <v>67</v>
      </c>
      <c r="O3" s="4" t="s">
        <v>243</v>
      </c>
      <c r="P3" s="4" t="s">
        <v>284</v>
      </c>
      <c r="Q3" s="4" t="s">
        <v>67</v>
      </c>
      <c r="R3" s="4" t="s">
        <v>243</v>
      </c>
      <c r="S3" s="4" t="s">
        <v>284</v>
      </c>
      <c r="T3" s="4" t="s">
        <v>67</v>
      </c>
      <c r="U3" s="4" t="s">
        <v>243</v>
      </c>
      <c r="V3" s="64"/>
      <c r="W3" s="64"/>
    </row>
    <row r="4" spans="1:23">
      <c r="A4" s="41" t="s">
        <v>285</v>
      </c>
      <c r="B4" s="25" t="s">
        <v>257</v>
      </c>
      <c r="C4" s="29" t="s">
        <v>253</v>
      </c>
      <c r="D4" s="30" t="s">
        <v>254</v>
      </c>
      <c r="E4" s="25" t="s">
        <v>255</v>
      </c>
      <c r="F4" s="26" t="s">
        <v>256</v>
      </c>
      <c r="G4" s="42"/>
      <c r="H4" s="43"/>
      <c r="I4" s="43"/>
      <c r="J4" s="43"/>
      <c r="K4" s="27"/>
      <c r="L4" s="27"/>
      <c r="M4" s="14"/>
      <c r="N4" s="14"/>
      <c r="O4" s="14"/>
      <c r="P4" s="14"/>
      <c r="Q4" s="14"/>
      <c r="R4" s="14"/>
      <c r="S4" s="14"/>
      <c r="T4" s="14"/>
      <c r="U4" s="14"/>
      <c r="V4" s="14" t="s">
        <v>286</v>
      </c>
      <c r="W4" s="14"/>
    </row>
    <row r="5" ht="16.5" spans="1:23">
      <c r="A5" s="44"/>
      <c r="B5" s="25" t="s">
        <v>257</v>
      </c>
      <c r="C5" s="29" t="s">
        <v>258</v>
      </c>
      <c r="D5" s="30" t="s">
        <v>254</v>
      </c>
      <c r="E5" s="25" t="s">
        <v>259</v>
      </c>
      <c r="F5" s="26" t="s">
        <v>256</v>
      </c>
      <c r="G5" s="45" t="s">
        <v>287</v>
      </c>
      <c r="H5" s="46"/>
      <c r="I5" s="63"/>
      <c r="J5" s="45" t="s">
        <v>288</v>
      </c>
      <c r="K5" s="46"/>
      <c r="L5" s="63"/>
      <c r="M5" s="38" t="s">
        <v>289</v>
      </c>
      <c r="N5" s="39"/>
      <c r="O5" s="62"/>
      <c r="P5" s="38" t="s">
        <v>290</v>
      </c>
      <c r="Q5" s="39"/>
      <c r="R5" s="62"/>
      <c r="S5" s="39" t="s">
        <v>291</v>
      </c>
      <c r="T5" s="39"/>
      <c r="U5" s="62"/>
      <c r="V5" s="14"/>
      <c r="W5" s="14"/>
    </row>
    <row r="6" ht="16.5" spans="1:23">
      <c r="A6" s="44"/>
      <c r="B6" s="25" t="s">
        <v>257</v>
      </c>
      <c r="C6" s="47" t="s">
        <v>260</v>
      </c>
      <c r="D6" s="47" t="s">
        <v>254</v>
      </c>
      <c r="E6" s="47" t="s">
        <v>261</v>
      </c>
      <c r="F6" s="28" t="s">
        <v>62</v>
      </c>
      <c r="G6" s="48" t="s">
        <v>284</v>
      </c>
      <c r="H6" s="48" t="s">
        <v>67</v>
      </c>
      <c r="I6" s="48" t="s">
        <v>243</v>
      </c>
      <c r="J6" s="48" t="s">
        <v>284</v>
      </c>
      <c r="K6" s="48" t="s">
        <v>67</v>
      </c>
      <c r="L6" s="48" t="s">
        <v>243</v>
      </c>
      <c r="M6" s="4" t="s">
        <v>284</v>
      </c>
      <c r="N6" s="4" t="s">
        <v>67</v>
      </c>
      <c r="O6" s="4" t="s">
        <v>243</v>
      </c>
      <c r="P6" s="4" t="s">
        <v>284</v>
      </c>
      <c r="Q6" s="4" t="s">
        <v>67</v>
      </c>
      <c r="R6" s="4" t="s">
        <v>243</v>
      </c>
      <c r="S6" s="4" t="s">
        <v>284</v>
      </c>
      <c r="T6" s="4" t="s">
        <v>67</v>
      </c>
      <c r="U6" s="4" t="s">
        <v>243</v>
      </c>
      <c r="V6" s="14"/>
      <c r="W6" s="14"/>
    </row>
    <row r="7" ht="16.5" spans="1:23">
      <c r="A7" s="44"/>
      <c r="B7" s="25"/>
      <c r="C7" s="29"/>
      <c r="D7" s="30"/>
      <c r="E7" s="25"/>
      <c r="F7" s="49"/>
      <c r="G7" s="48"/>
      <c r="H7" s="48"/>
      <c r="I7" s="48"/>
      <c r="J7" s="48"/>
      <c r="K7" s="48"/>
      <c r="L7" s="48"/>
      <c r="M7" s="4"/>
      <c r="N7" s="4"/>
      <c r="O7" s="4"/>
      <c r="P7" s="4"/>
      <c r="Q7" s="4"/>
      <c r="R7" s="4"/>
      <c r="S7" s="4"/>
      <c r="T7" s="4"/>
      <c r="U7" s="4"/>
      <c r="V7" s="14"/>
      <c r="W7" s="14"/>
    </row>
    <row r="8" ht="16.5" spans="1:23">
      <c r="A8" s="44"/>
      <c r="B8" s="25"/>
      <c r="C8" s="29"/>
      <c r="D8" s="30"/>
      <c r="E8" s="25"/>
      <c r="F8" s="49"/>
      <c r="G8" s="48"/>
      <c r="H8" s="48"/>
      <c r="I8" s="48"/>
      <c r="J8" s="48"/>
      <c r="K8" s="48"/>
      <c r="L8" s="48"/>
      <c r="M8" s="4"/>
      <c r="N8" s="4"/>
      <c r="O8" s="4"/>
      <c r="P8" s="4"/>
      <c r="Q8" s="4"/>
      <c r="R8" s="4"/>
      <c r="S8" s="4"/>
      <c r="T8" s="4"/>
      <c r="U8" s="4"/>
      <c r="V8" s="14"/>
      <c r="W8" s="14"/>
    </row>
    <row r="9" ht="18.75" spans="1:23">
      <c r="A9" s="50"/>
      <c r="B9" s="51"/>
      <c r="C9" s="52"/>
      <c r="D9" s="52"/>
      <c r="E9" s="52"/>
      <c r="F9" s="9"/>
      <c r="G9" s="42"/>
      <c r="H9" s="43"/>
      <c r="I9" s="43" t="s">
        <v>292</v>
      </c>
      <c r="J9" s="43"/>
      <c r="K9" s="43"/>
      <c r="L9" s="27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41"/>
      <c r="B10" s="53"/>
      <c r="C10" s="54"/>
      <c r="D10" s="54"/>
      <c r="E10" s="54"/>
      <c r="F10" s="41"/>
      <c r="G10" s="14"/>
      <c r="H10" s="43"/>
      <c r="I10" s="43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ht="22" customHeight="1" spans="1:23">
      <c r="A11" s="44"/>
      <c r="B11" s="55"/>
      <c r="C11" s="50"/>
      <c r="D11" s="56"/>
      <c r="E11" s="50"/>
      <c r="F11" s="50"/>
      <c r="G11" s="14"/>
      <c r="H11" s="43"/>
      <c r="I11" s="43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41"/>
      <c r="B12" s="53"/>
      <c r="C12" s="57"/>
      <c r="D12" s="54"/>
      <c r="E12" s="57"/>
      <c r="F12" s="41"/>
      <c r="G12" s="14"/>
      <c r="H12" s="43"/>
      <c r="I12" s="43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44"/>
      <c r="B13" s="55"/>
      <c r="C13" s="58"/>
      <c r="D13" s="56"/>
      <c r="E13" s="58"/>
      <c r="F13" s="50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59"/>
      <c r="B14" s="59"/>
      <c r="C14" s="59"/>
      <c r="D14" s="59"/>
      <c r="E14" s="59"/>
      <c r="F14" s="59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58"/>
      <c r="B15" s="58"/>
      <c r="C15" s="58"/>
      <c r="D15" s="58"/>
      <c r="E15" s="58"/>
      <c r="F15" s="58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59"/>
      <c r="B16" s="59"/>
      <c r="C16" s="59"/>
      <c r="D16" s="59"/>
      <c r="E16" s="59"/>
      <c r="F16" s="5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>
      <c r="A17" s="58"/>
      <c r="B17" s="58"/>
      <c r="C17" s="58"/>
      <c r="D17" s="58"/>
      <c r="E17" s="58"/>
      <c r="F17" s="58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="2" customFormat="1" ht="33" customHeight="1" spans="1:23">
      <c r="A19" s="15" t="s">
        <v>293</v>
      </c>
      <c r="B19" s="16"/>
      <c r="C19" s="16"/>
      <c r="D19" s="16"/>
      <c r="E19" s="17"/>
      <c r="F19" s="18"/>
      <c r="G19" s="31"/>
      <c r="H19" s="37"/>
      <c r="I19" s="37"/>
      <c r="J19" s="15" t="s">
        <v>263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7"/>
      <c r="V19" s="16"/>
      <c r="W19" s="23"/>
    </row>
    <row r="20" ht="80" customHeight="1" spans="1:23">
      <c r="A20" s="60" t="s">
        <v>294</v>
      </c>
      <c r="B20" s="60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9:E19"/>
    <mergeCell ref="F19:G19"/>
    <mergeCell ref="J19:U19"/>
    <mergeCell ref="A20:W20"/>
    <mergeCell ref="A2:A3"/>
    <mergeCell ref="A4:A9"/>
    <mergeCell ref="A10:A11"/>
    <mergeCell ref="A12:A13"/>
    <mergeCell ref="A14:A15"/>
    <mergeCell ref="A16:A17"/>
    <mergeCell ref="B2:B3"/>
    <mergeCell ref="B10:B11"/>
    <mergeCell ref="B12:B13"/>
    <mergeCell ref="B14:B15"/>
    <mergeCell ref="B16:B17"/>
    <mergeCell ref="C2:C3"/>
    <mergeCell ref="C10:C11"/>
    <mergeCell ref="C12:C13"/>
    <mergeCell ref="C14:C15"/>
    <mergeCell ref="C16:C17"/>
    <mergeCell ref="D2:D3"/>
    <mergeCell ref="D10:D11"/>
    <mergeCell ref="D12:D13"/>
    <mergeCell ref="D14:D15"/>
    <mergeCell ref="D16:D17"/>
    <mergeCell ref="E2:E3"/>
    <mergeCell ref="E10:E11"/>
    <mergeCell ref="E12:E13"/>
    <mergeCell ref="E14:E15"/>
    <mergeCell ref="E16:E17"/>
    <mergeCell ref="F2:F3"/>
    <mergeCell ref="F10:F11"/>
    <mergeCell ref="F12:F13"/>
    <mergeCell ref="F14:F15"/>
    <mergeCell ref="F16:F17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296</v>
      </c>
      <c r="B2" s="34" t="s">
        <v>239</v>
      </c>
      <c r="C2" s="34" t="s">
        <v>240</v>
      </c>
      <c r="D2" s="34" t="s">
        <v>241</v>
      </c>
      <c r="E2" s="34" t="s">
        <v>242</v>
      </c>
      <c r="F2" s="34" t="s">
        <v>243</v>
      </c>
      <c r="G2" s="33" t="s">
        <v>297</v>
      </c>
      <c r="H2" s="33" t="s">
        <v>298</v>
      </c>
      <c r="I2" s="33" t="s">
        <v>299</v>
      </c>
      <c r="J2" s="33" t="s">
        <v>298</v>
      </c>
      <c r="K2" s="33" t="s">
        <v>300</v>
      </c>
      <c r="L2" s="33" t="s">
        <v>298</v>
      </c>
      <c r="M2" s="34" t="s">
        <v>283</v>
      </c>
      <c r="N2" s="34" t="s">
        <v>252</v>
      </c>
    </row>
    <row r="3" spans="1:14">
      <c r="A3" s="9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ht="16.5" spans="1:14">
      <c r="A4" s="35" t="s">
        <v>296</v>
      </c>
      <c r="B4" s="36" t="s">
        <v>301</v>
      </c>
      <c r="C4" s="36" t="s">
        <v>284</v>
      </c>
      <c r="D4" s="36" t="s">
        <v>241</v>
      </c>
      <c r="E4" s="34" t="s">
        <v>242</v>
      </c>
      <c r="F4" s="34" t="s">
        <v>243</v>
      </c>
      <c r="G4" s="33" t="s">
        <v>297</v>
      </c>
      <c r="H4" s="33" t="s">
        <v>298</v>
      </c>
      <c r="I4" s="33" t="s">
        <v>299</v>
      </c>
      <c r="J4" s="33" t="s">
        <v>298</v>
      </c>
      <c r="K4" s="33" t="s">
        <v>300</v>
      </c>
      <c r="L4" s="33" t="s">
        <v>298</v>
      </c>
      <c r="M4" s="34" t="s">
        <v>283</v>
      </c>
      <c r="N4" s="34" t="s">
        <v>252</v>
      </c>
    </row>
    <row r="5" spans="1:14">
      <c r="A5" s="9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9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5" t="s">
        <v>302</v>
      </c>
      <c r="B11" s="16"/>
      <c r="C11" s="16"/>
      <c r="D11" s="17"/>
      <c r="E11" s="18"/>
      <c r="F11" s="37"/>
      <c r="G11" s="31"/>
      <c r="H11" s="37"/>
      <c r="I11" s="15" t="s">
        <v>303</v>
      </c>
      <c r="J11" s="16"/>
      <c r="K11" s="16"/>
      <c r="L11" s="16"/>
      <c r="M11" s="16"/>
      <c r="N11" s="23"/>
    </row>
    <row r="12" ht="16.5" spans="1:14">
      <c r="A12" s="19" t="s">
        <v>304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G5" sqref="G5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3.9" customWidth="1"/>
    <col min="5" max="5" width="12.125" customWidth="1"/>
    <col min="6" max="6" width="22.9" customWidth="1"/>
    <col min="7" max="7" width="21.3" customWidth="1"/>
    <col min="8" max="9" width="14" customWidth="1"/>
    <col min="10" max="10" width="11.5" customWidth="1"/>
  </cols>
  <sheetData>
    <row r="1" ht="29.25" spans="1:10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277</v>
      </c>
      <c r="B2" s="5" t="s">
        <v>243</v>
      </c>
      <c r="C2" s="5" t="s">
        <v>239</v>
      </c>
      <c r="D2" s="5" t="s">
        <v>240</v>
      </c>
      <c r="E2" s="5" t="s">
        <v>241</v>
      </c>
      <c r="F2" s="5" t="s">
        <v>242</v>
      </c>
      <c r="G2" s="4" t="s">
        <v>306</v>
      </c>
      <c r="H2" s="4" t="s">
        <v>307</v>
      </c>
      <c r="I2" s="4" t="s">
        <v>308</v>
      </c>
      <c r="J2" s="4" t="s">
        <v>309</v>
      </c>
      <c r="K2" s="5" t="s">
        <v>283</v>
      </c>
      <c r="L2" s="5" t="s">
        <v>252</v>
      </c>
    </row>
    <row r="3" ht="30" customHeight="1" spans="1:12">
      <c r="A3" s="24">
        <v>1</v>
      </c>
      <c r="B3" s="25" t="s">
        <v>257</v>
      </c>
      <c r="C3" s="25" t="s">
        <v>253</v>
      </c>
      <c r="D3" s="25" t="s">
        <v>254</v>
      </c>
      <c r="E3" s="25" t="s">
        <v>255</v>
      </c>
      <c r="F3" s="26" t="s">
        <v>256</v>
      </c>
      <c r="G3" s="14" t="s">
        <v>310</v>
      </c>
      <c r="H3" s="27"/>
      <c r="I3" s="27"/>
      <c r="J3" s="14"/>
      <c r="K3" s="32" t="s">
        <v>311</v>
      </c>
      <c r="L3" s="14" t="s">
        <v>273</v>
      </c>
    </row>
    <row r="4" ht="30" customHeight="1" spans="1:12">
      <c r="A4" s="24">
        <v>2</v>
      </c>
      <c r="B4" s="25" t="s">
        <v>257</v>
      </c>
      <c r="C4" s="25" t="s">
        <v>258</v>
      </c>
      <c r="D4" s="25" t="s">
        <v>254</v>
      </c>
      <c r="E4" s="25" t="s">
        <v>259</v>
      </c>
      <c r="F4" s="26" t="s">
        <v>256</v>
      </c>
      <c r="G4" s="14" t="s">
        <v>310</v>
      </c>
      <c r="H4" s="27"/>
      <c r="I4" s="27"/>
      <c r="J4" s="14"/>
      <c r="K4" s="32" t="s">
        <v>311</v>
      </c>
      <c r="L4" s="14" t="s">
        <v>273</v>
      </c>
    </row>
    <row r="5" ht="30" customHeight="1" spans="1:12">
      <c r="A5" s="24">
        <v>3</v>
      </c>
      <c r="B5" s="25" t="s">
        <v>257</v>
      </c>
      <c r="C5" s="25" t="s">
        <v>260</v>
      </c>
      <c r="D5" s="25" t="s">
        <v>254</v>
      </c>
      <c r="E5" s="25" t="s">
        <v>261</v>
      </c>
      <c r="F5" s="28" t="s">
        <v>62</v>
      </c>
      <c r="G5" s="14" t="s">
        <v>310</v>
      </c>
      <c r="H5" s="14"/>
      <c r="I5" s="9"/>
      <c r="J5" s="9"/>
      <c r="K5" s="32" t="s">
        <v>311</v>
      </c>
      <c r="L5" s="14" t="s">
        <v>273</v>
      </c>
    </row>
    <row r="6" ht="30" customHeight="1" spans="1:12">
      <c r="A6" s="24"/>
      <c r="B6" s="25"/>
      <c r="C6" s="29"/>
      <c r="D6" s="30"/>
      <c r="E6" s="25"/>
      <c r="F6" s="26"/>
      <c r="G6" s="14"/>
      <c r="H6" s="14"/>
      <c r="I6" s="9"/>
      <c r="J6" s="9"/>
      <c r="K6" s="32"/>
      <c r="L6" s="14"/>
    </row>
    <row r="7" ht="30" customHeight="1" spans="1:12">
      <c r="A7" s="24"/>
      <c r="B7" s="25"/>
      <c r="C7" s="29"/>
      <c r="D7" s="30"/>
      <c r="E7" s="25"/>
      <c r="F7" s="26"/>
      <c r="G7" s="14"/>
      <c r="H7" s="9"/>
      <c r="I7" s="9"/>
      <c r="J7" s="9"/>
      <c r="K7" s="32"/>
      <c r="L7" s="14"/>
    </row>
    <row r="8" ht="30" customHeight="1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5" t="s">
        <v>312</v>
      </c>
      <c r="B9" s="16"/>
      <c r="C9" s="16"/>
      <c r="D9" s="16"/>
      <c r="E9" s="17"/>
      <c r="F9" s="18"/>
      <c r="G9" s="31"/>
      <c r="H9" s="15" t="s">
        <v>313</v>
      </c>
      <c r="I9" s="16"/>
      <c r="J9" s="16"/>
      <c r="K9" s="16"/>
      <c r="L9" s="23"/>
    </row>
    <row r="10" ht="16.5" spans="1:12">
      <c r="A10" s="19" t="s">
        <v>314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4" sqref="A4:J6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238</v>
      </c>
      <c r="B2" s="5" t="s">
        <v>243</v>
      </c>
      <c r="C2" s="5" t="s">
        <v>284</v>
      </c>
      <c r="D2" s="5" t="s">
        <v>241</v>
      </c>
      <c r="E2" s="5" t="s">
        <v>242</v>
      </c>
      <c r="F2" s="4" t="s">
        <v>316</v>
      </c>
      <c r="G2" s="4" t="s">
        <v>267</v>
      </c>
      <c r="H2" s="6" t="s">
        <v>268</v>
      </c>
      <c r="I2" s="21" t="s">
        <v>270</v>
      </c>
    </row>
    <row r="3" s="1" customFormat="1" ht="16.5" spans="1:9">
      <c r="A3" s="4"/>
      <c r="B3" s="7"/>
      <c r="C3" s="7"/>
      <c r="D3" s="7"/>
      <c r="E3" s="7"/>
      <c r="F3" s="4" t="s">
        <v>317</v>
      </c>
      <c r="G3" s="4" t="s">
        <v>271</v>
      </c>
      <c r="H3" s="8"/>
      <c r="I3" s="22"/>
    </row>
    <row r="4" ht="18.75" spans="1:9">
      <c r="A4" s="9"/>
      <c r="B4" s="9"/>
      <c r="C4" s="10"/>
      <c r="D4" s="11"/>
      <c r="E4" s="12"/>
      <c r="F4" s="13"/>
      <c r="G4" s="13"/>
      <c r="H4" s="14"/>
      <c r="I4" s="14"/>
    </row>
    <row r="5" ht="18.75" spans="1:9">
      <c r="A5" s="9"/>
      <c r="B5" s="9"/>
      <c r="C5" s="10"/>
      <c r="D5" s="11"/>
      <c r="E5" s="12"/>
      <c r="F5" s="13"/>
      <c r="G5" s="13"/>
      <c r="H5" s="14"/>
      <c r="I5" s="14"/>
    </row>
    <row r="6" spans="1:9">
      <c r="A6" s="9"/>
      <c r="B6" s="9"/>
      <c r="C6" s="10"/>
      <c r="D6" s="11"/>
      <c r="E6" s="14"/>
      <c r="F6" s="13"/>
      <c r="G6" s="13"/>
      <c r="H6" s="14"/>
      <c r="I6" s="14"/>
    </row>
    <row r="7" spans="1:9">
      <c r="A7" s="9"/>
      <c r="B7" s="9"/>
      <c r="C7" s="14"/>
      <c r="D7" s="14"/>
      <c r="E7" s="14"/>
      <c r="F7" s="14"/>
      <c r="G7" s="14"/>
      <c r="H7" s="14"/>
      <c r="I7" s="14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5" t="s">
        <v>318</v>
      </c>
      <c r="B12" s="16"/>
      <c r="C12" s="16"/>
      <c r="D12" s="17"/>
      <c r="E12" s="18"/>
      <c r="F12" s="15" t="s">
        <v>319</v>
      </c>
      <c r="G12" s="16"/>
      <c r="H12" s="17"/>
      <c r="I12" s="23"/>
    </row>
    <row r="13" ht="16.5" spans="1:9">
      <c r="A13" s="19" t="s">
        <v>320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6" t="s">
        <v>35</v>
      </c>
      <c r="C2" s="407"/>
      <c r="D2" s="407"/>
      <c r="E2" s="407"/>
      <c r="F2" s="407"/>
      <c r="G2" s="407"/>
      <c r="H2" s="407"/>
      <c r="I2" s="421"/>
    </row>
    <row r="3" ht="27.95" customHeight="1" spans="2:9">
      <c r="B3" s="408"/>
      <c r="C3" s="409"/>
      <c r="D3" s="410" t="s">
        <v>36</v>
      </c>
      <c r="E3" s="411"/>
      <c r="F3" s="412" t="s">
        <v>37</v>
      </c>
      <c r="G3" s="413"/>
      <c r="H3" s="410" t="s">
        <v>38</v>
      </c>
      <c r="I3" s="422"/>
    </row>
    <row r="4" ht="27.95" customHeight="1" spans="2:9">
      <c r="B4" s="408" t="s">
        <v>39</v>
      </c>
      <c r="C4" s="409" t="s">
        <v>40</v>
      </c>
      <c r="D4" s="409" t="s">
        <v>41</v>
      </c>
      <c r="E4" s="409" t="s">
        <v>42</v>
      </c>
      <c r="F4" s="414" t="s">
        <v>41</v>
      </c>
      <c r="G4" s="414" t="s">
        <v>42</v>
      </c>
      <c r="H4" s="409" t="s">
        <v>41</v>
      </c>
      <c r="I4" s="423" t="s">
        <v>42</v>
      </c>
    </row>
    <row r="5" ht="27.95" customHeight="1" spans="2:9">
      <c r="B5" s="415" t="s">
        <v>43</v>
      </c>
      <c r="C5" s="9">
        <v>13</v>
      </c>
      <c r="D5" s="9">
        <v>0</v>
      </c>
      <c r="E5" s="9">
        <v>1</v>
      </c>
      <c r="F5" s="416">
        <v>0</v>
      </c>
      <c r="G5" s="416">
        <v>1</v>
      </c>
      <c r="H5" s="9">
        <v>1</v>
      </c>
      <c r="I5" s="424">
        <v>2</v>
      </c>
    </row>
    <row r="6" ht="27.95" customHeight="1" spans="2:9">
      <c r="B6" s="415" t="s">
        <v>44</v>
      </c>
      <c r="C6" s="9">
        <v>20</v>
      </c>
      <c r="D6" s="9">
        <v>0</v>
      </c>
      <c r="E6" s="9">
        <v>1</v>
      </c>
      <c r="F6" s="416">
        <v>1</v>
      </c>
      <c r="G6" s="416">
        <v>2</v>
      </c>
      <c r="H6" s="9">
        <v>2</v>
      </c>
      <c r="I6" s="424">
        <v>3</v>
      </c>
    </row>
    <row r="7" ht="27.95" customHeight="1" spans="2:9">
      <c r="B7" s="415" t="s">
        <v>45</v>
      </c>
      <c r="C7" s="9">
        <v>32</v>
      </c>
      <c r="D7" s="9">
        <v>0</v>
      </c>
      <c r="E7" s="9">
        <v>1</v>
      </c>
      <c r="F7" s="416">
        <v>2</v>
      </c>
      <c r="G7" s="416">
        <v>3</v>
      </c>
      <c r="H7" s="9">
        <v>3</v>
      </c>
      <c r="I7" s="424">
        <v>4</v>
      </c>
    </row>
    <row r="8" ht="27.95" customHeight="1" spans="2:9">
      <c r="B8" s="415" t="s">
        <v>46</v>
      </c>
      <c r="C8" s="9">
        <v>50</v>
      </c>
      <c r="D8" s="9">
        <v>1</v>
      </c>
      <c r="E8" s="9">
        <v>2</v>
      </c>
      <c r="F8" s="416">
        <v>3</v>
      </c>
      <c r="G8" s="416">
        <v>4</v>
      </c>
      <c r="H8" s="9">
        <v>5</v>
      </c>
      <c r="I8" s="424">
        <v>6</v>
      </c>
    </row>
    <row r="9" ht="27.95" customHeight="1" spans="2:9">
      <c r="B9" s="415" t="s">
        <v>47</v>
      </c>
      <c r="C9" s="9">
        <v>80</v>
      </c>
      <c r="D9" s="9">
        <v>2</v>
      </c>
      <c r="E9" s="9">
        <v>3</v>
      </c>
      <c r="F9" s="416">
        <v>5</v>
      </c>
      <c r="G9" s="416">
        <v>6</v>
      </c>
      <c r="H9" s="9">
        <v>7</v>
      </c>
      <c r="I9" s="424">
        <v>8</v>
      </c>
    </row>
    <row r="10" ht="27.95" customHeight="1" spans="2:9">
      <c r="B10" s="415" t="s">
        <v>48</v>
      </c>
      <c r="C10" s="9">
        <v>125</v>
      </c>
      <c r="D10" s="9">
        <v>3</v>
      </c>
      <c r="E10" s="9">
        <v>4</v>
      </c>
      <c r="F10" s="416">
        <v>7</v>
      </c>
      <c r="G10" s="416">
        <v>8</v>
      </c>
      <c r="H10" s="9">
        <v>10</v>
      </c>
      <c r="I10" s="424">
        <v>11</v>
      </c>
    </row>
    <row r="11" ht="27.95" customHeight="1" spans="2:9">
      <c r="B11" s="415" t="s">
        <v>49</v>
      </c>
      <c r="C11" s="9">
        <v>200</v>
      </c>
      <c r="D11" s="9">
        <v>5</v>
      </c>
      <c r="E11" s="9">
        <v>6</v>
      </c>
      <c r="F11" s="416">
        <v>10</v>
      </c>
      <c r="G11" s="416">
        <v>11</v>
      </c>
      <c r="H11" s="9">
        <v>14</v>
      </c>
      <c r="I11" s="424">
        <v>15</v>
      </c>
    </row>
    <row r="12" ht="27.95" customHeight="1" spans="2:9">
      <c r="B12" s="417" t="s">
        <v>50</v>
      </c>
      <c r="C12" s="418">
        <v>315</v>
      </c>
      <c r="D12" s="418">
        <v>7</v>
      </c>
      <c r="E12" s="418">
        <v>8</v>
      </c>
      <c r="F12" s="419">
        <v>14</v>
      </c>
      <c r="G12" s="419">
        <v>15</v>
      </c>
      <c r="H12" s="418">
        <v>21</v>
      </c>
      <c r="I12" s="425">
        <v>22</v>
      </c>
    </row>
    <row r="14" spans="2:4">
      <c r="B14" s="420" t="s">
        <v>51</v>
      </c>
      <c r="C14" s="420"/>
      <c r="D14" s="42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topLeftCell="A6" workbookViewId="0">
      <selection activeCell="A18" sqref="A18:K18"/>
    </sheetView>
  </sheetViews>
  <sheetFormatPr defaultColWidth="10.375" defaultRowHeight="16.5" customHeight="1"/>
  <cols>
    <col min="1" max="1" width="11.125" style="236" customWidth="1"/>
    <col min="2" max="9" width="10.375" style="236"/>
    <col min="10" max="10" width="8.875" style="236" customWidth="1"/>
    <col min="11" max="11" width="12" style="236" customWidth="1"/>
    <col min="12" max="16384" width="10.375" style="236"/>
  </cols>
  <sheetData>
    <row r="1" ht="21" spans="1:11">
      <c r="A1" s="336" t="s">
        <v>52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ht="15" spans="1:11">
      <c r="A2" s="237" t="s">
        <v>53</v>
      </c>
      <c r="B2" s="238" t="s">
        <v>54</v>
      </c>
      <c r="C2" s="238"/>
      <c r="D2" s="239" t="s">
        <v>55</v>
      </c>
      <c r="E2" s="239"/>
      <c r="F2" s="238" t="s">
        <v>56</v>
      </c>
      <c r="G2" s="238"/>
      <c r="H2" s="240" t="s">
        <v>57</v>
      </c>
      <c r="I2" s="311" t="s">
        <v>56</v>
      </c>
      <c r="J2" s="311"/>
      <c r="K2" s="312"/>
    </row>
    <row r="3" ht="14.25" spans="1:11">
      <c r="A3" s="241" t="s">
        <v>58</v>
      </c>
      <c r="B3" s="242"/>
      <c r="C3" s="243"/>
      <c r="D3" s="244" t="s">
        <v>59</v>
      </c>
      <c r="E3" s="245"/>
      <c r="F3" s="245"/>
      <c r="G3" s="246"/>
      <c r="H3" s="244" t="s">
        <v>60</v>
      </c>
      <c r="I3" s="245"/>
      <c r="J3" s="245"/>
      <c r="K3" s="246"/>
    </row>
    <row r="4" ht="14.25" spans="1:11">
      <c r="A4" s="247" t="s">
        <v>61</v>
      </c>
      <c r="B4" s="160" t="s">
        <v>62</v>
      </c>
      <c r="C4" s="161"/>
      <c r="D4" s="247" t="s">
        <v>63</v>
      </c>
      <c r="E4" s="248"/>
      <c r="F4" s="249">
        <v>45712</v>
      </c>
      <c r="G4" s="250"/>
      <c r="H4" s="247" t="s">
        <v>64</v>
      </c>
      <c r="I4" s="248"/>
      <c r="J4" s="160" t="s">
        <v>65</v>
      </c>
      <c r="K4" s="161" t="s">
        <v>66</v>
      </c>
    </row>
    <row r="5" ht="14.25" spans="1:11">
      <c r="A5" s="251" t="s">
        <v>67</v>
      </c>
      <c r="B5" s="160" t="s">
        <v>68</v>
      </c>
      <c r="C5" s="161"/>
      <c r="D5" s="247" t="s">
        <v>69</v>
      </c>
      <c r="E5" s="248"/>
      <c r="F5" s="249">
        <v>45700</v>
      </c>
      <c r="G5" s="250"/>
      <c r="H5" s="247" t="s">
        <v>70</v>
      </c>
      <c r="I5" s="248"/>
      <c r="J5" s="160" t="s">
        <v>65</v>
      </c>
      <c r="K5" s="161" t="s">
        <v>66</v>
      </c>
    </row>
    <row r="6" ht="14.25" spans="1:11">
      <c r="A6" s="247" t="s">
        <v>71</v>
      </c>
      <c r="B6" s="252" t="s">
        <v>72</v>
      </c>
      <c r="C6" s="253">
        <v>6</v>
      </c>
      <c r="D6" s="251" t="s">
        <v>73</v>
      </c>
      <c r="E6" s="254"/>
      <c r="F6" s="249">
        <v>45710</v>
      </c>
      <c r="G6" s="250"/>
      <c r="H6" s="247" t="s">
        <v>74</v>
      </c>
      <c r="I6" s="248"/>
      <c r="J6" s="160" t="s">
        <v>65</v>
      </c>
      <c r="K6" s="161" t="s">
        <v>66</v>
      </c>
    </row>
    <row r="7" ht="14.25" spans="1:11">
      <c r="A7" s="247" t="s">
        <v>75</v>
      </c>
      <c r="B7" s="255">
        <v>2704</v>
      </c>
      <c r="C7" s="256"/>
      <c r="D7" s="251" t="s">
        <v>76</v>
      </c>
      <c r="E7" s="257"/>
      <c r="F7" s="249">
        <v>45712</v>
      </c>
      <c r="G7" s="250"/>
      <c r="H7" s="247" t="s">
        <v>77</v>
      </c>
      <c r="I7" s="248"/>
      <c r="J7" s="160" t="s">
        <v>65</v>
      </c>
      <c r="K7" s="161" t="s">
        <v>66</v>
      </c>
    </row>
    <row r="8" ht="15" spans="1:11">
      <c r="A8" s="258" t="s">
        <v>78</v>
      </c>
      <c r="B8" s="259" t="s">
        <v>79</v>
      </c>
      <c r="C8" s="260"/>
      <c r="D8" s="261" t="s">
        <v>80</v>
      </c>
      <c r="E8" s="262"/>
      <c r="F8" s="263">
        <v>45712</v>
      </c>
      <c r="G8" s="264"/>
      <c r="H8" s="261" t="s">
        <v>81</v>
      </c>
      <c r="I8" s="262"/>
      <c r="J8" s="281" t="s">
        <v>65</v>
      </c>
      <c r="K8" s="313" t="s">
        <v>66</v>
      </c>
    </row>
    <row r="9" ht="15" spans="1:11">
      <c r="A9" s="337" t="s">
        <v>82</v>
      </c>
      <c r="B9" s="338"/>
      <c r="C9" s="338"/>
      <c r="D9" s="339"/>
      <c r="E9" s="339"/>
      <c r="F9" s="339"/>
      <c r="G9" s="339"/>
      <c r="H9" s="339"/>
      <c r="I9" s="339"/>
      <c r="J9" s="339"/>
      <c r="K9" s="387"/>
    </row>
    <row r="10" ht="15" spans="1:11">
      <c r="A10" s="340" t="s">
        <v>83</v>
      </c>
      <c r="B10" s="341"/>
      <c r="C10" s="341"/>
      <c r="D10" s="341"/>
      <c r="E10" s="341"/>
      <c r="F10" s="341"/>
      <c r="G10" s="341"/>
      <c r="H10" s="341"/>
      <c r="I10" s="341"/>
      <c r="J10" s="341"/>
      <c r="K10" s="388"/>
    </row>
    <row r="11" ht="14.25" spans="1:11">
      <c r="A11" s="342" t="s">
        <v>84</v>
      </c>
      <c r="B11" s="343" t="s">
        <v>85</v>
      </c>
      <c r="C11" s="344" t="s">
        <v>86</v>
      </c>
      <c r="D11" s="345"/>
      <c r="E11" s="346" t="s">
        <v>87</v>
      </c>
      <c r="F11" s="343" t="s">
        <v>85</v>
      </c>
      <c r="G11" s="344" t="s">
        <v>86</v>
      </c>
      <c r="H11" s="344" t="s">
        <v>88</v>
      </c>
      <c r="I11" s="346" t="s">
        <v>89</v>
      </c>
      <c r="J11" s="343" t="s">
        <v>85</v>
      </c>
      <c r="K11" s="389" t="s">
        <v>86</v>
      </c>
    </row>
    <row r="12" ht="14.25" spans="1:11">
      <c r="A12" s="251" t="s">
        <v>90</v>
      </c>
      <c r="B12" s="271" t="s">
        <v>85</v>
      </c>
      <c r="C12" s="160" t="s">
        <v>86</v>
      </c>
      <c r="D12" s="257"/>
      <c r="E12" s="254" t="s">
        <v>91</v>
      </c>
      <c r="F12" s="271" t="s">
        <v>85</v>
      </c>
      <c r="G12" s="160" t="s">
        <v>86</v>
      </c>
      <c r="H12" s="160" t="s">
        <v>88</v>
      </c>
      <c r="I12" s="254" t="s">
        <v>92</v>
      </c>
      <c r="J12" s="271" t="s">
        <v>85</v>
      </c>
      <c r="K12" s="161" t="s">
        <v>86</v>
      </c>
    </row>
    <row r="13" ht="14.25" spans="1:11">
      <c r="A13" s="251" t="s">
        <v>93</v>
      </c>
      <c r="B13" s="271" t="s">
        <v>85</v>
      </c>
      <c r="C13" s="160" t="s">
        <v>86</v>
      </c>
      <c r="D13" s="257"/>
      <c r="E13" s="254" t="s">
        <v>94</v>
      </c>
      <c r="F13" s="160" t="s">
        <v>95</v>
      </c>
      <c r="G13" s="160" t="s">
        <v>96</v>
      </c>
      <c r="H13" s="160" t="s">
        <v>88</v>
      </c>
      <c r="I13" s="254" t="s">
        <v>97</v>
      </c>
      <c r="J13" s="271" t="s">
        <v>85</v>
      </c>
      <c r="K13" s="161" t="s">
        <v>86</v>
      </c>
    </row>
    <row r="14" ht="15" spans="1:11">
      <c r="A14" s="261" t="s">
        <v>98</v>
      </c>
      <c r="B14" s="262"/>
      <c r="C14" s="262"/>
      <c r="D14" s="262"/>
      <c r="E14" s="262"/>
      <c r="F14" s="262"/>
      <c r="G14" s="262"/>
      <c r="H14" s="262"/>
      <c r="I14" s="262"/>
      <c r="J14" s="262"/>
      <c r="K14" s="315"/>
    </row>
    <row r="15" ht="15" spans="1:11">
      <c r="A15" s="340" t="s">
        <v>99</v>
      </c>
      <c r="B15" s="341"/>
      <c r="C15" s="341"/>
      <c r="D15" s="341"/>
      <c r="E15" s="341"/>
      <c r="F15" s="341"/>
      <c r="G15" s="341"/>
      <c r="H15" s="341"/>
      <c r="I15" s="341"/>
      <c r="J15" s="341"/>
      <c r="K15" s="388"/>
    </row>
    <row r="16" ht="14.25" spans="1:11">
      <c r="A16" s="347" t="s">
        <v>100</v>
      </c>
      <c r="B16" s="344" t="s">
        <v>95</v>
      </c>
      <c r="C16" s="344" t="s">
        <v>96</v>
      </c>
      <c r="D16" s="348"/>
      <c r="E16" s="349" t="s">
        <v>101</v>
      </c>
      <c r="F16" s="344" t="s">
        <v>95</v>
      </c>
      <c r="G16" s="344" t="s">
        <v>96</v>
      </c>
      <c r="H16" s="350"/>
      <c r="I16" s="349" t="s">
        <v>102</v>
      </c>
      <c r="J16" s="344" t="s">
        <v>95</v>
      </c>
      <c r="K16" s="389" t="s">
        <v>96</v>
      </c>
    </row>
    <row r="17" customHeight="1" spans="1:22">
      <c r="A17" s="288" t="s">
        <v>103</v>
      </c>
      <c r="B17" s="160" t="s">
        <v>95</v>
      </c>
      <c r="C17" s="160" t="s">
        <v>96</v>
      </c>
      <c r="D17" s="351"/>
      <c r="E17" s="289" t="s">
        <v>104</v>
      </c>
      <c r="F17" s="160" t="s">
        <v>95</v>
      </c>
      <c r="G17" s="160" t="s">
        <v>96</v>
      </c>
      <c r="H17" s="352"/>
      <c r="I17" s="289" t="s">
        <v>105</v>
      </c>
      <c r="J17" s="160" t="s">
        <v>95</v>
      </c>
      <c r="K17" s="161" t="s">
        <v>96</v>
      </c>
      <c r="L17" s="390"/>
      <c r="M17" s="390"/>
      <c r="N17" s="390"/>
      <c r="O17" s="390"/>
      <c r="P17" s="390"/>
      <c r="Q17" s="390"/>
      <c r="R17" s="390"/>
      <c r="S17" s="390"/>
      <c r="T17" s="390"/>
      <c r="U17" s="390"/>
      <c r="V17" s="390"/>
    </row>
    <row r="18" ht="18" customHeight="1" spans="1:11">
      <c r="A18" s="353" t="s">
        <v>106</v>
      </c>
      <c r="B18" s="354"/>
      <c r="C18" s="354"/>
      <c r="D18" s="354"/>
      <c r="E18" s="354"/>
      <c r="F18" s="354"/>
      <c r="G18" s="354"/>
      <c r="H18" s="354"/>
      <c r="I18" s="354"/>
      <c r="J18" s="354"/>
      <c r="K18" s="391"/>
    </row>
    <row r="19" s="335" customFormat="1" ht="18" customHeight="1" spans="1:11">
      <c r="A19" s="340" t="s">
        <v>107</v>
      </c>
      <c r="B19" s="341"/>
      <c r="C19" s="341"/>
      <c r="D19" s="341"/>
      <c r="E19" s="341"/>
      <c r="F19" s="341"/>
      <c r="G19" s="341"/>
      <c r="H19" s="341"/>
      <c r="I19" s="341"/>
      <c r="J19" s="341"/>
      <c r="K19" s="388"/>
    </row>
    <row r="20" customHeight="1" spans="1:11">
      <c r="A20" s="355" t="s">
        <v>108</v>
      </c>
      <c r="B20" s="356"/>
      <c r="C20" s="356"/>
      <c r="D20" s="356"/>
      <c r="E20" s="356"/>
      <c r="F20" s="356"/>
      <c r="G20" s="356"/>
      <c r="H20" s="356"/>
      <c r="I20" s="356"/>
      <c r="J20" s="356"/>
      <c r="K20" s="392"/>
    </row>
    <row r="21" ht="21.75" customHeight="1" spans="1:11">
      <c r="A21" s="357" t="s">
        <v>109</v>
      </c>
      <c r="B21" s="107"/>
      <c r="C21" s="358">
        <v>120</v>
      </c>
      <c r="D21" s="358">
        <v>130</v>
      </c>
      <c r="E21" s="358">
        <v>140</v>
      </c>
      <c r="F21" s="358">
        <v>150</v>
      </c>
      <c r="G21" s="358">
        <v>160</v>
      </c>
      <c r="H21" s="359">
        <v>165</v>
      </c>
      <c r="I21" s="107"/>
      <c r="J21" s="393"/>
      <c r="K21" s="320" t="s">
        <v>110</v>
      </c>
    </row>
    <row r="22" ht="23" customHeight="1" spans="1:11">
      <c r="A22" s="360" t="s">
        <v>111</v>
      </c>
      <c r="B22" s="361"/>
      <c r="C22" s="361" t="s">
        <v>95</v>
      </c>
      <c r="D22" s="361" t="s">
        <v>95</v>
      </c>
      <c r="E22" s="361" t="s">
        <v>95</v>
      </c>
      <c r="F22" s="361" t="s">
        <v>95</v>
      </c>
      <c r="G22" s="361" t="s">
        <v>95</v>
      </c>
      <c r="H22" s="361" t="s">
        <v>95</v>
      </c>
      <c r="I22" s="361"/>
      <c r="J22" s="361"/>
      <c r="K22" s="394" t="s">
        <v>95</v>
      </c>
    </row>
    <row r="23" ht="23" customHeight="1" spans="1:11">
      <c r="A23" s="360" t="s">
        <v>112</v>
      </c>
      <c r="B23" s="361"/>
      <c r="C23" s="361" t="s">
        <v>95</v>
      </c>
      <c r="D23" s="361" t="s">
        <v>95</v>
      </c>
      <c r="E23" s="361" t="s">
        <v>95</v>
      </c>
      <c r="F23" s="361" t="s">
        <v>95</v>
      </c>
      <c r="G23" s="361" t="s">
        <v>95</v>
      </c>
      <c r="H23" s="361" t="s">
        <v>95</v>
      </c>
      <c r="I23" s="361"/>
      <c r="J23" s="361"/>
      <c r="K23" s="394" t="s">
        <v>95</v>
      </c>
    </row>
    <row r="24" ht="23" customHeight="1" spans="1:11">
      <c r="A24" s="360" t="s">
        <v>113</v>
      </c>
      <c r="B24" s="362"/>
      <c r="C24" s="361" t="s">
        <v>95</v>
      </c>
      <c r="D24" s="361" t="s">
        <v>95</v>
      </c>
      <c r="E24" s="361" t="s">
        <v>95</v>
      </c>
      <c r="F24" s="361" t="s">
        <v>95</v>
      </c>
      <c r="G24" s="361" t="s">
        <v>95</v>
      </c>
      <c r="H24" s="361" t="s">
        <v>95</v>
      </c>
      <c r="I24" s="361"/>
      <c r="J24" s="361"/>
      <c r="K24" s="394" t="s">
        <v>95</v>
      </c>
    </row>
    <row r="25" ht="23" customHeight="1" spans="1:11">
      <c r="A25" s="363"/>
      <c r="B25" s="364"/>
      <c r="C25" s="364"/>
      <c r="D25" s="364"/>
      <c r="E25" s="364"/>
      <c r="F25" s="364"/>
      <c r="G25" s="364"/>
      <c r="H25" s="364"/>
      <c r="I25" s="364"/>
      <c r="J25" s="364"/>
      <c r="K25" s="395"/>
    </row>
    <row r="26" ht="23" customHeight="1" spans="1:11">
      <c r="A26" s="363"/>
      <c r="B26" s="364"/>
      <c r="C26" s="364"/>
      <c r="D26" s="364"/>
      <c r="E26" s="364"/>
      <c r="F26" s="364"/>
      <c r="G26" s="364"/>
      <c r="H26" s="364"/>
      <c r="I26" s="364"/>
      <c r="J26" s="364"/>
      <c r="K26" s="395"/>
    </row>
    <row r="27" ht="23" customHeight="1" spans="1:11">
      <c r="A27" s="363"/>
      <c r="B27" s="364"/>
      <c r="C27" s="364"/>
      <c r="D27" s="364"/>
      <c r="E27" s="364"/>
      <c r="F27" s="364"/>
      <c r="G27" s="364"/>
      <c r="H27" s="364"/>
      <c r="I27" s="364"/>
      <c r="J27" s="364"/>
      <c r="K27" s="395"/>
    </row>
    <row r="28" ht="18" customHeight="1" spans="1:11">
      <c r="A28" s="365" t="s">
        <v>114</v>
      </c>
      <c r="B28" s="366"/>
      <c r="C28" s="366"/>
      <c r="D28" s="366"/>
      <c r="E28" s="366"/>
      <c r="F28" s="366"/>
      <c r="G28" s="366"/>
      <c r="H28" s="366"/>
      <c r="I28" s="366"/>
      <c r="J28" s="366"/>
      <c r="K28" s="396"/>
    </row>
    <row r="29" ht="18.75" customHeight="1" spans="1:11">
      <c r="A29" s="367"/>
      <c r="B29" s="368"/>
      <c r="C29" s="368"/>
      <c r="D29" s="368"/>
      <c r="E29" s="368"/>
      <c r="F29" s="368"/>
      <c r="G29" s="368"/>
      <c r="H29" s="368"/>
      <c r="I29" s="368"/>
      <c r="J29" s="368"/>
      <c r="K29" s="397"/>
    </row>
    <row r="30" ht="18.75" customHeight="1" spans="1:11">
      <c r="A30" s="369"/>
      <c r="B30" s="370"/>
      <c r="C30" s="370"/>
      <c r="D30" s="370"/>
      <c r="E30" s="370"/>
      <c r="F30" s="370"/>
      <c r="G30" s="370"/>
      <c r="H30" s="370"/>
      <c r="I30" s="370"/>
      <c r="J30" s="370"/>
      <c r="K30" s="398"/>
    </row>
    <row r="31" ht="18" customHeight="1" spans="1:11">
      <c r="A31" s="365" t="s">
        <v>115</v>
      </c>
      <c r="B31" s="366"/>
      <c r="C31" s="366"/>
      <c r="D31" s="366"/>
      <c r="E31" s="366"/>
      <c r="F31" s="366"/>
      <c r="G31" s="366"/>
      <c r="H31" s="366"/>
      <c r="I31" s="366"/>
      <c r="J31" s="366"/>
      <c r="K31" s="396"/>
    </row>
    <row r="32" ht="14.25" spans="1:11">
      <c r="A32" s="371" t="s">
        <v>116</v>
      </c>
      <c r="B32" s="372"/>
      <c r="C32" s="372"/>
      <c r="D32" s="372"/>
      <c r="E32" s="372"/>
      <c r="F32" s="372"/>
      <c r="G32" s="372"/>
      <c r="H32" s="372"/>
      <c r="I32" s="372"/>
      <c r="J32" s="372"/>
      <c r="K32" s="399"/>
    </row>
    <row r="33" ht="15" spans="1:11">
      <c r="A33" s="168" t="s">
        <v>117</v>
      </c>
      <c r="B33" s="169"/>
      <c r="C33" s="160" t="s">
        <v>65</v>
      </c>
      <c r="D33" s="160" t="s">
        <v>66</v>
      </c>
      <c r="E33" s="373" t="s">
        <v>118</v>
      </c>
      <c r="F33" s="374"/>
      <c r="G33" s="374"/>
      <c r="H33" s="374"/>
      <c r="I33" s="374"/>
      <c r="J33" s="374"/>
      <c r="K33" s="400"/>
    </row>
    <row r="34" ht="15" spans="1:11">
      <c r="A34" s="375" t="s">
        <v>119</v>
      </c>
      <c r="B34" s="375"/>
      <c r="C34" s="375"/>
      <c r="D34" s="375"/>
      <c r="E34" s="375"/>
      <c r="F34" s="375"/>
      <c r="G34" s="375"/>
      <c r="H34" s="375"/>
      <c r="I34" s="375"/>
      <c r="J34" s="375"/>
      <c r="K34" s="375"/>
    </row>
    <row r="35" ht="21" customHeight="1" spans="1:11">
      <c r="A35" s="376" t="s">
        <v>120</v>
      </c>
      <c r="B35" s="377"/>
      <c r="C35" s="377"/>
      <c r="D35" s="377"/>
      <c r="E35" s="377"/>
      <c r="F35" s="377"/>
      <c r="G35" s="377"/>
      <c r="H35" s="377"/>
      <c r="I35" s="377"/>
      <c r="J35" s="377"/>
      <c r="K35" s="401"/>
    </row>
    <row r="36" ht="21" customHeight="1" spans="1:11">
      <c r="A36" s="296" t="s">
        <v>121</v>
      </c>
      <c r="B36" s="297"/>
      <c r="C36" s="297"/>
      <c r="D36" s="297"/>
      <c r="E36" s="297"/>
      <c r="F36" s="297"/>
      <c r="G36" s="297"/>
      <c r="H36" s="297"/>
      <c r="I36" s="297"/>
      <c r="J36" s="297"/>
      <c r="K36" s="326"/>
    </row>
    <row r="37" ht="21" customHeight="1" spans="1:11">
      <c r="A37" s="296" t="s">
        <v>122</v>
      </c>
      <c r="B37" s="297"/>
      <c r="C37" s="297"/>
      <c r="D37" s="297"/>
      <c r="E37" s="297"/>
      <c r="F37" s="297"/>
      <c r="G37" s="297"/>
      <c r="H37" s="297"/>
      <c r="I37" s="297"/>
      <c r="J37" s="297"/>
      <c r="K37" s="326"/>
    </row>
    <row r="38" ht="21" customHeight="1" spans="1:11">
      <c r="A38" s="296"/>
      <c r="B38" s="297"/>
      <c r="C38" s="297"/>
      <c r="D38" s="297"/>
      <c r="E38" s="297"/>
      <c r="F38" s="297"/>
      <c r="G38" s="297"/>
      <c r="H38" s="297"/>
      <c r="I38" s="297"/>
      <c r="J38" s="297"/>
      <c r="K38" s="326"/>
    </row>
    <row r="39" ht="21" customHeight="1" spans="1:11">
      <c r="A39" s="296"/>
      <c r="B39" s="297"/>
      <c r="C39" s="297"/>
      <c r="D39" s="297"/>
      <c r="E39" s="297"/>
      <c r="F39" s="297"/>
      <c r="G39" s="297"/>
      <c r="H39" s="297"/>
      <c r="I39" s="297"/>
      <c r="J39" s="297"/>
      <c r="K39" s="326"/>
    </row>
    <row r="40" ht="21" customHeight="1" spans="1:11">
      <c r="A40" s="296"/>
      <c r="B40" s="297"/>
      <c r="C40" s="297"/>
      <c r="D40" s="297"/>
      <c r="E40" s="297"/>
      <c r="F40" s="297"/>
      <c r="G40" s="297"/>
      <c r="H40" s="297"/>
      <c r="I40" s="297"/>
      <c r="J40" s="297"/>
      <c r="K40" s="326"/>
    </row>
    <row r="41" ht="21" customHeight="1" spans="1:11">
      <c r="A41" s="296"/>
      <c r="B41" s="297"/>
      <c r="C41" s="297"/>
      <c r="D41" s="297"/>
      <c r="E41" s="297"/>
      <c r="F41" s="297"/>
      <c r="G41" s="297"/>
      <c r="H41" s="297"/>
      <c r="I41" s="297"/>
      <c r="J41" s="297"/>
      <c r="K41" s="326"/>
    </row>
    <row r="42" ht="15" spans="1:11">
      <c r="A42" s="291" t="s">
        <v>123</v>
      </c>
      <c r="B42" s="292"/>
      <c r="C42" s="292"/>
      <c r="D42" s="292"/>
      <c r="E42" s="292"/>
      <c r="F42" s="292"/>
      <c r="G42" s="292"/>
      <c r="H42" s="292"/>
      <c r="I42" s="292"/>
      <c r="J42" s="292"/>
      <c r="K42" s="324"/>
    </row>
    <row r="43" ht="15" spans="1:11">
      <c r="A43" s="340" t="s">
        <v>124</v>
      </c>
      <c r="B43" s="341"/>
      <c r="C43" s="341"/>
      <c r="D43" s="341"/>
      <c r="E43" s="341"/>
      <c r="F43" s="341"/>
      <c r="G43" s="341"/>
      <c r="H43" s="341"/>
      <c r="I43" s="341"/>
      <c r="J43" s="341"/>
      <c r="K43" s="388"/>
    </row>
    <row r="44" ht="14.25" spans="1:11">
      <c r="A44" s="347" t="s">
        <v>125</v>
      </c>
      <c r="B44" s="344" t="s">
        <v>95</v>
      </c>
      <c r="C44" s="344" t="s">
        <v>96</v>
      </c>
      <c r="D44" s="344" t="s">
        <v>88</v>
      </c>
      <c r="E44" s="349" t="s">
        <v>126</v>
      </c>
      <c r="F44" s="344" t="s">
        <v>95</v>
      </c>
      <c r="G44" s="344" t="s">
        <v>96</v>
      </c>
      <c r="H44" s="344" t="s">
        <v>88</v>
      </c>
      <c r="I44" s="349" t="s">
        <v>127</v>
      </c>
      <c r="J44" s="344" t="s">
        <v>95</v>
      </c>
      <c r="K44" s="389" t="s">
        <v>96</v>
      </c>
    </row>
    <row r="45" ht="14.25" spans="1:11">
      <c r="A45" s="288" t="s">
        <v>87</v>
      </c>
      <c r="B45" s="160" t="s">
        <v>95</v>
      </c>
      <c r="C45" s="160" t="s">
        <v>96</v>
      </c>
      <c r="D45" s="160" t="s">
        <v>88</v>
      </c>
      <c r="E45" s="289" t="s">
        <v>94</v>
      </c>
      <c r="F45" s="160" t="s">
        <v>95</v>
      </c>
      <c r="G45" s="160" t="s">
        <v>96</v>
      </c>
      <c r="H45" s="160" t="s">
        <v>88</v>
      </c>
      <c r="I45" s="289" t="s">
        <v>105</v>
      </c>
      <c r="J45" s="160" t="s">
        <v>95</v>
      </c>
      <c r="K45" s="161" t="s">
        <v>96</v>
      </c>
    </row>
    <row r="46" ht="15" spans="1:11">
      <c r="A46" s="261" t="s">
        <v>98</v>
      </c>
      <c r="B46" s="262"/>
      <c r="C46" s="262"/>
      <c r="D46" s="262"/>
      <c r="E46" s="262"/>
      <c r="F46" s="262"/>
      <c r="G46" s="262"/>
      <c r="H46" s="262"/>
      <c r="I46" s="262"/>
      <c r="J46" s="262"/>
      <c r="K46" s="315"/>
    </row>
    <row r="47" ht="15" spans="1:11">
      <c r="A47" s="375" t="s">
        <v>128</v>
      </c>
      <c r="B47" s="375"/>
      <c r="C47" s="375"/>
      <c r="D47" s="375"/>
      <c r="E47" s="375"/>
      <c r="F47" s="375"/>
      <c r="G47" s="375"/>
      <c r="H47" s="375"/>
      <c r="I47" s="375"/>
      <c r="J47" s="375"/>
      <c r="K47" s="375"/>
    </row>
    <row r="48" ht="15" spans="1:11">
      <c r="A48" s="376"/>
      <c r="B48" s="377"/>
      <c r="C48" s="377"/>
      <c r="D48" s="377"/>
      <c r="E48" s="377"/>
      <c r="F48" s="377"/>
      <c r="G48" s="377"/>
      <c r="H48" s="377"/>
      <c r="I48" s="377"/>
      <c r="J48" s="377"/>
      <c r="K48" s="401"/>
    </row>
    <row r="49" ht="15" spans="1:11">
      <c r="A49" s="378" t="s">
        <v>129</v>
      </c>
      <c r="B49" s="379" t="s">
        <v>130</v>
      </c>
      <c r="C49" s="379"/>
      <c r="D49" s="380" t="s">
        <v>131</v>
      </c>
      <c r="E49" s="381" t="s">
        <v>132</v>
      </c>
      <c r="F49" s="382" t="s">
        <v>133</v>
      </c>
      <c r="G49" s="383">
        <v>45705</v>
      </c>
      <c r="H49" s="384" t="s">
        <v>134</v>
      </c>
      <c r="I49" s="402"/>
      <c r="J49" s="403" t="s">
        <v>135</v>
      </c>
      <c r="K49" s="404"/>
    </row>
    <row r="50" ht="15" spans="1:11">
      <c r="A50" s="375" t="s">
        <v>136</v>
      </c>
      <c r="B50" s="375"/>
      <c r="C50" s="375"/>
      <c r="D50" s="375"/>
      <c r="E50" s="375"/>
      <c r="F50" s="375"/>
      <c r="G50" s="375"/>
      <c r="H50" s="375"/>
      <c r="I50" s="375"/>
      <c r="J50" s="375"/>
      <c r="K50" s="375"/>
    </row>
    <row r="51" ht="15" spans="1:11">
      <c r="A51" s="385" t="s">
        <v>137</v>
      </c>
      <c r="B51" s="386"/>
      <c r="C51" s="386"/>
      <c r="D51" s="386"/>
      <c r="E51" s="386"/>
      <c r="F51" s="386"/>
      <c r="G51" s="386"/>
      <c r="H51" s="386"/>
      <c r="I51" s="386"/>
      <c r="J51" s="386"/>
      <c r="K51" s="405"/>
    </row>
    <row r="52" ht="15" spans="1:11">
      <c r="A52" s="378" t="s">
        <v>129</v>
      </c>
      <c r="B52" s="379" t="s">
        <v>130</v>
      </c>
      <c r="C52" s="379"/>
      <c r="D52" s="380" t="s">
        <v>131</v>
      </c>
      <c r="E52" s="381" t="s">
        <v>132</v>
      </c>
      <c r="F52" s="382" t="s">
        <v>138</v>
      </c>
      <c r="G52" s="383">
        <v>45705</v>
      </c>
      <c r="H52" s="384" t="s">
        <v>134</v>
      </c>
      <c r="I52" s="402"/>
      <c r="J52" s="403" t="s">
        <v>135</v>
      </c>
      <c r="K52" s="40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tabSelected="1" workbookViewId="0">
      <selection activeCell="N12" sqref="N12"/>
    </sheetView>
  </sheetViews>
  <sheetFormatPr defaultColWidth="9" defaultRowHeight="14.25"/>
  <cols>
    <col min="1" max="1" width="15.625" style="89" customWidth="1"/>
    <col min="2" max="2" width="9" style="89" customWidth="1"/>
    <col min="3" max="4" width="8.5" style="90" customWidth="1"/>
    <col min="5" max="7" width="8.5" style="89" customWidth="1"/>
    <col min="8" max="8" width="6.5" style="89" customWidth="1"/>
    <col min="9" max="9" width="2.75" style="89" customWidth="1"/>
    <col min="10" max="10" width="9.15833333333333" style="89" customWidth="1"/>
    <col min="11" max="11" width="12.625" style="89" customWidth="1"/>
    <col min="12" max="15" width="9.75" style="89" customWidth="1"/>
    <col min="16" max="253" width="9" style="89"/>
    <col min="254" max="16384" width="9" style="92"/>
  </cols>
  <sheetData>
    <row r="1" s="89" customFormat="1" ht="29" customHeight="1" spans="1:256">
      <c r="A1" s="93" t="s">
        <v>139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9" customFormat="1" ht="20" customHeight="1" spans="1:256">
      <c r="A2" s="96" t="s">
        <v>61</v>
      </c>
      <c r="B2" s="97" t="str">
        <f>首期!B4</f>
        <v>QAMMAN84133</v>
      </c>
      <c r="C2" s="98"/>
      <c r="D2" s="99"/>
      <c r="E2" s="100" t="s">
        <v>67</v>
      </c>
      <c r="F2" s="101" t="str">
        <f>首期!B5</f>
        <v>儿童长裤</v>
      </c>
      <c r="G2" s="101"/>
      <c r="H2" s="101"/>
      <c r="I2" s="127"/>
      <c r="J2" s="128" t="s">
        <v>57</v>
      </c>
      <c r="K2" s="129" t="s">
        <v>56</v>
      </c>
      <c r="L2" s="129"/>
      <c r="M2" s="129"/>
      <c r="N2" s="129"/>
      <c r="O2" s="130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9" customFormat="1" spans="1:256">
      <c r="A3" s="102" t="s">
        <v>140</v>
      </c>
      <c r="B3" s="103"/>
      <c r="C3" s="104"/>
      <c r="D3" s="103"/>
      <c r="E3" s="103"/>
      <c r="F3" s="103"/>
      <c r="G3" s="103"/>
      <c r="H3" s="103"/>
      <c r="I3" s="131"/>
      <c r="J3" s="132"/>
      <c r="K3" s="132"/>
      <c r="L3" s="132"/>
      <c r="M3" s="132"/>
      <c r="N3" s="132"/>
      <c r="O3" s="133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9" customFormat="1" ht="16.5" spans="1:256">
      <c r="A4" s="102"/>
      <c r="B4" s="105" t="s">
        <v>141</v>
      </c>
      <c r="C4" s="105" t="s">
        <v>142</v>
      </c>
      <c r="D4" s="105" t="s">
        <v>143</v>
      </c>
      <c r="E4" s="105" t="s">
        <v>144</v>
      </c>
      <c r="F4" s="105" t="s">
        <v>145</v>
      </c>
      <c r="G4" s="105" t="s">
        <v>146</v>
      </c>
      <c r="H4" s="106"/>
      <c r="I4" s="131"/>
      <c r="J4" s="134"/>
      <c r="K4" s="135"/>
      <c r="L4" s="135" t="s">
        <v>147</v>
      </c>
      <c r="M4" s="135" t="s">
        <v>148</v>
      </c>
      <c r="N4" s="136"/>
      <c r="O4" s="137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9" customFormat="1" ht="16.5" spans="1:256">
      <c r="A5" s="102"/>
      <c r="B5" s="107"/>
      <c r="C5" s="107"/>
      <c r="D5" s="108"/>
      <c r="E5" s="108"/>
      <c r="F5" s="108"/>
      <c r="G5" s="108"/>
      <c r="H5" s="106"/>
      <c r="I5" s="138"/>
      <c r="J5" s="139"/>
      <c r="K5" s="140" t="s">
        <v>113</v>
      </c>
      <c r="L5" s="140">
        <v>130</v>
      </c>
      <c r="M5" s="140">
        <v>130</v>
      </c>
      <c r="N5" s="141"/>
      <c r="O5" s="14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9" customFormat="1" ht="20" customHeight="1" spans="1:256">
      <c r="A6" s="109" t="s">
        <v>149</v>
      </c>
      <c r="B6" s="110">
        <f>C6-5</f>
        <v>69</v>
      </c>
      <c r="C6" s="110">
        <v>74</v>
      </c>
      <c r="D6" s="110">
        <f>C6+6</f>
        <v>80</v>
      </c>
      <c r="E6" s="110">
        <f>D6+6</f>
        <v>86</v>
      </c>
      <c r="F6" s="110">
        <f>E6+6</f>
        <v>92</v>
      </c>
      <c r="G6" s="110">
        <f>F6+3</f>
        <v>95</v>
      </c>
      <c r="H6" s="111"/>
      <c r="I6" s="138"/>
      <c r="J6" s="139"/>
      <c r="K6" s="139"/>
      <c r="L6" s="139" t="s">
        <v>150</v>
      </c>
      <c r="M6" s="139" t="s">
        <v>151</v>
      </c>
      <c r="N6" s="139"/>
      <c r="O6" s="143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9" customFormat="1" ht="20" customHeight="1" spans="1:256">
      <c r="A7" s="112" t="s">
        <v>152</v>
      </c>
      <c r="B7" s="110">
        <f>C7-3</f>
        <v>51</v>
      </c>
      <c r="C7" s="110">
        <v>54</v>
      </c>
      <c r="D7" s="110">
        <f>C7+4</f>
        <v>58</v>
      </c>
      <c r="E7" s="110">
        <f>D7+3</f>
        <v>61</v>
      </c>
      <c r="F7" s="110">
        <f>E7+4</f>
        <v>65</v>
      </c>
      <c r="G7" s="110">
        <f>F7+2</f>
        <v>67</v>
      </c>
      <c r="H7" s="111"/>
      <c r="I7" s="138"/>
      <c r="J7" s="139"/>
      <c r="K7" s="139"/>
      <c r="L7" s="139" t="s">
        <v>153</v>
      </c>
      <c r="M7" s="139" t="s">
        <v>153</v>
      </c>
      <c r="N7" s="139"/>
      <c r="O7" s="143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9" customFormat="1" ht="20" customHeight="1" spans="1:256">
      <c r="A8" s="113" t="s">
        <v>154</v>
      </c>
      <c r="B8" s="110">
        <f>C8-5</f>
        <v>79</v>
      </c>
      <c r="C8" s="110">
        <v>84</v>
      </c>
      <c r="D8" s="110">
        <f>C8+5</f>
        <v>89</v>
      </c>
      <c r="E8" s="110">
        <f>D8+5</f>
        <v>94</v>
      </c>
      <c r="F8" s="110">
        <f>E8+5</f>
        <v>99</v>
      </c>
      <c r="G8" s="110">
        <f>F8+3</f>
        <v>102</v>
      </c>
      <c r="H8" s="111"/>
      <c r="I8" s="138"/>
      <c r="J8" s="139"/>
      <c r="K8" s="139"/>
      <c r="L8" s="139" t="s">
        <v>150</v>
      </c>
      <c r="M8" s="139" t="s">
        <v>150</v>
      </c>
      <c r="N8" s="139"/>
      <c r="O8" s="143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9" customFormat="1" ht="20" customHeight="1" spans="1:256">
      <c r="A9" s="113" t="s">
        <v>155</v>
      </c>
      <c r="B9" s="110">
        <f>C9-1.6</f>
        <v>24.9</v>
      </c>
      <c r="C9" s="110">
        <v>26.5</v>
      </c>
      <c r="D9" s="110">
        <f>C9+1.6</f>
        <v>28.1</v>
      </c>
      <c r="E9" s="110">
        <f>D9+1.6</f>
        <v>29.7</v>
      </c>
      <c r="F9" s="110">
        <f>E9+1.6</f>
        <v>31.3</v>
      </c>
      <c r="G9" s="110">
        <f>F9+0.9</f>
        <v>32.2</v>
      </c>
      <c r="H9" s="111"/>
      <c r="I9" s="138"/>
      <c r="J9" s="139"/>
      <c r="K9" s="139"/>
      <c r="L9" s="139" t="s">
        <v>150</v>
      </c>
      <c r="M9" s="139" t="s">
        <v>150</v>
      </c>
      <c r="N9" s="139"/>
      <c r="O9" s="143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9" customFormat="1" ht="20" customHeight="1" spans="1:256">
      <c r="A10" s="113" t="s">
        <v>156</v>
      </c>
      <c r="B10" s="110">
        <f>C10-1</f>
        <v>19</v>
      </c>
      <c r="C10" s="110">
        <v>20</v>
      </c>
      <c r="D10" s="110">
        <f>C10+1.2</f>
        <v>21.2</v>
      </c>
      <c r="E10" s="110">
        <f>D10+1.2</f>
        <v>22.4</v>
      </c>
      <c r="F10" s="110">
        <f>E10+1.2</f>
        <v>23.6</v>
      </c>
      <c r="G10" s="110">
        <f>F10+0.6</f>
        <v>24.2</v>
      </c>
      <c r="H10" s="111"/>
      <c r="I10" s="138"/>
      <c r="J10" s="139"/>
      <c r="K10" s="139"/>
      <c r="L10" s="139" t="s">
        <v>150</v>
      </c>
      <c r="M10" s="139" t="s">
        <v>150</v>
      </c>
      <c r="N10" s="139"/>
      <c r="O10" s="143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9" customFormat="1" ht="20" customHeight="1" spans="1:256">
      <c r="A11" s="113" t="s">
        <v>157</v>
      </c>
      <c r="B11" s="110">
        <f>C11-0.5</f>
        <v>10.5</v>
      </c>
      <c r="C11" s="110">
        <v>11</v>
      </c>
      <c r="D11" s="110">
        <f t="shared" ref="D11:G11" si="0">C11+0.5</f>
        <v>11.5</v>
      </c>
      <c r="E11" s="110">
        <f t="shared" si="0"/>
        <v>12</v>
      </c>
      <c r="F11" s="110">
        <f t="shared" si="0"/>
        <v>12.5</v>
      </c>
      <c r="G11" s="110">
        <f t="shared" si="0"/>
        <v>13</v>
      </c>
      <c r="H11" s="111"/>
      <c r="I11" s="138"/>
      <c r="J11" s="139"/>
      <c r="K11" s="139"/>
      <c r="L11" s="139" t="s">
        <v>150</v>
      </c>
      <c r="M11" s="139" t="s">
        <v>150</v>
      </c>
      <c r="N11" s="139"/>
      <c r="O11" s="143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9" customFormat="1" ht="20" customHeight="1" spans="1:256">
      <c r="A12" s="113" t="s">
        <v>158</v>
      </c>
      <c r="B12" s="110">
        <f>C12-1.5</f>
        <v>24</v>
      </c>
      <c r="C12" s="110">
        <v>25.5</v>
      </c>
      <c r="D12" s="110">
        <f>C12+1.5</f>
        <v>27</v>
      </c>
      <c r="E12" s="110">
        <f>D12+1.5</f>
        <v>28.5</v>
      </c>
      <c r="F12" s="110">
        <f>E12+1.5</f>
        <v>30</v>
      </c>
      <c r="G12" s="110">
        <f>F12+1</f>
        <v>31</v>
      </c>
      <c r="H12" s="114"/>
      <c r="I12" s="138"/>
      <c r="J12" s="139"/>
      <c r="K12" s="139"/>
      <c r="L12" s="139" t="s">
        <v>150</v>
      </c>
      <c r="M12" s="139" t="s">
        <v>150</v>
      </c>
      <c r="N12" s="139"/>
      <c r="O12" s="143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9" customFormat="1" ht="20" customHeight="1" spans="1:256">
      <c r="A13" s="113" t="s">
        <v>159</v>
      </c>
      <c r="B13" s="110">
        <f>C13-1.8</f>
        <v>32.7</v>
      </c>
      <c r="C13" s="110">
        <v>34.5</v>
      </c>
      <c r="D13" s="110">
        <f>C13+1.8</f>
        <v>36.3</v>
      </c>
      <c r="E13" s="110">
        <f>D13+1.8</f>
        <v>38.1</v>
      </c>
      <c r="F13" s="110">
        <f>E13+1.8</f>
        <v>39.9</v>
      </c>
      <c r="G13" s="110">
        <f>F13+1.1</f>
        <v>41</v>
      </c>
      <c r="H13" s="114"/>
      <c r="I13" s="138"/>
      <c r="J13" s="139"/>
      <c r="K13" s="139"/>
      <c r="L13" s="139" t="s">
        <v>160</v>
      </c>
      <c r="M13" s="139" t="s">
        <v>150</v>
      </c>
      <c r="N13" s="139"/>
      <c r="O13" s="143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9" customFormat="1" ht="20" customHeight="1" spans="1:256">
      <c r="A14" s="113" t="s">
        <v>161</v>
      </c>
      <c r="B14" s="110">
        <v>3.5</v>
      </c>
      <c r="C14" s="110">
        <v>3.5</v>
      </c>
      <c r="D14" s="110">
        <v>3.5</v>
      </c>
      <c r="E14" s="110">
        <v>3.5</v>
      </c>
      <c r="F14" s="110">
        <v>3.5</v>
      </c>
      <c r="G14" s="110">
        <v>3.5</v>
      </c>
      <c r="H14" s="114"/>
      <c r="I14" s="138"/>
      <c r="J14" s="139"/>
      <c r="K14" s="139"/>
      <c r="L14" s="139" t="s">
        <v>150</v>
      </c>
      <c r="M14" s="139" t="s">
        <v>150</v>
      </c>
      <c r="N14" s="139"/>
      <c r="O14" s="143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9" customFormat="1" ht="20" customHeight="1" spans="1:256">
      <c r="A15" s="113" t="s">
        <v>162</v>
      </c>
      <c r="B15" s="115">
        <v>13</v>
      </c>
      <c r="C15" s="115">
        <v>13</v>
      </c>
      <c r="D15" s="110">
        <v>14.5</v>
      </c>
      <c r="E15" s="110">
        <v>14.5</v>
      </c>
      <c r="F15" s="115">
        <f>D15+1.5</f>
        <v>16</v>
      </c>
      <c r="G15" s="115">
        <f>F15</f>
        <v>16</v>
      </c>
      <c r="H15" s="114"/>
      <c r="I15" s="138"/>
      <c r="J15" s="139"/>
      <c r="K15" s="139"/>
      <c r="L15" s="139" t="s">
        <v>150</v>
      </c>
      <c r="M15" s="139" t="s">
        <v>150</v>
      </c>
      <c r="N15" s="139"/>
      <c r="O15" s="143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9" customFormat="1" ht="20" customHeight="1" spans="1:256">
      <c r="A16" s="109" t="s">
        <v>163</v>
      </c>
      <c r="B16" s="117">
        <v>2</v>
      </c>
      <c r="C16" s="117">
        <v>2</v>
      </c>
      <c r="D16" s="117">
        <v>2</v>
      </c>
      <c r="E16" s="117">
        <v>2</v>
      </c>
      <c r="F16" s="117">
        <v>2</v>
      </c>
      <c r="G16" s="117">
        <v>2</v>
      </c>
      <c r="H16" s="114"/>
      <c r="I16" s="138"/>
      <c r="J16" s="139"/>
      <c r="K16" s="139"/>
      <c r="L16" s="139" t="s">
        <v>150</v>
      </c>
      <c r="M16" s="139" t="s">
        <v>150</v>
      </c>
      <c r="N16" s="139"/>
      <c r="O16" s="143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9" customFormat="1" ht="20" customHeight="1" spans="1:256">
      <c r="A17" s="332"/>
      <c r="B17" s="333"/>
      <c r="C17" s="333"/>
      <c r="D17" s="333"/>
      <c r="E17" s="333"/>
      <c r="F17" s="333"/>
      <c r="G17" s="334"/>
      <c r="H17" s="114"/>
      <c r="I17" s="138"/>
      <c r="J17" s="139"/>
      <c r="K17" s="139"/>
      <c r="L17" s="139"/>
      <c r="M17" s="139" t="s">
        <v>164</v>
      </c>
      <c r="N17" s="139"/>
      <c r="O17" s="143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="89" customFormat="1" ht="20" customHeight="1" spans="1:256">
      <c r="A18" s="119"/>
      <c r="B18" s="120"/>
      <c r="C18" s="120"/>
      <c r="D18" s="120"/>
      <c r="E18" s="121"/>
      <c r="F18" s="120"/>
      <c r="G18" s="120"/>
      <c r="H18" s="120"/>
      <c r="I18" s="144"/>
      <c r="J18" s="145"/>
      <c r="K18" s="145"/>
      <c r="L18" s="146"/>
      <c r="M18" s="145"/>
      <c r="N18" s="145"/>
      <c r="O18" s="147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s="89" customFormat="1" ht="16.5" spans="1:256">
      <c r="A19" s="122"/>
      <c r="B19" s="122"/>
      <c r="C19" s="123"/>
      <c r="D19" s="123"/>
      <c r="E19" s="124"/>
      <c r="F19" s="123"/>
      <c r="G19" s="123"/>
      <c r="H19" s="123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s="89" customFormat="1" spans="1:256">
      <c r="A20" s="125" t="s">
        <v>165</v>
      </c>
      <c r="B20" s="125"/>
      <c r="C20" s="126"/>
      <c r="D20" s="126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s="89" customFormat="1" spans="3:256">
      <c r="C21" s="90"/>
      <c r="D21" s="90"/>
      <c r="J21" s="148" t="s">
        <v>166</v>
      </c>
      <c r="K21" s="149">
        <v>45705</v>
      </c>
      <c r="L21" s="148" t="s">
        <v>167</v>
      </c>
      <c r="M21" s="148" t="s">
        <v>132</v>
      </c>
      <c r="N21" s="148" t="s">
        <v>168</v>
      </c>
      <c r="O21" s="89" t="s">
        <v>135</v>
      </c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N18" sqref="N18"/>
    </sheetView>
  </sheetViews>
  <sheetFormatPr defaultColWidth="10" defaultRowHeight="16.5" customHeight="1"/>
  <cols>
    <col min="1" max="1" width="10.875" style="236" customWidth="1"/>
    <col min="2" max="16384" width="10" style="236"/>
  </cols>
  <sheetData>
    <row r="1" ht="22.5" customHeight="1" spans="1:11">
      <c r="A1" s="154" t="s">
        <v>169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7.25" customHeight="1" spans="1:11">
      <c r="A2" s="237" t="s">
        <v>53</v>
      </c>
      <c r="B2" s="238" t="s">
        <v>54</v>
      </c>
      <c r="C2" s="238"/>
      <c r="D2" s="239" t="s">
        <v>55</v>
      </c>
      <c r="E2" s="239"/>
      <c r="F2" s="238" t="s">
        <v>56</v>
      </c>
      <c r="G2" s="238"/>
      <c r="H2" s="240" t="s">
        <v>57</v>
      </c>
      <c r="I2" s="311" t="s">
        <v>56</v>
      </c>
      <c r="J2" s="311"/>
      <c r="K2" s="312"/>
    </row>
    <row r="3" customHeight="1" spans="1:11">
      <c r="A3" s="241" t="s">
        <v>58</v>
      </c>
      <c r="B3" s="242"/>
      <c r="C3" s="243"/>
      <c r="D3" s="244" t="s">
        <v>59</v>
      </c>
      <c r="E3" s="245"/>
      <c r="F3" s="245"/>
      <c r="G3" s="246"/>
      <c r="H3" s="244" t="s">
        <v>60</v>
      </c>
      <c r="I3" s="245"/>
      <c r="J3" s="245"/>
      <c r="K3" s="246"/>
    </row>
    <row r="4" customHeight="1" spans="1:11">
      <c r="A4" s="247" t="s">
        <v>61</v>
      </c>
      <c r="B4" s="160" t="s">
        <v>62</v>
      </c>
      <c r="C4" s="161"/>
      <c r="D4" s="247" t="s">
        <v>63</v>
      </c>
      <c r="E4" s="248"/>
      <c r="F4" s="249">
        <v>45712</v>
      </c>
      <c r="G4" s="250"/>
      <c r="H4" s="247" t="s">
        <v>64</v>
      </c>
      <c r="I4" s="248"/>
      <c r="J4" s="160" t="s">
        <v>65</v>
      </c>
      <c r="K4" s="161" t="s">
        <v>66</v>
      </c>
    </row>
    <row r="5" customHeight="1" spans="1:11">
      <c r="A5" s="251" t="s">
        <v>67</v>
      </c>
      <c r="B5" s="160" t="s">
        <v>68</v>
      </c>
      <c r="C5" s="161"/>
      <c r="D5" s="247" t="s">
        <v>69</v>
      </c>
      <c r="E5" s="248"/>
      <c r="F5" s="249">
        <v>45655</v>
      </c>
      <c r="G5" s="250"/>
      <c r="H5" s="247" t="s">
        <v>70</v>
      </c>
      <c r="I5" s="248"/>
      <c r="J5" s="160" t="s">
        <v>65</v>
      </c>
      <c r="K5" s="161" t="s">
        <v>66</v>
      </c>
    </row>
    <row r="6" customHeight="1" spans="1:11">
      <c r="A6" s="247" t="s">
        <v>71</v>
      </c>
      <c r="B6" s="252" t="s">
        <v>72</v>
      </c>
      <c r="C6" s="253">
        <v>6</v>
      </c>
      <c r="D6" s="251" t="s">
        <v>73</v>
      </c>
      <c r="E6" s="254"/>
      <c r="F6" s="249">
        <v>45296</v>
      </c>
      <c r="G6" s="250"/>
      <c r="H6" s="247" t="s">
        <v>74</v>
      </c>
      <c r="I6" s="248"/>
      <c r="J6" s="160" t="s">
        <v>65</v>
      </c>
      <c r="K6" s="161" t="s">
        <v>66</v>
      </c>
    </row>
    <row r="7" customHeight="1" spans="1:11">
      <c r="A7" s="247" t="s">
        <v>75</v>
      </c>
      <c r="B7" s="255">
        <v>2704</v>
      </c>
      <c r="C7" s="256"/>
      <c r="D7" s="251" t="s">
        <v>76</v>
      </c>
      <c r="E7" s="257"/>
      <c r="F7" s="249">
        <v>45301</v>
      </c>
      <c r="G7" s="250"/>
      <c r="H7" s="247" t="s">
        <v>77</v>
      </c>
      <c r="I7" s="248"/>
      <c r="J7" s="160" t="s">
        <v>65</v>
      </c>
      <c r="K7" s="161" t="s">
        <v>66</v>
      </c>
    </row>
    <row r="8" customHeight="1" spans="1:16">
      <c r="A8" s="258" t="s">
        <v>78</v>
      </c>
      <c r="B8" s="259" t="s">
        <v>79</v>
      </c>
      <c r="C8" s="260"/>
      <c r="D8" s="261" t="s">
        <v>80</v>
      </c>
      <c r="E8" s="262"/>
      <c r="F8" s="263">
        <v>45306</v>
      </c>
      <c r="G8" s="264"/>
      <c r="H8" s="261" t="s">
        <v>81</v>
      </c>
      <c r="I8" s="262"/>
      <c r="J8" s="281" t="s">
        <v>65</v>
      </c>
      <c r="K8" s="313" t="s">
        <v>66</v>
      </c>
      <c r="P8" s="213" t="s">
        <v>170</v>
      </c>
    </row>
    <row r="9" customHeight="1" spans="1:11">
      <c r="A9" s="265" t="s">
        <v>171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</row>
    <row r="10" customHeight="1" spans="1:11">
      <c r="A10" s="266" t="s">
        <v>84</v>
      </c>
      <c r="B10" s="267" t="s">
        <v>85</v>
      </c>
      <c r="C10" s="268" t="s">
        <v>86</v>
      </c>
      <c r="D10" s="269"/>
      <c r="E10" s="270" t="s">
        <v>89</v>
      </c>
      <c r="F10" s="267" t="s">
        <v>85</v>
      </c>
      <c r="G10" s="268" t="s">
        <v>86</v>
      </c>
      <c r="H10" s="267"/>
      <c r="I10" s="270" t="s">
        <v>87</v>
      </c>
      <c r="J10" s="267" t="s">
        <v>85</v>
      </c>
      <c r="K10" s="314" t="s">
        <v>86</v>
      </c>
    </row>
    <row r="11" customHeight="1" spans="1:11">
      <c r="A11" s="251" t="s">
        <v>90</v>
      </c>
      <c r="B11" s="271" t="s">
        <v>85</v>
      </c>
      <c r="C11" s="160" t="s">
        <v>86</v>
      </c>
      <c r="D11" s="257"/>
      <c r="E11" s="254" t="s">
        <v>92</v>
      </c>
      <c r="F11" s="271" t="s">
        <v>85</v>
      </c>
      <c r="G11" s="160" t="s">
        <v>86</v>
      </c>
      <c r="H11" s="271"/>
      <c r="I11" s="254" t="s">
        <v>97</v>
      </c>
      <c r="J11" s="271" t="s">
        <v>85</v>
      </c>
      <c r="K11" s="161" t="s">
        <v>86</v>
      </c>
    </row>
    <row r="12" customHeight="1" spans="1:11">
      <c r="A12" s="261" t="s">
        <v>118</v>
      </c>
      <c r="B12" s="262"/>
      <c r="C12" s="262"/>
      <c r="D12" s="262"/>
      <c r="E12" s="262"/>
      <c r="F12" s="262"/>
      <c r="G12" s="262"/>
      <c r="H12" s="262"/>
      <c r="I12" s="262"/>
      <c r="J12" s="262"/>
      <c r="K12" s="315"/>
    </row>
    <row r="13" customHeight="1" spans="1:11">
      <c r="A13" s="272" t="s">
        <v>172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</row>
    <row r="14" customHeight="1" spans="1:11">
      <c r="A14" s="273" t="s">
        <v>173</v>
      </c>
      <c r="B14" s="274"/>
      <c r="C14" s="274"/>
      <c r="D14" s="274"/>
      <c r="E14" s="274"/>
      <c r="F14" s="274"/>
      <c r="G14" s="274"/>
      <c r="H14" s="275"/>
      <c r="I14" s="316"/>
      <c r="J14" s="316"/>
      <c r="K14" s="317"/>
    </row>
    <row r="15" customHeight="1" spans="1:11">
      <c r="A15" s="276"/>
      <c r="B15" s="277"/>
      <c r="C15" s="277"/>
      <c r="D15" s="278"/>
      <c r="E15" s="279"/>
      <c r="F15" s="277"/>
      <c r="G15" s="277"/>
      <c r="H15" s="278"/>
      <c r="I15" s="318"/>
      <c r="J15" s="319"/>
      <c r="K15" s="320"/>
    </row>
    <row r="16" customHeight="1" spans="1:11">
      <c r="A16" s="280"/>
      <c r="B16" s="281"/>
      <c r="C16" s="281"/>
      <c r="D16" s="281"/>
      <c r="E16" s="281"/>
      <c r="F16" s="281"/>
      <c r="G16" s="281"/>
      <c r="H16" s="281"/>
      <c r="I16" s="281"/>
      <c r="J16" s="281"/>
      <c r="K16" s="313"/>
    </row>
    <row r="17" customHeight="1" spans="1:11">
      <c r="A17" s="272" t="s">
        <v>174</v>
      </c>
      <c r="B17" s="272"/>
      <c r="C17" s="272"/>
      <c r="D17" s="272"/>
      <c r="E17" s="272"/>
      <c r="F17" s="272"/>
      <c r="G17" s="272"/>
      <c r="H17" s="272"/>
      <c r="I17" s="272"/>
      <c r="J17" s="272"/>
      <c r="K17" s="272"/>
    </row>
    <row r="18" customHeight="1" spans="1:11">
      <c r="A18" s="282" t="s">
        <v>175</v>
      </c>
      <c r="B18" s="283"/>
      <c r="C18" s="283"/>
      <c r="D18" s="283"/>
      <c r="E18" s="283"/>
      <c r="F18" s="283"/>
      <c r="G18" s="283"/>
      <c r="H18" s="283"/>
      <c r="I18" s="316"/>
      <c r="J18" s="316"/>
      <c r="K18" s="317"/>
    </row>
    <row r="19" customHeight="1" spans="1:11">
      <c r="A19" s="276"/>
      <c r="B19" s="277"/>
      <c r="C19" s="277"/>
      <c r="D19" s="278"/>
      <c r="E19" s="279"/>
      <c r="F19" s="277"/>
      <c r="G19" s="277"/>
      <c r="H19" s="278"/>
      <c r="I19" s="318"/>
      <c r="J19" s="319"/>
      <c r="K19" s="320"/>
    </row>
    <row r="20" customHeight="1" spans="1:11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313"/>
    </row>
    <row r="21" customHeight="1" spans="1:11">
      <c r="A21" s="284" t="s">
        <v>115</v>
      </c>
      <c r="B21" s="284"/>
      <c r="C21" s="284"/>
      <c r="D21" s="284"/>
      <c r="E21" s="284"/>
      <c r="F21" s="284"/>
      <c r="G21" s="284"/>
      <c r="H21" s="284"/>
      <c r="I21" s="284"/>
      <c r="J21" s="284"/>
      <c r="K21" s="284"/>
    </row>
    <row r="22" customHeight="1" spans="1:11">
      <c r="A22" s="155" t="s">
        <v>116</v>
      </c>
      <c r="B22" s="189"/>
      <c r="C22" s="189"/>
      <c r="D22" s="189"/>
      <c r="E22" s="189"/>
      <c r="F22" s="189"/>
      <c r="G22" s="189"/>
      <c r="H22" s="189"/>
      <c r="I22" s="189"/>
      <c r="J22" s="189"/>
      <c r="K22" s="217"/>
    </row>
    <row r="23" customHeight="1" spans="1:11">
      <c r="A23" s="168" t="s">
        <v>117</v>
      </c>
      <c r="B23" s="169"/>
      <c r="C23" s="160" t="s">
        <v>65</v>
      </c>
      <c r="D23" s="160" t="s">
        <v>66</v>
      </c>
      <c r="E23" s="167"/>
      <c r="F23" s="167"/>
      <c r="G23" s="167"/>
      <c r="H23" s="167"/>
      <c r="I23" s="167"/>
      <c r="J23" s="167"/>
      <c r="K23" s="210"/>
    </row>
    <row r="24" customHeight="1" spans="1:11">
      <c r="A24" s="285" t="s">
        <v>176</v>
      </c>
      <c r="B24" s="163"/>
      <c r="C24" s="163"/>
      <c r="D24" s="163"/>
      <c r="E24" s="163"/>
      <c r="F24" s="163"/>
      <c r="G24" s="163"/>
      <c r="H24" s="163"/>
      <c r="I24" s="163"/>
      <c r="J24" s="163"/>
      <c r="K24" s="321"/>
    </row>
    <row r="25" customHeight="1" spans="1:11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322"/>
    </row>
    <row r="26" customHeight="1" spans="1:11">
      <c r="A26" s="265" t="s">
        <v>124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</row>
    <row r="27" customHeight="1" spans="1:11">
      <c r="A27" s="241" t="s">
        <v>125</v>
      </c>
      <c r="B27" s="268" t="s">
        <v>95</v>
      </c>
      <c r="C27" s="268" t="s">
        <v>96</v>
      </c>
      <c r="D27" s="268" t="s">
        <v>88</v>
      </c>
      <c r="E27" s="242" t="s">
        <v>126</v>
      </c>
      <c r="F27" s="268" t="s">
        <v>95</v>
      </c>
      <c r="G27" s="268" t="s">
        <v>96</v>
      </c>
      <c r="H27" s="268" t="s">
        <v>88</v>
      </c>
      <c r="I27" s="242" t="s">
        <v>127</v>
      </c>
      <c r="J27" s="268" t="s">
        <v>95</v>
      </c>
      <c r="K27" s="314" t="s">
        <v>96</v>
      </c>
    </row>
    <row r="28" customHeight="1" spans="1:11">
      <c r="A28" s="288" t="s">
        <v>87</v>
      </c>
      <c r="B28" s="160" t="s">
        <v>95</v>
      </c>
      <c r="C28" s="160" t="s">
        <v>96</v>
      </c>
      <c r="D28" s="160" t="s">
        <v>88</v>
      </c>
      <c r="E28" s="289" t="s">
        <v>94</v>
      </c>
      <c r="F28" s="160" t="s">
        <v>95</v>
      </c>
      <c r="G28" s="160" t="s">
        <v>96</v>
      </c>
      <c r="H28" s="160" t="s">
        <v>88</v>
      </c>
      <c r="I28" s="289" t="s">
        <v>105</v>
      </c>
      <c r="J28" s="160" t="s">
        <v>95</v>
      </c>
      <c r="K28" s="161" t="s">
        <v>96</v>
      </c>
    </row>
    <row r="29" customHeight="1" spans="1:11">
      <c r="A29" s="247" t="s">
        <v>98</v>
      </c>
      <c r="B29" s="290"/>
      <c r="C29" s="290"/>
      <c r="D29" s="290"/>
      <c r="E29" s="290"/>
      <c r="F29" s="290"/>
      <c r="G29" s="290"/>
      <c r="H29" s="290"/>
      <c r="I29" s="290"/>
      <c r="J29" s="290"/>
      <c r="K29" s="323"/>
    </row>
    <row r="30" customHeight="1" spans="1:11">
      <c r="A30" s="291"/>
      <c r="B30" s="292"/>
      <c r="C30" s="292"/>
      <c r="D30" s="292"/>
      <c r="E30" s="292"/>
      <c r="F30" s="292"/>
      <c r="G30" s="292"/>
      <c r="H30" s="292"/>
      <c r="I30" s="292"/>
      <c r="J30" s="292"/>
      <c r="K30" s="324"/>
    </row>
    <row r="31" customHeight="1" spans="1:11">
      <c r="A31" s="293" t="s">
        <v>177</v>
      </c>
      <c r="B31" s="293"/>
      <c r="C31" s="293"/>
      <c r="D31" s="293"/>
      <c r="E31" s="293"/>
      <c r="F31" s="293"/>
      <c r="G31" s="293"/>
      <c r="H31" s="293"/>
      <c r="I31" s="293"/>
      <c r="J31" s="293"/>
      <c r="K31" s="293"/>
    </row>
    <row r="32" ht="21" customHeight="1" spans="1:11">
      <c r="A32" s="294"/>
      <c r="B32" s="295"/>
      <c r="C32" s="295"/>
      <c r="D32" s="295"/>
      <c r="E32" s="295"/>
      <c r="F32" s="295"/>
      <c r="G32" s="295"/>
      <c r="H32" s="295"/>
      <c r="I32" s="295"/>
      <c r="J32" s="295"/>
      <c r="K32" s="325"/>
    </row>
    <row r="33" ht="21" customHeight="1" spans="1:11">
      <c r="A33" s="296"/>
      <c r="B33" s="297"/>
      <c r="C33" s="297"/>
      <c r="D33" s="297"/>
      <c r="E33" s="297"/>
      <c r="F33" s="297"/>
      <c r="G33" s="297"/>
      <c r="H33" s="297"/>
      <c r="I33" s="297"/>
      <c r="J33" s="297"/>
      <c r="K33" s="326"/>
    </row>
    <row r="34" ht="21" customHeight="1" spans="1:11">
      <c r="A34" s="296"/>
      <c r="B34" s="297"/>
      <c r="C34" s="297"/>
      <c r="D34" s="297"/>
      <c r="E34" s="297"/>
      <c r="F34" s="297"/>
      <c r="G34" s="297"/>
      <c r="H34" s="297"/>
      <c r="I34" s="297"/>
      <c r="J34" s="297"/>
      <c r="K34" s="326"/>
    </row>
    <row r="35" ht="21" customHeight="1" spans="1:11">
      <c r="A35" s="296"/>
      <c r="B35" s="297"/>
      <c r="C35" s="297"/>
      <c r="D35" s="297"/>
      <c r="E35" s="297"/>
      <c r="F35" s="297"/>
      <c r="G35" s="297"/>
      <c r="H35" s="297"/>
      <c r="I35" s="297"/>
      <c r="J35" s="297"/>
      <c r="K35" s="326"/>
    </row>
    <row r="36" ht="21" customHeight="1" spans="1:11">
      <c r="A36" s="296"/>
      <c r="B36" s="297"/>
      <c r="C36" s="297"/>
      <c r="D36" s="297"/>
      <c r="E36" s="297"/>
      <c r="F36" s="297"/>
      <c r="G36" s="297"/>
      <c r="H36" s="297"/>
      <c r="I36" s="297"/>
      <c r="J36" s="297"/>
      <c r="K36" s="326"/>
    </row>
    <row r="37" ht="21" customHeight="1" spans="1:11">
      <c r="A37" s="296"/>
      <c r="B37" s="297"/>
      <c r="C37" s="297"/>
      <c r="D37" s="297"/>
      <c r="E37" s="297"/>
      <c r="F37" s="297"/>
      <c r="G37" s="297"/>
      <c r="H37" s="297"/>
      <c r="I37" s="297"/>
      <c r="J37" s="297"/>
      <c r="K37" s="326"/>
    </row>
    <row r="38" ht="21" customHeight="1" spans="1:11">
      <c r="A38" s="296"/>
      <c r="B38" s="297"/>
      <c r="C38" s="297"/>
      <c r="D38" s="297"/>
      <c r="E38" s="297"/>
      <c r="F38" s="297"/>
      <c r="G38" s="297"/>
      <c r="H38" s="297"/>
      <c r="I38" s="297"/>
      <c r="J38" s="297"/>
      <c r="K38" s="326"/>
    </row>
    <row r="39" ht="21" customHeight="1" spans="1:11">
      <c r="A39" s="296"/>
      <c r="B39" s="297"/>
      <c r="C39" s="297"/>
      <c r="D39" s="297"/>
      <c r="E39" s="297"/>
      <c r="F39" s="297"/>
      <c r="G39" s="297"/>
      <c r="H39" s="297"/>
      <c r="I39" s="297"/>
      <c r="J39" s="297"/>
      <c r="K39" s="326"/>
    </row>
    <row r="40" ht="21" customHeight="1" spans="1:11">
      <c r="A40" s="296"/>
      <c r="B40" s="297"/>
      <c r="C40" s="297"/>
      <c r="D40" s="297"/>
      <c r="E40" s="297"/>
      <c r="F40" s="297"/>
      <c r="G40" s="297"/>
      <c r="H40" s="297"/>
      <c r="I40" s="297"/>
      <c r="J40" s="297"/>
      <c r="K40" s="326"/>
    </row>
    <row r="41" ht="21" customHeight="1" spans="1:11">
      <c r="A41" s="296"/>
      <c r="B41" s="297"/>
      <c r="C41" s="297"/>
      <c r="D41" s="297"/>
      <c r="E41" s="297"/>
      <c r="F41" s="297"/>
      <c r="G41" s="297"/>
      <c r="H41" s="297"/>
      <c r="I41" s="297"/>
      <c r="J41" s="297"/>
      <c r="K41" s="326"/>
    </row>
    <row r="42" ht="21" customHeight="1" spans="1:11">
      <c r="A42" s="296"/>
      <c r="B42" s="297"/>
      <c r="C42" s="297"/>
      <c r="D42" s="297"/>
      <c r="E42" s="297"/>
      <c r="F42" s="297"/>
      <c r="G42" s="297"/>
      <c r="H42" s="297"/>
      <c r="I42" s="297"/>
      <c r="J42" s="297"/>
      <c r="K42" s="326"/>
    </row>
    <row r="43" ht="17.25" customHeight="1" spans="1:11">
      <c r="A43" s="291" t="s">
        <v>123</v>
      </c>
      <c r="B43" s="292"/>
      <c r="C43" s="292"/>
      <c r="D43" s="292"/>
      <c r="E43" s="292"/>
      <c r="F43" s="292"/>
      <c r="G43" s="292"/>
      <c r="H43" s="292"/>
      <c r="I43" s="292"/>
      <c r="J43" s="292"/>
      <c r="K43" s="324"/>
    </row>
    <row r="44" customHeight="1" spans="1:11">
      <c r="A44" s="293" t="s">
        <v>178</v>
      </c>
      <c r="B44" s="293"/>
      <c r="C44" s="293"/>
      <c r="D44" s="293"/>
      <c r="E44" s="293"/>
      <c r="F44" s="293"/>
      <c r="G44" s="293"/>
      <c r="H44" s="293"/>
      <c r="I44" s="293"/>
      <c r="J44" s="293"/>
      <c r="K44" s="293"/>
    </row>
    <row r="45" ht="18" customHeight="1" spans="1:11">
      <c r="A45" s="298" t="s">
        <v>118</v>
      </c>
      <c r="B45" s="299"/>
      <c r="C45" s="299"/>
      <c r="D45" s="299"/>
      <c r="E45" s="299"/>
      <c r="F45" s="299"/>
      <c r="G45" s="299"/>
      <c r="H45" s="299"/>
      <c r="I45" s="299"/>
      <c r="J45" s="299"/>
      <c r="K45" s="327"/>
    </row>
    <row r="46" ht="18" customHeight="1" spans="1:11">
      <c r="A46" s="298" t="s">
        <v>179</v>
      </c>
      <c r="B46" s="299"/>
      <c r="C46" s="299"/>
      <c r="D46" s="299"/>
      <c r="E46" s="299"/>
      <c r="F46" s="299"/>
      <c r="G46" s="299"/>
      <c r="H46" s="299"/>
      <c r="I46" s="299"/>
      <c r="J46" s="299"/>
      <c r="K46" s="327"/>
    </row>
    <row r="47" ht="18" customHeight="1" spans="1:11">
      <c r="A47" s="286"/>
      <c r="B47" s="287"/>
      <c r="C47" s="287"/>
      <c r="D47" s="287"/>
      <c r="E47" s="287"/>
      <c r="F47" s="287"/>
      <c r="G47" s="287"/>
      <c r="H47" s="287"/>
      <c r="I47" s="287"/>
      <c r="J47" s="287"/>
      <c r="K47" s="322"/>
    </row>
    <row r="48" ht="21" customHeight="1" spans="1:11">
      <c r="A48" s="300" t="s">
        <v>129</v>
      </c>
      <c r="B48" s="301" t="s">
        <v>130</v>
      </c>
      <c r="C48" s="301"/>
      <c r="D48" s="302" t="s">
        <v>131</v>
      </c>
      <c r="E48" s="302" t="s">
        <v>180</v>
      </c>
      <c r="F48" s="302" t="s">
        <v>133</v>
      </c>
      <c r="G48" s="303">
        <v>45634</v>
      </c>
      <c r="H48" s="304" t="s">
        <v>134</v>
      </c>
      <c r="I48" s="304"/>
      <c r="J48" s="301" t="s">
        <v>135</v>
      </c>
      <c r="K48" s="328"/>
    </row>
    <row r="49" customHeight="1" spans="1:11">
      <c r="A49" s="305" t="s">
        <v>136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29"/>
    </row>
    <row r="50" customHeight="1" spans="1:11">
      <c r="A50" s="307"/>
      <c r="B50" s="308"/>
      <c r="C50" s="308"/>
      <c r="D50" s="308"/>
      <c r="E50" s="308"/>
      <c r="F50" s="308"/>
      <c r="G50" s="308"/>
      <c r="H50" s="308"/>
      <c r="I50" s="308"/>
      <c r="J50" s="308"/>
      <c r="K50" s="330"/>
    </row>
    <row r="51" customHeight="1" spans="1:11">
      <c r="A51" s="309"/>
      <c r="B51" s="310"/>
      <c r="C51" s="310"/>
      <c r="D51" s="310"/>
      <c r="E51" s="310"/>
      <c r="F51" s="310"/>
      <c r="G51" s="310"/>
      <c r="H51" s="310"/>
      <c r="I51" s="310"/>
      <c r="J51" s="310"/>
      <c r="K51" s="331"/>
    </row>
    <row r="52" ht="21" customHeight="1" spans="1:11">
      <c r="A52" s="300" t="s">
        <v>129</v>
      </c>
      <c r="B52" s="301" t="s">
        <v>130</v>
      </c>
      <c r="C52" s="301"/>
      <c r="D52" s="302" t="s">
        <v>131</v>
      </c>
      <c r="E52" s="302" t="s">
        <v>180</v>
      </c>
      <c r="F52" s="302" t="s">
        <v>133</v>
      </c>
      <c r="G52" s="303">
        <v>45634</v>
      </c>
      <c r="H52" s="304" t="s">
        <v>134</v>
      </c>
      <c r="I52" s="304"/>
      <c r="J52" s="301" t="s">
        <v>135</v>
      </c>
      <c r="K52" s="32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3"/>
  <sheetViews>
    <sheetView workbookViewId="0">
      <selection activeCell="A6" sqref="A6:G18"/>
    </sheetView>
  </sheetViews>
  <sheetFormatPr defaultColWidth="9" defaultRowHeight="14.25"/>
  <cols>
    <col min="1" max="1" width="17.625" style="89" customWidth="1"/>
    <col min="2" max="2" width="8.5" style="89" customWidth="1"/>
    <col min="3" max="3" width="8.5" style="90" customWidth="1"/>
    <col min="4" max="7" width="8.5" style="89" customWidth="1"/>
    <col min="8" max="8" width="2.75" style="89" customWidth="1"/>
    <col min="9" max="9" width="8.875" style="89" customWidth="1"/>
    <col min="10" max="14" width="10.625" style="89" customWidth="1"/>
    <col min="15" max="15" width="10.625" style="232" customWidth="1"/>
    <col min="16" max="246" width="9" style="89"/>
    <col min="247" max="16384" width="9" style="92"/>
  </cols>
  <sheetData>
    <row r="1" s="89" customFormat="1" ht="29" customHeight="1" spans="1:249">
      <c r="A1" s="93" t="s">
        <v>139</v>
      </c>
      <c r="B1" s="95"/>
      <c r="C1" s="94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234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</row>
    <row r="2" s="89" customFormat="1" ht="20" customHeight="1" spans="1:249">
      <c r="A2" s="96" t="s">
        <v>61</v>
      </c>
      <c r="B2" s="97" t="str">
        <f>首期!B4</f>
        <v>QAMMAN84133</v>
      </c>
      <c r="C2" s="98"/>
      <c r="D2" s="99"/>
      <c r="E2" s="100" t="s">
        <v>67</v>
      </c>
      <c r="F2" s="101" t="str">
        <f>首期!B5</f>
        <v>儿童长裤</v>
      </c>
      <c r="G2" s="101"/>
      <c r="H2" s="101"/>
      <c r="I2" s="127"/>
      <c r="J2" s="128" t="s">
        <v>57</v>
      </c>
      <c r="K2" s="129" t="s">
        <v>56</v>
      </c>
      <c r="L2" s="129"/>
      <c r="M2" s="129"/>
      <c r="N2" s="129"/>
      <c r="O2" s="130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</row>
    <row r="3" s="89" customFormat="1" spans="1:249">
      <c r="A3" s="102" t="s">
        <v>140</v>
      </c>
      <c r="B3" s="103"/>
      <c r="C3" s="104"/>
      <c r="D3" s="103"/>
      <c r="E3" s="103"/>
      <c r="F3" s="103"/>
      <c r="G3" s="103"/>
      <c r="H3" s="103"/>
      <c r="I3" s="131"/>
      <c r="J3" s="132"/>
      <c r="K3" s="132"/>
      <c r="L3" s="132"/>
      <c r="M3" s="132"/>
      <c r="N3" s="132"/>
      <c r="O3" s="133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</row>
    <row r="4" s="89" customFormat="1" ht="16.5" spans="1:249">
      <c r="A4" s="102"/>
      <c r="B4" s="233" t="s">
        <v>181</v>
      </c>
      <c r="C4" s="233" t="s">
        <v>182</v>
      </c>
      <c r="D4" s="233" t="s">
        <v>183</v>
      </c>
      <c r="E4" s="233" t="s">
        <v>184</v>
      </c>
      <c r="F4" s="233" t="s">
        <v>185</v>
      </c>
      <c r="G4" s="233" t="s">
        <v>186</v>
      </c>
      <c r="H4" s="106"/>
      <c r="I4" s="131"/>
      <c r="J4" s="134"/>
      <c r="K4" s="135"/>
      <c r="L4" s="135" t="s">
        <v>147</v>
      </c>
      <c r="M4" s="135" t="s">
        <v>148</v>
      </c>
      <c r="N4" s="136"/>
      <c r="O4" s="137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</row>
    <row r="5" s="89" customFormat="1" ht="20" customHeight="1" spans="1:249">
      <c r="A5" s="102"/>
      <c r="B5" s="107"/>
      <c r="C5" s="107"/>
      <c r="D5" s="108"/>
      <c r="E5" s="108"/>
      <c r="F5" s="108"/>
      <c r="G5" s="108"/>
      <c r="H5" s="106"/>
      <c r="I5" s="138"/>
      <c r="J5" s="139"/>
      <c r="K5" s="140"/>
      <c r="L5" s="140"/>
      <c r="M5" s="140"/>
      <c r="N5" s="141"/>
      <c r="O5" s="14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</row>
    <row r="6" s="89" customFormat="1" ht="20" customHeight="1" spans="1:249">
      <c r="A6" s="109" t="s">
        <v>149</v>
      </c>
      <c r="B6" s="110">
        <f t="shared" ref="B6:B9" si="0">C6-5</f>
        <v>69</v>
      </c>
      <c r="C6" s="110">
        <v>74</v>
      </c>
      <c r="D6" s="110">
        <f>C6+6</f>
        <v>80</v>
      </c>
      <c r="E6" s="110">
        <f>D6+6</f>
        <v>86</v>
      </c>
      <c r="F6" s="110">
        <f>E6+6</f>
        <v>92</v>
      </c>
      <c r="G6" s="110">
        <f t="shared" ref="G6:G9" si="1">F6+3</f>
        <v>95</v>
      </c>
      <c r="H6" s="111"/>
      <c r="I6" s="138"/>
      <c r="J6" s="139"/>
      <c r="K6" s="139"/>
      <c r="L6" s="139"/>
      <c r="M6" s="139"/>
      <c r="N6" s="139"/>
      <c r="O6" s="143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</row>
    <row r="7" s="89" customFormat="1" ht="20" customHeight="1" spans="1:249">
      <c r="A7" s="112" t="s">
        <v>152</v>
      </c>
      <c r="B7" s="110">
        <f>C7-3</f>
        <v>51</v>
      </c>
      <c r="C7" s="110">
        <v>54</v>
      </c>
      <c r="D7" s="110">
        <f>C7+4</f>
        <v>58</v>
      </c>
      <c r="E7" s="110">
        <f>D7+3</f>
        <v>61</v>
      </c>
      <c r="F7" s="110">
        <f>E7+4</f>
        <v>65</v>
      </c>
      <c r="G7" s="110">
        <f>F7+2</f>
        <v>67</v>
      </c>
      <c r="H7" s="111"/>
      <c r="I7" s="138"/>
      <c r="J7" s="139"/>
      <c r="K7" s="139"/>
      <c r="L7" s="139"/>
      <c r="M7" s="139"/>
      <c r="N7" s="139"/>
      <c r="O7" s="143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</row>
    <row r="8" s="89" customFormat="1" ht="20" customHeight="1" spans="1:249">
      <c r="A8" s="112" t="s">
        <v>187</v>
      </c>
      <c r="B8" s="110">
        <f t="shared" si="0"/>
        <v>72</v>
      </c>
      <c r="C8" s="110">
        <v>77</v>
      </c>
      <c r="D8" s="110">
        <f>C8+5</f>
        <v>82</v>
      </c>
      <c r="E8" s="110">
        <f>D8+5</f>
        <v>87</v>
      </c>
      <c r="F8" s="110">
        <f>E8+5</f>
        <v>92</v>
      </c>
      <c r="G8" s="110">
        <f t="shared" si="1"/>
        <v>95</v>
      </c>
      <c r="H8" s="111"/>
      <c r="I8" s="138"/>
      <c r="J8" s="139"/>
      <c r="K8" s="139"/>
      <c r="L8" s="139"/>
      <c r="M8" s="139"/>
      <c r="N8" s="139"/>
      <c r="O8" s="143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</row>
    <row r="9" s="89" customFormat="1" ht="20" customHeight="1" spans="1:249">
      <c r="A9" s="113" t="s">
        <v>154</v>
      </c>
      <c r="B9" s="110">
        <f t="shared" si="0"/>
        <v>79</v>
      </c>
      <c r="C9" s="110">
        <v>84</v>
      </c>
      <c r="D9" s="110">
        <f>C9+5</f>
        <v>89</v>
      </c>
      <c r="E9" s="110">
        <f>D9+5</f>
        <v>94</v>
      </c>
      <c r="F9" s="110">
        <f>E9+5</f>
        <v>99</v>
      </c>
      <c r="G9" s="110">
        <f t="shared" si="1"/>
        <v>102</v>
      </c>
      <c r="H9" s="111"/>
      <c r="I9" s="138"/>
      <c r="J9" s="139"/>
      <c r="K9" s="139"/>
      <c r="L9" s="139"/>
      <c r="M9" s="139"/>
      <c r="N9" s="139"/>
      <c r="O9" s="143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</row>
    <row r="10" s="89" customFormat="1" ht="20" customHeight="1" spans="1:249">
      <c r="A10" s="113" t="s">
        <v>155</v>
      </c>
      <c r="B10" s="110">
        <f>C10-1.6</f>
        <v>24.9</v>
      </c>
      <c r="C10" s="110">
        <v>26.5</v>
      </c>
      <c r="D10" s="110">
        <f>C10+1.6</f>
        <v>28.1</v>
      </c>
      <c r="E10" s="110">
        <f>D10+1.6</f>
        <v>29.7</v>
      </c>
      <c r="F10" s="110">
        <f>E10+1.6</f>
        <v>31.3</v>
      </c>
      <c r="G10" s="110">
        <f>F10+0.9</f>
        <v>32.2</v>
      </c>
      <c r="H10" s="111"/>
      <c r="I10" s="138"/>
      <c r="J10" s="139"/>
      <c r="K10" s="139"/>
      <c r="L10" s="139"/>
      <c r="M10" s="139"/>
      <c r="N10" s="139"/>
      <c r="O10" s="143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</row>
    <row r="11" s="89" customFormat="1" ht="20" customHeight="1" spans="1:249">
      <c r="A11" s="113" t="s">
        <v>156</v>
      </c>
      <c r="B11" s="110">
        <f>C11-1</f>
        <v>19</v>
      </c>
      <c r="C11" s="110">
        <v>20</v>
      </c>
      <c r="D11" s="110">
        <f>C11+1.2</f>
        <v>21.2</v>
      </c>
      <c r="E11" s="110">
        <f>D11+1.2</f>
        <v>22.4</v>
      </c>
      <c r="F11" s="110">
        <f>E11+1.2</f>
        <v>23.6</v>
      </c>
      <c r="G11" s="110">
        <f>F11+0.6</f>
        <v>24.2</v>
      </c>
      <c r="H11" s="111"/>
      <c r="I11" s="138"/>
      <c r="J11" s="139"/>
      <c r="K11" s="139"/>
      <c r="L11" s="139"/>
      <c r="M11" s="139"/>
      <c r="N11" s="139"/>
      <c r="O11" s="143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</row>
    <row r="12" s="89" customFormat="1" ht="20" customHeight="1" spans="1:249">
      <c r="A12" s="113" t="s">
        <v>157</v>
      </c>
      <c r="B12" s="110">
        <f>C12-0.5</f>
        <v>10.5</v>
      </c>
      <c r="C12" s="110">
        <v>11</v>
      </c>
      <c r="D12" s="110">
        <f t="shared" ref="D12:G12" si="2">C12+0.5</f>
        <v>11.5</v>
      </c>
      <c r="E12" s="110">
        <f t="shared" si="2"/>
        <v>12</v>
      </c>
      <c r="F12" s="110">
        <f t="shared" si="2"/>
        <v>12.5</v>
      </c>
      <c r="G12" s="110">
        <f t="shared" si="2"/>
        <v>13</v>
      </c>
      <c r="H12" s="111"/>
      <c r="I12" s="138"/>
      <c r="J12" s="139"/>
      <c r="K12" s="139"/>
      <c r="L12" s="139"/>
      <c r="M12" s="139"/>
      <c r="N12" s="139"/>
      <c r="O12" s="143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</row>
    <row r="13" s="89" customFormat="1" ht="20" customHeight="1" spans="1:249">
      <c r="A13" s="113" t="s">
        <v>188</v>
      </c>
      <c r="B13" s="110">
        <f>C13-0.5</f>
        <v>14</v>
      </c>
      <c r="C13" s="110">
        <v>14.5</v>
      </c>
      <c r="D13" s="110">
        <f t="shared" ref="D13:G13" si="3">C13+0.5</f>
        <v>15</v>
      </c>
      <c r="E13" s="110">
        <f t="shared" si="3"/>
        <v>15.5</v>
      </c>
      <c r="F13" s="110">
        <f t="shared" si="3"/>
        <v>16</v>
      </c>
      <c r="G13" s="110">
        <f t="shared" si="3"/>
        <v>16.5</v>
      </c>
      <c r="H13" s="111"/>
      <c r="I13" s="138"/>
      <c r="J13" s="139"/>
      <c r="K13" s="139"/>
      <c r="L13" s="139"/>
      <c r="M13" s="139"/>
      <c r="N13" s="139"/>
      <c r="O13" s="143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</row>
    <row r="14" s="89" customFormat="1" ht="20" customHeight="1" spans="1:249">
      <c r="A14" s="113" t="s">
        <v>158</v>
      </c>
      <c r="B14" s="110">
        <f>C14-1.5</f>
        <v>24</v>
      </c>
      <c r="C14" s="110">
        <v>25.5</v>
      </c>
      <c r="D14" s="110">
        <f>C14+1.5</f>
        <v>27</v>
      </c>
      <c r="E14" s="110">
        <f>D14+1.5</f>
        <v>28.5</v>
      </c>
      <c r="F14" s="110">
        <f>E14+1.5</f>
        <v>30</v>
      </c>
      <c r="G14" s="110">
        <f>F14+1</f>
        <v>31</v>
      </c>
      <c r="H14" s="114"/>
      <c r="I14" s="138"/>
      <c r="J14" s="139"/>
      <c r="K14" s="139"/>
      <c r="L14" s="139"/>
      <c r="M14" s="139"/>
      <c r="N14" s="139"/>
      <c r="O14" s="143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</row>
    <row r="15" s="89" customFormat="1" ht="20" customHeight="1" spans="1:249">
      <c r="A15" s="113" t="s">
        <v>159</v>
      </c>
      <c r="B15" s="110">
        <f>C15-1.8</f>
        <v>32.7</v>
      </c>
      <c r="C15" s="110">
        <v>34.5</v>
      </c>
      <c r="D15" s="110">
        <f>C15+1.8</f>
        <v>36.3</v>
      </c>
      <c r="E15" s="110">
        <f>D15+1.8</f>
        <v>38.1</v>
      </c>
      <c r="F15" s="110">
        <f>E15+1.8</f>
        <v>39.9</v>
      </c>
      <c r="G15" s="110">
        <f>F15+1.1</f>
        <v>41</v>
      </c>
      <c r="H15" s="114"/>
      <c r="I15" s="138"/>
      <c r="J15" s="139"/>
      <c r="K15" s="139"/>
      <c r="L15" s="139"/>
      <c r="M15" s="139"/>
      <c r="N15" s="139"/>
      <c r="O15" s="143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</row>
    <row r="16" s="89" customFormat="1" ht="20" customHeight="1" spans="1:249">
      <c r="A16" s="113" t="s">
        <v>161</v>
      </c>
      <c r="B16" s="110">
        <v>3.5</v>
      </c>
      <c r="C16" s="110">
        <v>3.5</v>
      </c>
      <c r="D16" s="110">
        <v>3.5</v>
      </c>
      <c r="E16" s="110">
        <v>3.5</v>
      </c>
      <c r="F16" s="110">
        <v>3.5</v>
      </c>
      <c r="G16" s="110">
        <v>3.5</v>
      </c>
      <c r="H16" s="114"/>
      <c r="I16" s="138"/>
      <c r="J16" s="139"/>
      <c r="K16" s="139"/>
      <c r="L16" s="139"/>
      <c r="M16" s="139"/>
      <c r="N16" s="139"/>
      <c r="O16" s="143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</row>
    <row r="17" s="89" customFormat="1" ht="20" customHeight="1" spans="1:249">
      <c r="A17" s="113" t="s">
        <v>162</v>
      </c>
      <c r="B17" s="115">
        <v>13</v>
      </c>
      <c r="C17" s="115">
        <v>13</v>
      </c>
      <c r="D17" s="110">
        <v>14.5</v>
      </c>
      <c r="E17" s="110">
        <v>14.5</v>
      </c>
      <c r="F17" s="115">
        <f>D17+1.5</f>
        <v>16</v>
      </c>
      <c r="G17" s="115">
        <f>F17</f>
        <v>16</v>
      </c>
      <c r="H17" s="116"/>
      <c r="I17" s="138"/>
      <c r="J17" s="139"/>
      <c r="K17" s="139"/>
      <c r="L17" s="139"/>
      <c r="M17" s="139"/>
      <c r="N17" s="139"/>
      <c r="O17" s="143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</row>
    <row r="18" s="89" customFormat="1" ht="20" customHeight="1" spans="1:249">
      <c r="A18" s="109" t="s">
        <v>163</v>
      </c>
      <c r="B18" s="117">
        <v>2</v>
      </c>
      <c r="C18" s="117">
        <v>2</v>
      </c>
      <c r="D18" s="117">
        <v>2</v>
      </c>
      <c r="E18" s="117">
        <v>2</v>
      </c>
      <c r="F18" s="117">
        <v>2</v>
      </c>
      <c r="G18" s="117">
        <v>2</v>
      </c>
      <c r="H18" s="116"/>
      <c r="I18" s="138"/>
      <c r="J18" s="139"/>
      <c r="K18" s="139"/>
      <c r="L18" s="139"/>
      <c r="M18" s="139"/>
      <c r="N18" s="139"/>
      <c r="O18" s="143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</row>
    <row r="19" s="89" customFormat="1" ht="20" customHeight="1" spans="1:249">
      <c r="A19" s="113"/>
      <c r="B19" s="110"/>
      <c r="C19" s="110"/>
      <c r="D19" s="110"/>
      <c r="E19" s="110"/>
      <c r="F19" s="110"/>
      <c r="G19" s="110"/>
      <c r="H19" s="116"/>
      <c r="I19" s="138"/>
      <c r="J19" s="139"/>
      <c r="K19" s="139"/>
      <c r="L19" s="139"/>
      <c r="M19" s="139"/>
      <c r="N19" s="139"/>
      <c r="O19" s="143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</row>
    <row r="20" s="89" customFormat="1" ht="20" customHeight="1" spans="1:249">
      <c r="A20" s="113"/>
      <c r="B20" s="110"/>
      <c r="C20" s="110"/>
      <c r="D20" s="110"/>
      <c r="E20" s="110"/>
      <c r="F20" s="110"/>
      <c r="G20" s="110"/>
      <c r="H20" s="118"/>
      <c r="I20" s="138"/>
      <c r="J20" s="139"/>
      <c r="K20" s="139"/>
      <c r="L20" s="139"/>
      <c r="M20" s="139"/>
      <c r="N20" s="139"/>
      <c r="O20" s="143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</row>
    <row r="21" s="89" customFormat="1" ht="17.25" spans="1:249">
      <c r="A21" s="119"/>
      <c r="B21" s="120"/>
      <c r="C21" s="120"/>
      <c r="D21" s="120"/>
      <c r="E21" s="121"/>
      <c r="F21" s="120"/>
      <c r="G21" s="120"/>
      <c r="H21" s="120"/>
      <c r="I21" s="144"/>
      <c r="J21" s="145"/>
      <c r="K21" s="145"/>
      <c r="L21" s="146"/>
      <c r="M21" s="145"/>
      <c r="N21" s="145"/>
      <c r="O21" s="147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</row>
    <row r="22" s="89" customFormat="1" spans="1:249">
      <c r="A22" s="125" t="s">
        <v>165</v>
      </c>
      <c r="B22" s="125"/>
      <c r="C22" s="126"/>
      <c r="O22" s="234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</row>
    <row r="23" s="89" customFormat="1" spans="3:249">
      <c r="C23" s="90"/>
      <c r="I23" s="148" t="s">
        <v>166</v>
      </c>
      <c r="J23" s="235">
        <v>45634</v>
      </c>
      <c r="K23" s="148" t="s">
        <v>167</v>
      </c>
      <c r="L23" s="89" t="s">
        <v>180</v>
      </c>
      <c r="M23" s="148" t="s">
        <v>168</v>
      </c>
      <c r="N23" s="234" t="s">
        <v>135</v>
      </c>
      <c r="O23" s="234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</row>
  </sheetData>
  <mergeCells count="9">
    <mergeCell ref="A1:N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14" sqref="M14"/>
    </sheetView>
  </sheetViews>
  <sheetFormatPr defaultColWidth="10.125" defaultRowHeight="14.25"/>
  <cols>
    <col min="1" max="1" width="9.625" style="153" customWidth="1"/>
    <col min="2" max="2" width="11.125" style="153" customWidth="1"/>
    <col min="3" max="3" width="9.125" style="153" customWidth="1"/>
    <col min="4" max="4" width="9.5" style="153" customWidth="1"/>
    <col min="5" max="5" width="11.375" style="153" customWidth="1"/>
    <col min="6" max="6" width="10.375" style="153" customWidth="1"/>
    <col min="7" max="7" width="9.5" style="153" customWidth="1"/>
    <col min="8" max="8" width="9.125" style="153" customWidth="1"/>
    <col min="9" max="9" width="8.125" style="153" customWidth="1"/>
    <col min="10" max="10" width="10.5" style="153" customWidth="1"/>
    <col min="11" max="11" width="12.125" style="153" customWidth="1"/>
    <col min="12" max="16384" width="10.125" style="153"/>
  </cols>
  <sheetData>
    <row r="1" ht="23.25" spans="1:11">
      <c r="A1" s="154" t="s">
        <v>189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8" customHeight="1" spans="1:11">
      <c r="A2" s="155" t="s">
        <v>53</v>
      </c>
      <c r="B2" s="156" t="s">
        <v>54</v>
      </c>
      <c r="C2" s="156"/>
      <c r="D2" s="157" t="s">
        <v>61</v>
      </c>
      <c r="E2" s="158" t="str">
        <f>首期!B4</f>
        <v>QAMMAN84133</v>
      </c>
      <c r="F2" s="159" t="s">
        <v>190</v>
      </c>
      <c r="G2" s="160" t="str">
        <f>首期!B5</f>
        <v>儿童长裤</v>
      </c>
      <c r="H2" s="161"/>
      <c r="I2" s="189" t="s">
        <v>57</v>
      </c>
      <c r="J2" s="208" t="s">
        <v>56</v>
      </c>
      <c r="K2" s="209"/>
    </row>
    <row r="3" ht="18" customHeight="1" spans="1:11">
      <c r="A3" s="162" t="s">
        <v>75</v>
      </c>
      <c r="B3" s="163">
        <f>首期!B7</f>
        <v>2704</v>
      </c>
      <c r="C3" s="163"/>
      <c r="D3" s="164" t="s">
        <v>191</v>
      </c>
      <c r="E3" s="165">
        <v>45346</v>
      </c>
      <c r="F3" s="166"/>
      <c r="G3" s="166"/>
      <c r="H3" s="167" t="s">
        <v>192</v>
      </c>
      <c r="I3" s="167"/>
      <c r="J3" s="167"/>
      <c r="K3" s="210"/>
    </row>
    <row r="4" ht="18" customHeight="1" spans="1:11">
      <c r="A4" s="168" t="s">
        <v>71</v>
      </c>
      <c r="B4" s="163">
        <v>3</v>
      </c>
      <c r="C4" s="163">
        <v>6</v>
      </c>
      <c r="D4" s="169" t="s">
        <v>193</v>
      </c>
      <c r="E4" s="166" t="s">
        <v>194</v>
      </c>
      <c r="F4" s="166"/>
      <c r="G4" s="166"/>
      <c r="H4" s="169" t="s">
        <v>195</v>
      </c>
      <c r="I4" s="169"/>
      <c r="J4" s="181" t="s">
        <v>65</v>
      </c>
      <c r="K4" s="211" t="s">
        <v>66</v>
      </c>
    </row>
    <row r="5" ht="18" customHeight="1" spans="1:11">
      <c r="A5" s="168" t="s">
        <v>196</v>
      </c>
      <c r="B5" s="163">
        <v>1</v>
      </c>
      <c r="C5" s="163"/>
      <c r="D5" s="164" t="s">
        <v>197</v>
      </c>
      <c r="E5" s="164"/>
      <c r="G5" s="164"/>
      <c r="H5" s="169" t="s">
        <v>198</v>
      </c>
      <c r="I5" s="169"/>
      <c r="J5" s="181" t="s">
        <v>65</v>
      </c>
      <c r="K5" s="211" t="s">
        <v>66</v>
      </c>
    </row>
    <row r="6" ht="18" customHeight="1" spans="1:13">
      <c r="A6" s="170" t="s">
        <v>199</v>
      </c>
      <c r="B6" s="171">
        <v>125</v>
      </c>
      <c r="C6" s="171"/>
      <c r="D6" s="172" t="s">
        <v>200</v>
      </c>
      <c r="E6" s="173"/>
      <c r="F6" s="173"/>
      <c r="G6" s="172"/>
      <c r="H6" s="174" t="s">
        <v>201</v>
      </c>
      <c r="I6" s="174"/>
      <c r="J6" s="173" t="s">
        <v>65</v>
      </c>
      <c r="K6" s="212" t="s">
        <v>66</v>
      </c>
      <c r="M6" s="213"/>
    </row>
    <row r="7" ht="18" customHeight="1" spans="1:11">
      <c r="A7" s="175"/>
      <c r="B7" s="176"/>
      <c r="C7" s="176"/>
      <c r="D7" s="175"/>
      <c r="E7" s="176"/>
      <c r="F7" s="177"/>
      <c r="G7" s="175"/>
      <c r="H7" s="177"/>
      <c r="I7" s="176"/>
      <c r="J7" s="176"/>
      <c r="K7" s="176"/>
    </row>
    <row r="8" ht="18" customHeight="1" spans="1:11">
      <c r="A8" s="178" t="s">
        <v>202</v>
      </c>
      <c r="B8" s="159" t="s">
        <v>203</v>
      </c>
      <c r="C8" s="159" t="s">
        <v>204</v>
      </c>
      <c r="D8" s="159" t="s">
        <v>205</v>
      </c>
      <c r="E8" s="159" t="s">
        <v>206</v>
      </c>
      <c r="F8" s="159" t="s">
        <v>207</v>
      </c>
      <c r="G8" s="179" t="s">
        <v>208</v>
      </c>
      <c r="H8" s="180"/>
      <c r="I8" s="180"/>
      <c r="J8" s="180"/>
      <c r="K8" s="214"/>
    </row>
    <row r="9" ht="18" customHeight="1" spans="1:11">
      <c r="A9" s="168" t="s">
        <v>209</v>
      </c>
      <c r="B9" s="169"/>
      <c r="C9" s="181" t="s">
        <v>65</v>
      </c>
      <c r="D9" s="181" t="s">
        <v>66</v>
      </c>
      <c r="E9" s="164" t="s">
        <v>210</v>
      </c>
      <c r="F9" s="182" t="s">
        <v>211</v>
      </c>
      <c r="G9" s="183"/>
      <c r="H9" s="184"/>
      <c r="I9" s="184"/>
      <c r="J9" s="184"/>
      <c r="K9" s="215"/>
    </row>
    <row r="10" ht="18" customHeight="1" spans="1:11">
      <c r="A10" s="168" t="s">
        <v>212</v>
      </c>
      <c r="B10" s="169"/>
      <c r="C10" s="181" t="s">
        <v>65</v>
      </c>
      <c r="D10" s="181" t="s">
        <v>66</v>
      </c>
      <c r="E10" s="164" t="s">
        <v>213</v>
      </c>
      <c r="F10" s="182" t="s">
        <v>214</v>
      </c>
      <c r="G10" s="183" t="s">
        <v>215</v>
      </c>
      <c r="H10" s="184"/>
      <c r="I10" s="184"/>
      <c r="J10" s="184"/>
      <c r="K10" s="215"/>
    </row>
    <row r="11" ht="18" customHeight="1" spans="1:11">
      <c r="A11" s="185" t="s">
        <v>171</v>
      </c>
      <c r="B11" s="186"/>
      <c r="C11" s="186"/>
      <c r="D11" s="186"/>
      <c r="E11" s="186"/>
      <c r="F11" s="186"/>
      <c r="G11" s="186"/>
      <c r="H11" s="186"/>
      <c r="I11" s="186"/>
      <c r="J11" s="186"/>
      <c r="K11" s="216"/>
    </row>
    <row r="12" ht="18" customHeight="1" spans="1:11">
      <c r="A12" s="162" t="s">
        <v>89</v>
      </c>
      <c r="B12" s="181" t="s">
        <v>85</v>
      </c>
      <c r="C12" s="181" t="s">
        <v>86</v>
      </c>
      <c r="D12" s="182"/>
      <c r="E12" s="164" t="s">
        <v>87</v>
      </c>
      <c r="F12" s="181" t="s">
        <v>85</v>
      </c>
      <c r="G12" s="181" t="s">
        <v>86</v>
      </c>
      <c r="H12" s="181"/>
      <c r="I12" s="164" t="s">
        <v>216</v>
      </c>
      <c r="J12" s="181" t="s">
        <v>85</v>
      </c>
      <c r="K12" s="211" t="s">
        <v>86</v>
      </c>
    </row>
    <row r="13" ht="18" customHeight="1" spans="1:11">
      <c r="A13" s="162" t="s">
        <v>92</v>
      </c>
      <c r="B13" s="181" t="s">
        <v>85</v>
      </c>
      <c r="C13" s="181" t="s">
        <v>86</v>
      </c>
      <c r="D13" s="182"/>
      <c r="E13" s="164" t="s">
        <v>97</v>
      </c>
      <c r="F13" s="181" t="s">
        <v>85</v>
      </c>
      <c r="G13" s="181" t="s">
        <v>86</v>
      </c>
      <c r="H13" s="181"/>
      <c r="I13" s="164" t="s">
        <v>217</v>
      </c>
      <c r="J13" s="181" t="s">
        <v>85</v>
      </c>
      <c r="K13" s="211" t="s">
        <v>86</v>
      </c>
    </row>
    <row r="14" ht="18" customHeight="1" spans="1:11">
      <c r="A14" s="170" t="s">
        <v>218</v>
      </c>
      <c r="B14" s="173" t="s">
        <v>85</v>
      </c>
      <c r="C14" s="173" t="s">
        <v>86</v>
      </c>
      <c r="D14" s="187"/>
      <c r="E14" s="172" t="s">
        <v>219</v>
      </c>
      <c r="F14" s="173" t="s">
        <v>85</v>
      </c>
      <c r="G14" s="173" t="s">
        <v>86</v>
      </c>
      <c r="H14" s="173"/>
      <c r="I14" s="172" t="s">
        <v>220</v>
      </c>
      <c r="J14" s="173" t="s">
        <v>85</v>
      </c>
      <c r="K14" s="212" t="s">
        <v>86</v>
      </c>
    </row>
    <row r="15" ht="18" customHeight="1" spans="1:11">
      <c r="A15" s="175"/>
      <c r="B15" s="188"/>
      <c r="C15" s="188"/>
      <c r="D15" s="176"/>
      <c r="E15" s="175"/>
      <c r="F15" s="188"/>
      <c r="G15" s="188"/>
      <c r="H15" s="188"/>
      <c r="I15" s="175"/>
      <c r="J15" s="188"/>
      <c r="K15" s="188"/>
    </row>
    <row r="16" s="151" customFormat="1" ht="18" customHeight="1" spans="1:11">
      <c r="A16" s="155" t="s">
        <v>221</v>
      </c>
      <c r="B16" s="189"/>
      <c r="C16" s="189"/>
      <c r="D16" s="189"/>
      <c r="E16" s="189"/>
      <c r="F16" s="189"/>
      <c r="G16" s="189"/>
      <c r="H16" s="189"/>
      <c r="I16" s="189"/>
      <c r="J16" s="189"/>
      <c r="K16" s="217"/>
    </row>
    <row r="17" ht="18" customHeight="1" spans="1:11">
      <c r="A17" s="168" t="s">
        <v>222</v>
      </c>
      <c r="B17" s="169"/>
      <c r="C17" s="169"/>
      <c r="D17" s="169"/>
      <c r="E17" s="169"/>
      <c r="F17" s="169"/>
      <c r="G17" s="169"/>
      <c r="H17" s="169"/>
      <c r="I17" s="169"/>
      <c r="J17" s="169"/>
      <c r="K17" s="218"/>
    </row>
    <row r="18" ht="18" customHeight="1" spans="1:11">
      <c r="A18" s="168" t="s">
        <v>223</v>
      </c>
      <c r="B18" s="169"/>
      <c r="C18" s="169"/>
      <c r="D18" s="169"/>
      <c r="E18" s="169"/>
      <c r="F18" s="169"/>
      <c r="G18" s="169"/>
      <c r="H18" s="169"/>
      <c r="I18" s="169"/>
      <c r="J18" s="169"/>
      <c r="K18" s="218"/>
    </row>
    <row r="19" ht="22" customHeight="1" spans="1:11">
      <c r="A19" s="190"/>
      <c r="B19" s="181"/>
      <c r="C19" s="181"/>
      <c r="D19" s="181"/>
      <c r="E19" s="181"/>
      <c r="F19" s="181"/>
      <c r="G19" s="181"/>
      <c r="H19" s="181"/>
      <c r="I19" s="181"/>
      <c r="J19" s="181"/>
      <c r="K19" s="211"/>
    </row>
    <row r="20" ht="22" customHeight="1" spans="1:11">
      <c r="A20" s="191"/>
      <c r="B20" s="192"/>
      <c r="C20" s="192"/>
      <c r="D20" s="192"/>
      <c r="E20" s="192"/>
      <c r="F20" s="192"/>
      <c r="G20" s="192"/>
      <c r="H20" s="192"/>
      <c r="I20" s="192"/>
      <c r="J20" s="192"/>
      <c r="K20" s="219"/>
    </row>
    <row r="21" ht="22" customHeight="1" spans="1:11">
      <c r="A21" s="191"/>
      <c r="B21" s="192"/>
      <c r="C21" s="192"/>
      <c r="D21" s="192"/>
      <c r="E21" s="192"/>
      <c r="F21" s="192"/>
      <c r="G21" s="192"/>
      <c r="H21" s="192"/>
      <c r="I21" s="192"/>
      <c r="J21" s="192"/>
      <c r="K21" s="219"/>
    </row>
    <row r="22" ht="22" customHeight="1" spans="1:11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219"/>
    </row>
    <row r="23" ht="22" customHeight="1" spans="1:1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220"/>
    </row>
    <row r="24" ht="18" customHeight="1" spans="1:11">
      <c r="A24" s="168" t="s">
        <v>117</v>
      </c>
      <c r="B24" s="169"/>
      <c r="C24" s="181" t="s">
        <v>65</v>
      </c>
      <c r="D24" s="181" t="s">
        <v>66</v>
      </c>
      <c r="E24" s="167"/>
      <c r="F24" s="167"/>
      <c r="G24" s="167"/>
      <c r="H24" s="167"/>
      <c r="I24" s="167"/>
      <c r="J24" s="167"/>
      <c r="K24" s="210"/>
    </row>
    <row r="25" ht="18" customHeight="1" spans="1:11">
      <c r="A25" s="195" t="s">
        <v>224</v>
      </c>
      <c r="B25" s="196"/>
      <c r="C25" s="196"/>
      <c r="D25" s="196"/>
      <c r="E25" s="196"/>
      <c r="F25" s="196"/>
      <c r="G25" s="196"/>
      <c r="H25" s="196"/>
      <c r="I25" s="196"/>
      <c r="J25" s="196"/>
      <c r="K25" s="221"/>
    </row>
    <row r="26" ht="15" spans="1:11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ht="20" customHeight="1" spans="1:11">
      <c r="A27" s="198" t="s">
        <v>225</v>
      </c>
      <c r="B27" s="180"/>
      <c r="C27" s="180"/>
      <c r="D27" s="180"/>
      <c r="E27" s="180"/>
      <c r="F27" s="180"/>
      <c r="G27" s="180"/>
      <c r="H27" s="180"/>
      <c r="I27" s="180"/>
      <c r="J27" s="180"/>
      <c r="K27" s="222" t="s">
        <v>226</v>
      </c>
    </row>
    <row r="28" ht="23" customHeight="1" spans="1:11">
      <c r="A28" s="191"/>
      <c r="B28" s="192"/>
      <c r="C28" s="192"/>
      <c r="D28" s="192"/>
      <c r="E28" s="192"/>
      <c r="F28" s="192"/>
      <c r="G28" s="192"/>
      <c r="H28" s="192"/>
      <c r="I28" s="192"/>
      <c r="J28" s="223"/>
      <c r="K28" s="224">
        <v>2</v>
      </c>
    </row>
    <row r="29" ht="23" customHeight="1" spans="1:11">
      <c r="A29" s="191"/>
      <c r="B29" s="192"/>
      <c r="C29" s="192"/>
      <c r="D29" s="192"/>
      <c r="E29" s="192"/>
      <c r="F29" s="192"/>
      <c r="G29" s="192"/>
      <c r="H29" s="192"/>
      <c r="I29" s="192"/>
      <c r="J29" s="223"/>
      <c r="K29" s="215">
        <v>1</v>
      </c>
    </row>
    <row r="30" ht="23" customHeight="1" spans="1:11">
      <c r="A30" s="191"/>
      <c r="B30" s="192"/>
      <c r="C30" s="192"/>
      <c r="D30" s="192"/>
      <c r="E30" s="192"/>
      <c r="F30" s="192"/>
      <c r="G30" s="192"/>
      <c r="H30" s="192"/>
      <c r="I30" s="192"/>
      <c r="J30" s="223"/>
      <c r="K30" s="215">
        <v>1</v>
      </c>
    </row>
    <row r="31" ht="23" customHeight="1" spans="1:11">
      <c r="A31" s="191"/>
      <c r="B31" s="192"/>
      <c r="C31" s="192"/>
      <c r="D31" s="192"/>
      <c r="E31" s="192"/>
      <c r="F31" s="192"/>
      <c r="G31" s="192"/>
      <c r="H31" s="192"/>
      <c r="I31" s="192"/>
      <c r="J31" s="223"/>
      <c r="K31" s="215"/>
    </row>
    <row r="32" ht="23" customHeight="1" spans="1:11">
      <c r="A32" s="191"/>
      <c r="B32" s="192"/>
      <c r="C32" s="192"/>
      <c r="D32" s="192"/>
      <c r="E32" s="192"/>
      <c r="F32" s="192"/>
      <c r="G32" s="192"/>
      <c r="H32" s="192"/>
      <c r="I32" s="192"/>
      <c r="J32" s="223"/>
      <c r="K32" s="225"/>
    </row>
    <row r="33" ht="23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223"/>
      <c r="K33" s="226"/>
    </row>
    <row r="34" ht="23" customHeight="1" spans="1:11">
      <c r="A34" s="191"/>
      <c r="B34" s="192"/>
      <c r="C34" s="192"/>
      <c r="D34" s="192"/>
      <c r="E34" s="192"/>
      <c r="F34" s="192"/>
      <c r="G34" s="192"/>
      <c r="H34" s="192"/>
      <c r="I34" s="192"/>
      <c r="J34" s="223"/>
      <c r="K34" s="215"/>
    </row>
    <row r="35" ht="23" customHeight="1" spans="1:11">
      <c r="A35" s="191"/>
      <c r="B35" s="192"/>
      <c r="C35" s="192"/>
      <c r="D35" s="192"/>
      <c r="E35" s="192"/>
      <c r="F35" s="192"/>
      <c r="G35" s="192"/>
      <c r="H35" s="192"/>
      <c r="I35" s="192"/>
      <c r="J35" s="223"/>
      <c r="K35" s="227"/>
    </row>
    <row r="36" ht="23" customHeight="1" spans="1:11">
      <c r="A36" s="199" t="s">
        <v>227</v>
      </c>
      <c r="B36" s="200"/>
      <c r="C36" s="200"/>
      <c r="D36" s="200"/>
      <c r="E36" s="200"/>
      <c r="F36" s="200"/>
      <c r="G36" s="200"/>
      <c r="H36" s="200"/>
      <c r="I36" s="200"/>
      <c r="J36" s="228"/>
      <c r="K36" s="229">
        <f>SUM(K28:K35)</f>
        <v>4</v>
      </c>
    </row>
    <row r="37" ht="18.75" customHeight="1" spans="1:11">
      <c r="A37" s="201" t="s">
        <v>228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30"/>
    </row>
    <row r="38" s="152" customFormat="1" ht="18.75" customHeight="1" spans="1:11">
      <c r="A38" s="168" t="s">
        <v>229</v>
      </c>
      <c r="B38" s="169"/>
      <c r="C38" s="169"/>
      <c r="D38" s="167" t="s">
        <v>230</v>
      </c>
      <c r="E38" s="167"/>
      <c r="F38" s="203" t="s">
        <v>231</v>
      </c>
      <c r="G38" s="204"/>
      <c r="H38" s="169" t="s">
        <v>232</v>
      </c>
      <c r="I38" s="169"/>
      <c r="J38" s="169" t="s">
        <v>233</v>
      </c>
      <c r="K38" s="218"/>
    </row>
    <row r="39" ht="18.75" customHeight="1" spans="1:11">
      <c r="A39" s="168" t="s">
        <v>118</v>
      </c>
      <c r="B39" s="169" t="s">
        <v>234</v>
      </c>
      <c r="C39" s="169"/>
      <c r="D39" s="169"/>
      <c r="E39" s="169"/>
      <c r="F39" s="169"/>
      <c r="G39" s="169"/>
      <c r="H39" s="169"/>
      <c r="I39" s="169"/>
      <c r="J39" s="169"/>
      <c r="K39" s="218"/>
    </row>
    <row r="40" ht="24" customHeight="1" spans="1:1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218"/>
    </row>
    <row r="41" ht="24" customHeight="1" spans="1:1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218"/>
    </row>
    <row r="42" ht="32.1" customHeight="1" spans="1:11">
      <c r="A42" s="170" t="s">
        <v>129</v>
      </c>
      <c r="B42" s="205" t="s">
        <v>235</v>
      </c>
      <c r="C42" s="205"/>
      <c r="D42" s="172" t="s">
        <v>236</v>
      </c>
      <c r="E42" s="187" t="s">
        <v>180</v>
      </c>
      <c r="F42" s="172" t="s">
        <v>133</v>
      </c>
      <c r="G42" s="206">
        <v>45595</v>
      </c>
      <c r="H42" s="207" t="s">
        <v>134</v>
      </c>
      <c r="I42" s="207"/>
      <c r="J42" s="205" t="s">
        <v>135</v>
      </c>
      <c r="K42" s="23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L16" sqref="L16"/>
    </sheetView>
  </sheetViews>
  <sheetFormatPr defaultColWidth="9" defaultRowHeight="14.25"/>
  <cols>
    <col min="1" max="1" width="17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5.375" style="89" customWidth="1"/>
    <col min="9" max="9" width="2.75" style="89" customWidth="1"/>
    <col min="10" max="12" width="15.625" style="89" customWidth="1"/>
    <col min="13" max="15" width="15.625" style="91" customWidth="1"/>
    <col min="16" max="253" width="9" style="89"/>
    <col min="254" max="16384" width="9" style="92"/>
  </cols>
  <sheetData>
    <row r="1" s="89" customFormat="1" ht="29" customHeight="1" spans="1:256">
      <c r="A1" s="93" t="s">
        <v>139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9" customFormat="1" ht="20" customHeight="1" spans="1:256">
      <c r="A2" s="96" t="s">
        <v>61</v>
      </c>
      <c r="B2" s="97" t="str">
        <f>首期!B4</f>
        <v>QAMMAN84133</v>
      </c>
      <c r="C2" s="98"/>
      <c r="D2" s="99"/>
      <c r="E2" s="100" t="s">
        <v>67</v>
      </c>
      <c r="F2" s="101" t="str">
        <f>首期!B5</f>
        <v>儿童长裤</v>
      </c>
      <c r="G2" s="101"/>
      <c r="H2" s="101"/>
      <c r="I2" s="127"/>
      <c r="J2" s="128" t="s">
        <v>57</v>
      </c>
      <c r="K2" s="129" t="s">
        <v>56</v>
      </c>
      <c r="L2" s="129"/>
      <c r="M2" s="129"/>
      <c r="N2" s="129"/>
      <c r="O2" s="130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9" customFormat="1" spans="1:256">
      <c r="A3" s="102" t="s">
        <v>140</v>
      </c>
      <c r="B3" s="103"/>
      <c r="C3" s="104"/>
      <c r="D3" s="103"/>
      <c r="E3" s="103"/>
      <c r="F3" s="103"/>
      <c r="G3" s="103"/>
      <c r="H3" s="103"/>
      <c r="I3" s="131"/>
      <c r="J3" s="132"/>
      <c r="K3" s="132"/>
      <c r="L3" s="132"/>
      <c r="M3" s="132"/>
      <c r="N3" s="132"/>
      <c r="O3" s="133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9" customFormat="1" ht="16.5" spans="1:256">
      <c r="A4" s="102"/>
      <c r="B4" s="105" t="s">
        <v>141</v>
      </c>
      <c r="C4" s="105" t="s">
        <v>142</v>
      </c>
      <c r="D4" s="105" t="s">
        <v>143</v>
      </c>
      <c r="E4" s="105" t="s">
        <v>144</v>
      </c>
      <c r="F4" s="105" t="s">
        <v>145</v>
      </c>
      <c r="G4" s="105" t="s">
        <v>146</v>
      </c>
      <c r="H4" s="106"/>
      <c r="I4" s="131"/>
      <c r="J4" s="134"/>
      <c r="K4" s="135"/>
      <c r="L4" s="135" t="s">
        <v>147</v>
      </c>
      <c r="M4" s="135" t="s">
        <v>148</v>
      </c>
      <c r="N4" s="136"/>
      <c r="O4" s="137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9" customFormat="1" ht="16.5" spans="1:256">
      <c r="A5" s="102"/>
      <c r="B5" s="107"/>
      <c r="C5" s="107"/>
      <c r="D5" s="108"/>
      <c r="E5" s="108"/>
      <c r="F5" s="108"/>
      <c r="G5" s="108"/>
      <c r="H5" s="106"/>
      <c r="I5" s="138"/>
      <c r="J5" s="139"/>
      <c r="K5" s="140"/>
      <c r="L5" s="140"/>
      <c r="M5" s="140"/>
      <c r="N5" s="141"/>
      <c r="O5" s="14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9" customFormat="1" ht="21" customHeight="1" spans="1:256">
      <c r="A6" s="109" t="s">
        <v>149</v>
      </c>
      <c r="B6" s="110">
        <f t="shared" ref="B6:B9" si="0">C6-5</f>
        <v>69</v>
      </c>
      <c r="C6" s="110">
        <v>74</v>
      </c>
      <c r="D6" s="110">
        <f>C6+6</f>
        <v>80</v>
      </c>
      <c r="E6" s="110">
        <f>D6+6</f>
        <v>86</v>
      </c>
      <c r="F6" s="110">
        <f>E6+6</f>
        <v>92</v>
      </c>
      <c r="G6" s="110">
        <f t="shared" ref="G6:G9" si="1">F6+3</f>
        <v>95</v>
      </c>
      <c r="H6" s="111"/>
      <c r="I6" s="138"/>
      <c r="J6" s="139"/>
      <c r="K6" s="139"/>
      <c r="L6" s="139"/>
      <c r="M6" s="139"/>
      <c r="N6" s="139"/>
      <c r="O6" s="143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9" customFormat="1" ht="21" customHeight="1" spans="1:256">
      <c r="A7" s="112" t="s">
        <v>152</v>
      </c>
      <c r="B7" s="110">
        <f>C7-3</f>
        <v>51</v>
      </c>
      <c r="C7" s="110">
        <v>54</v>
      </c>
      <c r="D7" s="110">
        <f>C7+4</f>
        <v>58</v>
      </c>
      <c r="E7" s="110">
        <f>D7+3</f>
        <v>61</v>
      </c>
      <c r="F7" s="110">
        <f>E7+4</f>
        <v>65</v>
      </c>
      <c r="G7" s="110">
        <f>F7+2</f>
        <v>67</v>
      </c>
      <c r="H7" s="111"/>
      <c r="I7" s="138"/>
      <c r="J7" s="139"/>
      <c r="K7" s="139"/>
      <c r="L7" s="139"/>
      <c r="M7" s="139"/>
      <c r="N7" s="139"/>
      <c r="O7" s="143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9" customFormat="1" ht="21" customHeight="1" spans="1:256">
      <c r="A8" s="112" t="s">
        <v>187</v>
      </c>
      <c r="B8" s="110">
        <f t="shared" si="0"/>
        <v>72</v>
      </c>
      <c r="C8" s="110">
        <v>77</v>
      </c>
      <c r="D8" s="110">
        <f>C8+5</f>
        <v>82</v>
      </c>
      <c r="E8" s="110">
        <f>D8+5</f>
        <v>87</v>
      </c>
      <c r="F8" s="110">
        <f>E8+5</f>
        <v>92</v>
      </c>
      <c r="G8" s="110">
        <f t="shared" si="1"/>
        <v>95</v>
      </c>
      <c r="H8" s="111"/>
      <c r="I8" s="138"/>
      <c r="J8" s="139"/>
      <c r="K8" s="139"/>
      <c r="L8" s="139"/>
      <c r="M8" s="139"/>
      <c r="N8" s="139"/>
      <c r="O8" s="143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9" customFormat="1" ht="21" customHeight="1" spans="1:256">
      <c r="A9" s="113" t="s">
        <v>154</v>
      </c>
      <c r="B9" s="110">
        <f t="shared" si="0"/>
        <v>79</v>
      </c>
      <c r="C9" s="110">
        <v>84</v>
      </c>
      <c r="D9" s="110">
        <f>C9+5</f>
        <v>89</v>
      </c>
      <c r="E9" s="110">
        <f>D9+5</f>
        <v>94</v>
      </c>
      <c r="F9" s="110">
        <f>E9+5</f>
        <v>99</v>
      </c>
      <c r="G9" s="110">
        <f t="shared" si="1"/>
        <v>102</v>
      </c>
      <c r="H9" s="111"/>
      <c r="I9" s="138"/>
      <c r="J9" s="139"/>
      <c r="K9" s="139"/>
      <c r="L9" s="139"/>
      <c r="M9" s="139"/>
      <c r="N9" s="139"/>
      <c r="O9" s="143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9" customFormat="1" ht="21" customHeight="1" spans="1:256">
      <c r="A10" s="113" t="s">
        <v>155</v>
      </c>
      <c r="B10" s="110">
        <f>C10-1.6</f>
        <v>24.9</v>
      </c>
      <c r="C10" s="110">
        <v>26.5</v>
      </c>
      <c r="D10" s="110">
        <f>C10+1.6</f>
        <v>28.1</v>
      </c>
      <c r="E10" s="110">
        <f>D10+1.6</f>
        <v>29.7</v>
      </c>
      <c r="F10" s="110">
        <f>E10+1.6</f>
        <v>31.3</v>
      </c>
      <c r="G10" s="110">
        <f>F10+0.9</f>
        <v>32.2</v>
      </c>
      <c r="H10" s="111"/>
      <c r="I10" s="138"/>
      <c r="J10" s="139"/>
      <c r="K10" s="139"/>
      <c r="L10" s="139"/>
      <c r="M10" s="139"/>
      <c r="N10" s="139"/>
      <c r="O10" s="143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9" customFormat="1" ht="21" customHeight="1" spans="1:256">
      <c r="A11" s="113" t="s">
        <v>156</v>
      </c>
      <c r="B11" s="110">
        <f>C11-1</f>
        <v>19</v>
      </c>
      <c r="C11" s="110">
        <v>20</v>
      </c>
      <c r="D11" s="110">
        <f>C11+1.2</f>
        <v>21.2</v>
      </c>
      <c r="E11" s="110">
        <f>D11+1.2</f>
        <v>22.4</v>
      </c>
      <c r="F11" s="110">
        <f>E11+1.2</f>
        <v>23.6</v>
      </c>
      <c r="G11" s="110">
        <f>F11+0.6</f>
        <v>24.2</v>
      </c>
      <c r="H11" s="111"/>
      <c r="I11" s="138"/>
      <c r="J11" s="139"/>
      <c r="K11" s="139"/>
      <c r="L11" s="139"/>
      <c r="M11" s="139"/>
      <c r="N11" s="139"/>
      <c r="O11" s="143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9" customFormat="1" ht="21" customHeight="1" spans="1:256">
      <c r="A12" s="113" t="s">
        <v>157</v>
      </c>
      <c r="B12" s="110">
        <f>C12-0.5</f>
        <v>10.5</v>
      </c>
      <c r="C12" s="110">
        <v>11</v>
      </c>
      <c r="D12" s="110">
        <f t="shared" ref="D12:G12" si="2">C12+0.5</f>
        <v>11.5</v>
      </c>
      <c r="E12" s="110">
        <f t="shared" si="2"/>
        <v>12</v>
      </c>
      <c r="F12" s="110">
        <f t="shared" si="2"/>
        <v>12.5</v>
      </c>
      <c r="G12" s="110">
        <f t="shared" si="2"/>
        <v>13</v>
      </c>
      <c r="H12" s="111"/>
      <c r="I12" s="138"/>
      <c r="J12" s="139"/>
      <c r="K12" s="139"/>
      <c r="L12" s="139"/>
      <c r="M12" s="139"/>
      <c r="N12" s="139"/>
      <c r="O12" s="143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9" customFormat="1" ht="21" customHeight="1" spans="1:256">
      <c r="A13" s="113" t="s">
        <v>188</v>
      </c>
      <c r="B13" s="110">
        <f>C13-0.5</f>
        <v>14</v>
      </c>
      <c r="C13" s="110">
        <v>14.5</v>
      </c>
      <c r="D13" s="110">
        <f t="shared" ref="D13:G13" si="3">C13+0.5</f>
        <v>15</v>
      </c>
      <c r="E13" s="110">
        <f t="shared" si="3"/>
        <v>15.5</v>
      </c>
      <c r="F13" s="110">
        <f t="shared" si="3"/>
        <v>16</v>
      </c>
      <c r="G13" s="110">
        <f t="shared" si="3"/>
        <v>16.5</v>
      </c>
      <c r="H13" s="111"/>
      <c r="I13" s="138"/>
      <c r="J13" s="139"/>
      <c r="K13" s="139"/>
      <c r="L13" s="139"/>
      <c r="M13" s="139"/>
      <c r="N13" s="139"/>
      <c r="O13" s="143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9" customFormat="1" ht="21" customHeight="1" spans="1:256">
      <c r="A14" s="113" t="s">
        <v>158</v>
      </c>
      <c r="B14" s="110">
        <f>C14-1.5</f>
        <v>24</v>
      </c>
      <c r="C14" s="110">
        <v>25.5</v>
      </c>
      <c r="D14" s="110">
        <f>C14+1.5</f>
        <v>27</v>
      </c>
      <c r="E14" s="110">
        <f>D14+1.5</f>
        <v>28.5</v>
      </c>
      <c r="F14" s="110">
        <f>E14+1.5</f>
        <v>30</v>
      </c>
      <c r="G14" s="110">
        <f>F14+1</f>
        <v>31</v>
      </c>
      <c r="H14" s="114"/>
      <c r="I14" s="138"/>
      <c r="J14" s="139"/>
      <c r="K14" s="139"/>
      <c r="L14" s="139"/>
      <c r="M14" s="139"/>
      <c r="N14" s="139"/>
      <c r="O14" s="143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9" customFormat="1" ht="21" customHeight="1" spans="1:256">
      <c r="A15" s="113" t="s">
        <v>159</v>
      </c>
      <c r="B15" s="110">
        <f>C15-1.8</f>
        <v>32.7</v>
      </c>
      <c r="C15" s="110">
        <v>34.5</v>
      </c>
      <c r="D15" s="110">
        <f>C15+1.8</f>
        <v>36.3</v>
      </c>
      <c r="E15" s="110">
        <f>D15+1.8</f>
        <v>38.1</v>
      </c>
      <c r="F15" s="110">
        <f>E15+1.8</f>
        <v>39.9</v>
      </c>
      <c r="G15" s="110">
        <f>F15+1.1</f>
        <v>41</v>
      </c>
      <c r="H15" s="114"/>
      <c r="I15" s="138"/>
      <c r="J15" s="139"/>
      <c r="K15" s="139"/>
      <c r="L15" s="139"/>
      <c r="M15" s="139"/>
      <c r="N15" s="139"/>
      <c r="O15" s="143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9" customFormat="1" ht="21" customHeight="1" spans="1:256">
      <c r="A16" s="113" t="s">
        <v>161</v>
      </c>
      <c r="B16" s="110">
        <v>3.5</v>
      </c>
      <c r="C16" s="110">
        <v>3.5</v>
      </c>
      <c r="D16" s="110">
        <v>3.5</v>
      </c>
      <c r="E16" s="110">
        <v>3.5</v>
      </c>
      <c r="F16" s="110">
        <v>3.5</v>
      </c>
      <c r="G16" s="110">
        <v>3.5</v>
      </c>
      <c r="H16" s="114"/>
      <c r="I16" s="138"/>
      <c r="J16" s="139"/>
      <c r="K16" s="139"/>
      <c r="L16" s="139"/>
      <c r="M16" s="139"/>
      <c r="N16" s="139"/>
      <c r="O16" s="143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9" customFormat="1" ht="21" customHeight="1" spans="1:256">
      <c r="A17" s="113" t="s">
        <v>162</v>
      </c>
      <c r="B17" s="115">
        <v>13</v>
      </c>
      <c r="C17" s="115">
        <v>13</v>
      </c>
      <c r="D17" s="110">
        <v>14.5</v>
      </c>
      <c r="E17" s="110">
        <v>14.5</v>
      </c>
      <c r="F17" s="115">
        <f>D17+1.5</f>
        <v>16</v>
      </c>
      <c r="G17" s="115">
        <f>F17</f>
        <v>16</v>
      </c>
      <c r="H17" s="116"/>
      <c r="I17" s="138"/>
      <c r="J17" s="139"/>
      <c r="K17" s="139"/>
      <c r="L17" s="139"/>
      <c r="M17" s="139"/>
      <c r="N17" s="139"/>
      <c r="O17" s="143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="89" customFormat="1" ht="21" customHeight="1" spans="1:256">
      <c r="A18" s="109" t="s">
        <v>163</v>
      </c>
      <c r="B18" s="117">
        <v>2</v>
      </c>
      <c r="C18" s="117">
        <v>2</v>
      </c>
      <c r="D18" s="117">
        <v>2</v>
      </c>
      <c r="E18" s="117">
        <v>2</v>
      </c>
      <c r="F18" s="117">
        <v>2</v>
      </c>
      <c r="G18" s="117">
        <v>2</v>
      </c>
      <c r="H18" s="116"/>
      <c r="I18" s="138"/>
      <c r="J18" s="139"/>
      <c r="K18" s="139"/>
      <c r="L18" s="139"/>
      <c r="M18" s="139"/>
      <c r="N18" s="139"/>
      <c r="O18" s="143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s="89" customFormat="1" ht="21" customHeight="1" spans="1:256">
      <c r="A19" s="113"/>
      <c r="B19" s="110"/>
      <c r="C19" s="110"/>
      <c r="D19" s="110"/>
      <c r="E19" s="110"/>
      <c r="F19" s="110"/>
      <c r="G19" s="110"/>
      <c r="H19" s="116"/>
      <c r="I19" s="138"/>
      <c r="J19" s="139"/>
      <c r="K19" s="139"/>
      <c r="L19" s="139"/>
      <c r="M19" s="139"/>
      <c r="N19" s="139"/>
      <c r="O19" s="143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s="89" customFormat="1" ht="21" customHeight="1" spans="1:256">
      <c r="A20" s="113"/>
      <c r="B20" s="110"/>
      <c r="C20" s="110"/>
      <c r="D20" s="110"/>
      <c r="E20" s="110"/>
      <c r="F20" s="110"/>
      <c r="G20" s="110"/>
      <c r="H20" s="118"/>
      <c r="I20" s="138"/>
      <c r="J20" s="139"/>
      <c r="K20" s="139"/>
      <c r="L20" s="139"/>
      <c r="M20" s="139"/>
      <c r="N20" s="139"/>
      <c r="O20" s="143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s="89" customFormat="1" ht="21" customHeight="1" spans="1:256">
      <c r="A21" s="119"/>
      <c r="B21" s="120"/>
      <c r="C21" s="120"/>
      <c r="D21" s="120"/>
      <c r="E21" s="121"/>
      <c r="F21" s="120"/>
      <c r="G21" s="120"/>
      <c r="H21" s="120"/>
      <c r="I21" s="144"/>
      <c r="J21" s="145"/>
      <c r="K21" s="145"/>
      <c r="L21" s="146"/>
      <c r="M21" s="145"/>
      <c r="N21" s="145"/>
      <c r="O21" s="147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</row>
    <row r="22" ht="16.5" spans="1:16">
      <c r="A22" s="122"/>
      <c r="B22" s="122"/>
      <c r="C22" s="123"/>
      <c r="D22" s="123"/>
      <c r="E22" s="124"/>
      <c r="F22" s="123"/>
      <c r="G22" s="123"/>
      <c r="H22" s="123"/>
      <c r="M22" s="89"/>
      <c r="N22" s="89"/>
      <c r="O22" s="89"/>
      <c r="P22" s="92"/>
    </row>
    <row r="23" spans="1:16">
      <c r="A23" s="125" t="s">
        <v>165</v>
      </c>
      <c r="B23" s="125"/>
      <c r="C23" s="126"/>
      <c r="D23" s="126"/>
      <c r="M23" s="89"/>
      <c r="N23" s="89"/>
      <c r="O23" s="89"/>
      <c r="P23" s="92"/>
    </row>
    <row r="24" spans="3:16">
      <c r="C24" s="90"/>
      <c r="J24" s="148" t="s">
        <v>166</v>
      </c>
      <c r="K24" s="149"/>
      <c r="L24" s="150" t="s">
        <v>167</v>
      </c>
      <c r="M24" s="148" t="s">
        <v>180</v>
      </c>
      <c r="N24" s="148" t="s">
        <v>168</v>
      </c>
      <c r="O24" s="89" t="s">
        <v>135</v>
      </c>
      <c r="P24" s="9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"/>
    </sheetView>
  </sheetViews>
  <sheetFormatPr defaultColWidth="9" defaultRowHeight="14.25"/>
  <cols>
    <col min="1" max="1" width="7" customWidth="1"/>
    <col min="2" max="2" width="14.5" customWidth="1"/>
    <col min="3" max="3" width="16.8" style="78" customWidth="1"/>
    <col min="4" max="4" width="15.4" customWidth="1"/>
    <col min="5" max="5" width="23.2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238</v>
      </c>
      <c r="B2" s="5" t="s">
        <v>239</v>
      </c>
      <c r="C2" s="5" t="s">
        <v>240</v>
      </c>
      <c r="D2" s="5" t="s">
        <v>241</v>
      </c>
      <c r="E2" s="5" t="s">
        <v>242</v>
      </c>
      <c r="F2" s="5" t="s">
        <v>243</v>
      </c>
      <c r="G2" s="5" t="s">
        <v>244</v>
      </c>
      <c r="H2" s="79" t="s">
        <v>245</v>
      </c>
      <c r="I2" s="4" t="s">
        <v>246</v>
      </c>
      <c r="J2" s="4" t="s">
        <v>247</v>
      </c>
      <c r="K2" s="4" t="s">
        <v>248</v>
      </c>
      <c r="L2" s="4" t="s">
        <v>249</v>
      </c>
      <c r="M2" s="4" t="s">
        <v>250</v>
      </c>
      <c r="N2" s="5" t="s">
        <v>251</v>
      </c>
      <c r="O2" s="5" t="s">
        <v>252</v>
      </c>
    </row>
    <row r="3" s="1" customFormat="1" ht="16.5" spans="1:15">
      <c r="A3" s="4"/>
      <c r="B3" s="7"/>
      <c r="C3" s="7"/>
      <c r="D3" s="7"/>
      <c r="E3" s="7"/>
      <c r="F3" s="7"/>
      <c r="G3" s="7"/>
      <c r="H3" s="80"/>
      <c r="I3" s="4" t="s">
        <v>226</v>
      </c>
      <c r="J3" s="4" t="s">
        <v>226</v>
      </c>
      <c r="K3" s="4" t="s">
        <v>226</v>
      </c>
      <c r="L3" s="4" t="s">
        <v>226</v>
      </c>
      <c r="M3" s="4" t="s">
        <v>226</v>
      </c>
      <c r="N3" s="7"/>
      <c r="O3" s="7"/>
    </row>
    <row r="4" ht="20" customHeight="1" spans="1:15">
      <c r="A4" s="14">
        <v>1</v>
      </c>
      <c r="B4" s="29" t="s">
        <v>253</v>
      </c>
      <c r="C4" s="30" t="s">
        <v>254</v>
      </c>
      <c r="D4" s="25" t="s">
        <v>255</v>
      </c>
      <c r="E4" s="49" t="s">
        <v>256</v>
      </c>
      <c r="F4" s="25" t="s">
        <v>257</v>
      </c>
      <c r="G4" s="81" t="s">
        <v>65</v>
      </c>
      <c r="H4" s="14" t="s">
        <v>65</v>
      </c>
      <c r="I4" s="85">
        <v>2</v>
      </c>
      <c r="J4" s="86">
        <v>0</v>
      </c>
      <c r="K4" s="86">
        <v>1</v>
      </c>
      <c r="L4" s="86">
        <v>0</v>
      </c>
      <c r="M4" s="14">
        <v>0</v>
      </c>
      <c r="N4" s="14">
        <f>SUM(I4:M4)</f>
        <v>3</v>
      </c>
      <c r="O4" s="14"/>
    </row>
    <row r="5" ht="20" customHeight="1" spans="1:15">
      <c r="A5" s="14">
        <v>2</v>
      </c>
      <c r="B5" s="29" t="s">
        <v>258</v>
      </c>
      <c r="C5" s="30" t="s">
        <v>254</v>
      </c>
      <c r="D5" s="25" t="s">
        <v>259</v>
      </c>
      <c r="E5" s="49" t="s">
        <v>256</v>
      </c>
      <c r="F5" s="25" t="s">
        <v>257</v>
      </c>
      <c r="G5" s="82" t="s">
        <v>65</v>
      </c>
      <c r="H5" s="59" t="s">
        <v>65</v>
      </c>
      <c r="I5" s="87">
        <v>2</v>
      </c>
      <c r="J5" s="86">
        <v>1</v>
      </c>
      <c r="K5" s="86">
        <v>0</v>
      </c>
      <c r="L5" s="86">
        <v>1</v>
      </c>
      <c r="M5" s="14">
        <v>0</v>
      </c>
      <c r="N5" s="14">
        <f>SUM(I5:M5)</f>
        <v>4</v>
      </c>
      <c r="O5" s="14"/>
    </row>
    <row r="6" ht="20" customHeight="1" spans="1:15">
      <c r="A6" s="14">
        <v>3</v>
      </c>
      <c r="B6" s="47" t="s">
        <v>260</v>
      </c>
      <c r="C6" s="47" t="s">
        <v>254</v>
      </c>
      <c r="D6" s="47" t="s">
        <v>261</v>
      </c>
      <c r="E6" s="28" t="s">
        <v>62</v>
      </c>
      <c r="F6" s="25" t="s">
        <v>257</v>
      </c>
      <c r="G6" s="82" t="s">
        <v>65</v>
      </c>
      <c r="H6" s="59" t="s">
        <v>65</v>
      </c>
      <c r="I6" s="85">
        <v>2</v>
      </c>
      <c r="J6" s="86">
        <v>0</v>
      </c>
      <c r="K6" s="86">
        <v>1</v>
      </c>
      <c r="L6" s="86">
        <v>0</v>
      </c>
      <c r="M6" s="14">
        <v>0</v>
      </c>
      <c r="N6" s="14">
        <f>SUM(I6:M6)</f>
        <v>3</v>
      </c>
      <c r="O6" s="14"/>
    </row>
    <row r="7" ht="20" customHeight="1" spans="1:15">
      <c r="A7" s="14"/>
      <c r="B7" s="29"/>
      <c r="C7" s="30"/>
      <c r="D7" s="25"/>
      <c r="E7" s="49"/>
      <c r="F7" s="25"/>
      <c r="G7" s="82"/>
      <c r="H7" s="59"/>
      <c r="I7" s="85"/>
      <c r="J7" s="86"/>
      <c r="K7" s="86"/>
      <c r="L7" s="86"/>
      <c r="M7" s="14"/>
      <c r="N7" s="14"/>
      <c r="O7" s="14"/>
    </row>
    <row r="8" ht="20" customHeight="1" spans="1:15">
      <c r="A8" s="14"/>
      <c r="B8" s="29"/>
      <c r="C8" s="30"/>
      <c r="D8" s="25"/>
      <c r="E8" s="49"/>
      <c r="F8" s="25"/>
      <c r="G8" s="82"/>
      <c r="H8" s="59"/>
      <c r="I8" s="87"/>
      <c r="J8" s="86"/>
      <c r="K8" s="86"/>
      <c r="L8" s="86"/>
      <c r="M8" s="14"/>
      <c r="N8" s="14"/>
      <c r="O8" s="9"/>
    </row>
    <row r="9" ht="20" customHeight="1" spans="1:15">
      <c r="A9" s="14"/>
      <c r="B9" s="68"/>
      <c r="C9" s="68"/>
      <c r="D9" s="68"/>
      <c r="E9" s="69"/>
      <c r="F9" s="68"/>
      <c r="G9" s="14"/>
      <c r="H9" s="9"/>
      <c r="I9" s="85"/>
      <c r="J9" s="86"/>
      <c r="K9" s="86"/>
      <c r="L9" s="86"/>
      <c r="M9" s="14"/>
      <c r="N9" s="14"/>
      <c r="O9" s="9"/>
    </row>
    <row r="10" ht="20" customHeight="1" spans="1:15">
      <c r="A10" s="14"/>
      <c r="B10" s="68"/>
      <c r="C10" s="68"/>
      <c r="D10" s="68"/>
      <c r="E10" s="69"/>
      <c r="F10" s="68"/>
      <c r="G10" s="14"/>
      <c r="H10" s="9"/>
      <c r="I10" s="85"/>
      <c r="J10" s="86"/>
      <c r="K10" s="86"/>
      <c r="L10" s="86"/>
      <c r="M10" s="14"/>
      <c r="N10" s="14"/>
      <c r="O10" s="9"/>
    </row>
    <row r="11" ht="20" customHeight="1" spans="1:15">
      <c r="A11" s="14"/>
      <c r="B11" s="68"/>
      <c r="C11" s="68"/>
      <c r="D11" s="68"/>
      <c r="E11" s="69"/>
      <c r="F11" s="68"/>
      <c r="G11" s="14"/>
      <c r="H11" s="9"/>
      <c r="I11" s="85"/>
      <c r="J11" s="86"/>
      <c r="K11" s="86"/>
      <c r="L11" s="86"/>
      <c r="M11" s="14"/>
      <c r="N11" s="14"/>
      <c r="O11" s="9"/>
    </row>
    <row r="12" s="2" customFormat="1" ht="18.75" spans="1:15">
      <c r="A12" s="15" t="s">
        <v>262</v>
      </c>
      <c r="B12" s="16"/>
      <c r="C12" s="68"/>
      <c r="D12" s="17"/>
      <c r="E12" s="18"/>
      <c r="F12" s="68"/>
      <c r="G12" s="14"/>
      <c r="H12" s="37"/>
      <c r="I12" s="31"/>
      <c r="J12" s="15" t="s">
        <v>263</v>
      </c>
      <c r="K12" s="16"/>
      <c r="L12" s="16"/>
      <c r="M12" s="17"/>
      <c r="N12" s="16"/>
      <c r="O12" s="23"/>
    </row>
    <row r="13" ht="61" customHeight="1" spans="1:15">
      <c r="A13" s="83" t="s">
        <v>264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8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2025-02-18T01:24:32Z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