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<sst xmlns="http://schemas.openxmlformats.org/spreadsheetml/2006/main" count="835" uniqueCount="341">
  <si>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</si>
  <si>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</si>
  <si>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</si>
  <si>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</si>
  <si>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</si>
  <si>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</si>
  <si>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</si>
  <si>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</si>
  <si>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</si>
  <si>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</si>
  <si>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</si>
  <si>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</si>
  <si>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</si>
  <si>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</si>
  <si>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</si>
  <si>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</si>
  <si>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</si>
  <si>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</si>
  <si>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</si>
  <si>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</si>
  <si>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</si>
  <si>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</si>
  <si>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</si>
  <si>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</si>
  <si>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</si>
  <si>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</si>
  <si>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</si>
  <si>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</si>
  <si>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</si>
  <si>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</si>
  <si>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</si>
  <si>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</si>
  <si>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</si>
  <si>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</si>
  <si>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</si>
  <si>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</si>
  <si>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</si>
  <si>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</si>
  <si>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</si>
  <si>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</si>
  <si>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</si>
  <si>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</si>
  <si>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</si>
  <si>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</si>
  <si>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</si>
  <si>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</si>
  <si>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</si>
  <si>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</si>
  <si>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</si>
  <si>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</si>
  <si>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</si>
  <si>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</si>
  <si>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</si>
  <si>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</si>
  <si>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</si>
  <si>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</si>
  <si>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</si>
  <si>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</si>
  <si>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</si>
  <si>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</si>
  <si>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</si>
  <si>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</si>
  <si>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QAQQAN84156</t>
  </si>
  <si>
    <t>合同交期</t>
  </si>
  <si>
    <t>产前确认样</t>
  </si>
  <si>
    <t>有</t>
  </si>
  <si>
    <t>无</t>
  </si>
  <si>
    <t>品名</t>
  </si>
  <si>
    <t>儿童连衣裙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</si>
  <si>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</si>
  <si>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</si>
  <si>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</si>
  <si>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</si>
  <si>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</si>
  <si>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</si>
  <si>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</si>
  <si>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</si>
  <si>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</si>
  <si>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</si>
  <si>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CGDD24120400006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</si>
  <si>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</si>
  <si>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</si>
  <si>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</si>
  <si>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</si>
  <si>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</si>
  <si>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</si>
  <si>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</si>
  <si>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</si>
  <si>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</si>
  <si>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</si>
  <si>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</si>
  <si>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</si>
  <si>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</si>
  <si>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</si>
  <si>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</si>
  <si>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</si>
  <si>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</si>
  <si>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</si>
  <si>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</si>
  <si>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</si>
  <si>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</si>
  <si>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</si>
  <si>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</si>
  <si>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</si>
  <si>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</si>
  <si>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</si>
  <si>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</si>
  <si>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</si>
  <si>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</si>
  <si>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</si>
  <si>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</si>
  <si>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鲜芋紫</t>
  </si>
  <si>
    <t>水手蓝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</si>
  <si>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</si>
  <si>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</si>
  <si>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</si>
  <si>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</si>
  <si>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</si>
  <si>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</si>
  <si>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1、上领有容皱，后领织带起皱</t>
  </si>
  <si>
    <t>2、上袖不圆顺，有容皱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</si>
  <si>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</si>
  <si>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</si>
  <si>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</si>
  <si>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</si>
  <si>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</si>
  <si>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</si>
  <si>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</si>
  <si>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</si>
  <si>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</si>
  <si>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</si>
  <si>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</si>
  <si>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</si>
  <si>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</si>
  <si>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</si>
  <si>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</si>
  <si>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</si>
  <si>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</si>
  <si>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</si>
  <si>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</si>
  <si>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</si>
  <si>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</si>
  <si>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</si>
  <si>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</si>
  <si>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</si>
  <si>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</si>
  <si>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</si>
  <si>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</si>
  <si>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</si>
  <si>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胸围</t>
  </si>
  <si>
    <t>+0.5</t>
  </si>
  <si>
    <t>+0</t>
  </si>
  <si>
    <t>后中长（裙长）</t>
  </si>
  <si>
    <t>下摆（可根据A型调整）</t>
  </si>
  <si>
    <t>+1.5</t>
  </si>
  <si>
    <t>领围</t>
  </si>
  <si>
    <t>+1</t>
  </si>
  <si>
    <t>肩宽</t>
  </si>
  <si>
    <t>-0.5</t>
  </si>
  <si>
    <t>袖长</t>
  </si>
  <si>
    <t>袖肥</t>
  </si>
  <si>
    <t>袖口</t>
  </si>
  <si>
    <t>门襟长</t>
  </si>
  <si>
    <t>门襟宽</t>
  </si>
  <si>
    <t>前领尖净领高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</si>
  <si>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</si>
  <si>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</si>
  <si>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</si>
  <si>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</si>
  <si>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</si>
  <si>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</si>
  <si>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</si>
  <si>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</si>
  <si>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</si>
  <si>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</si>
  <si>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</si>
  <si>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</si>
  <si>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</si>
  <si>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</si>
  <si>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</si>
  <si>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</si>
  <si>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</si>
  <si>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</si>
  <si>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</si>
  <si>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</si>
  <si>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</si>
  <si>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</si>
  <si>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</si>
  <si>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</si>
  <si>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</si>
  <si>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</si>
  <si>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</si>
  <si>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</si>
  <si>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</si>
  <si>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</si>
  <si>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</si>
  <si>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</si>
  <si>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</si>
  <si>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</si>
  <si>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</si>
  <si>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</si>
  <si>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</si>
  <si>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</si>
  <si>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</si>
  <si>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</si>
  <si>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</si>
  <si>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</si>
  <si>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</si>
  <si>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</si>
  <si>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</si>
  <si>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</si>
  <si>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</si>
  <si>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</si>
  <si>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</si>
  <si>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</si>
  <si>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</si>
  <si>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</si>
  <si>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</si>
  <si>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1、上领有容皱，后领织带不平服</t>
  </si>
  <si>
    <t>2、上袖容皱不均匀，不圆顺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</si>
  <si>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</si>
  <si>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</si>
  <si>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</si>
  <si>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</si>
  <si>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</si>
  <si>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</si>
  <si>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</si>
  <si>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走货1850件，抽查125件，发现4件不良品，已按照以上提出的问题点改正，可以出货</t>
  </si>
  <si>
    <t>服装QC部门</t>
  </si>
  <si>
    <t>检验人</t>
  </si>
  <si>
    <t>+1 +0.5 +0</t>
  </si>
  <si>
    <t>+1 +0.5 +1</t>
  </si>
  <si>
    <t>+0 +0 +0.5</t>
  </si>
  <si>
    <t>+0 +0 +0</t>
  </si>
  <si>
    <t>+1 +1 +0.5</t>
  </si>
  <si>
    <t>+0.5 +1 +0</t>
  </si>
  <si>
    <t>+0.5 +0 +0</t>
  </si>
  <si>
    <t>-0.5 +0 +0</t>
  </si>
  <si>
    <t>-1 -1 -0.5</t>
  </si>
  <si>
    <t>-1 -0.5 +0</t>
  </si>
  <si>
    <t>+1 +1 +0</t>
  </si>
  <si>
    <t>+0.5 +0.5 +0</t>
  </si>
  <si>
    <t>+0 +1 +0.5</t>
  </si>
  <si>
    <t>-0.5 -0.5  -0.5</t>
  </si>
  <si>
    <t>+0 +0 -0.5</t>
  </si>
  <si>
    <t>+0 -0.5 +0</t>
  </si>
  <si>
    <t>+0 +0.5 +0</t>
  </si>
  <si>
    <t>+0 +0.5 +0.5</t>
  </si>
  <si>
    <t>-0.5  +0 +0</t>
  </si>
  <si>
    <t>-0.5 -0.5 +0</t>
  </si>
  <si>
    <t>-0.3 -0.5 +0</t>
  </si>
  <si>
    <t>-0.5 +0 -0.5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</si>
  <si>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</si>
  <si>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</si>
  <si>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</si>
  <si>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</si>
  <si>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</si>
  <si>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</si>
  <si>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</si>
  <si>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</si>
  <si>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</si>
  <si>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</si>
  <si>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</si>
  <si>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</si>
  <si>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</si>
  <si>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</si>
  <si>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</si>
  <si>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</si>
  <si>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r>
      <rPr>
        <sz val="12"/>
        <rFont val="宋体"/>
        <charset val="134"/>
      </rPr>
      <t>F</t>
    </r>
    <r>
      <rPr>
        <b/>
        <sz val="12"/>
        <rFont val="宋体"/>
        <charset val="134"/>
      </rPr>
      <t>241022224</t>
    </r>
  </si>
  <si>
    <r>
      <rPr>
        <sz val="12"/>
        <rFont val="宋体"/>
        <charset val="134"/>
      </rPr>
      <t>F</t>
    </r>
    <r>
      <rPr>
        <b/>
        <sz val="12"/>
        <rFont val="宋体"/>
        <charset val="134"/>
      </rPr>
      <t>K08420</t>
    </r>
  </si>
  <si>
    <r>
      <rPr>
        <sz val="12"/>
        <rFont val="宋体"/>
        <charset val="134"/>
      </rPr>
      <t>2</t>
    </r>
    <r>
      <rPr>
        <b/>
        <sz val="12"/>
        <rFont val="宋体"/>
        <charset val="134"/>
      </rPr>
      <t>5SS鲜芋紫</t>
    </r>
  </si>
  <si>
    <r>
      <rPr>
        <sz val="12"/>
        <rFont val="宋体"/>
        <charset val="134"/>
      </rPr>
      <t>Q</t>
    </r>
    <r>
      <rPr>
        <b/>
        <sz val="12"/>
        <rFont val="宋体"/>
        <charset val="134"/>
      </rPr>
      <t>AQQAN84156</t>
    </r>
  </si>
  <si>
    <t>宏港</t>
  </si>
  <si>
    <r>
      <rPr>
        <sz val="12"/>
        <rFont val="宋体"/>
        <charset val="134"/>
      </rPr>
      <t>F</t>
    </r>
    <r>
      <rPr>
        <b/>
        <sz val="12"/>
        <rFont val="宋体"/>
        <charset val="134"/>
      </rPr>
      <t>241101152</t>
    </r>
  </si>
  <si>
    <r>
      <rPr>
        <sz val="12"/>
        <rFont val="宋体"/>
        <charset val="134"/>
      </rPr>
      <t>1</t>
    </r>
    <r>
      <rPr>
        <b/>
        <sz val="12"/>
        <rFont val="宋体"/>
        <charset val="134"/>
      </rPr>
      <t>8FW水手蓝</t>
    </r>
  </si>
  <si>
    <t>制表时间：2024/12/10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</si>
  <si>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</si>
  <si>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</si>
  <si>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</si>
  <si>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</si>
  <si>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</si>
  <si>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</si>
  <si>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</si>
  <si>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</si>
  <si>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</si>
  <si>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</si>
  <si>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</si>
  <si>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制表时间：2024/12/15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</si>
  <si>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</si>
  <si>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</si>
  <si>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</si>
  <si>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</si>
  <si>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</si>
  <si>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</si>
  <si>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</si>
  <si>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</si>
  <si>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</si>
  <si>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</si>
  <si>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</si>
  <si>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1CM弹力织带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</si>
  <si>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</si>
  <si>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</si>
  <si>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</si>
  <si>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</si>
  <si>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</si>
  <si>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</si>
  <si>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</si>
  <si>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制表时间：2024/12/18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</si>
  <si>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</si>
  <si>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</si>
  <si>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</si>
  <si>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</si>
  <si>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</si>
  <si>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</si>
  <si>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</si>
  <si>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</si>
  <si>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</si>
  <si>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</si>
  <si>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</si>
  <si>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</si>
  <si>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</si>
  <si>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</si>
  <si>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</si>
  <si>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</si>
  <si>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前幅印花</t>
  </si>
  <si>
    <t>无脱落开裂</t>
  </si>
  <si>
    <t>制表时间：12/25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</si>
  <si>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</si>
  <si>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</si>
  <si>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</si>
  <si>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</si>
  <si>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</si>
  <si>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</si>
  <si>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23SS鸡尾酒绿</t>
  </si>
  <si>
    <t>-3</t>
  </si>
  <si>
    <t>-4</t>
  </si>
  <si>
    <t xml:space="preserve">TOREAD压花弹力后领带（2CM宽） </t>
  </si>
  <si>
    <t>25SS鲜芋紫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</si>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</sst>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等线"/>
      <charset val="134"/>
    </font>
    <font>
      <sz val="10"/>
      <name val="宋体"/>
      <charset val="134"/>
      <scheme val="major"/>
    </font>
    <font>
      <b/>
      <sz val="12"/>
      <name val="等线"/>
      <charset val="134"/>
    </font>
    <font>
      <sz val="10"/>
      <name val="等线"/>
      <charset val="134"/>
    </font>
    <font>
      <sz val="10"/>
      <name val="微软雅黑"/>
      <charset val="134"/>
    </font>
    <font>
      <sz val="12"/>
      <name val="宋体"/>
      <charset val="134"/>
      <scheme val="minor"/>
    </font>
    <font>
      <b/>
      <sz val="12"/>
      <name val="宋体"/>
      <charset val="0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8" borderId="71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72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0" borderId="73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74" applyNumberFormat="0" applyAlignment="0" applyProtection="0">
      <alignment vertical="center"/>
    </xf>
    <xf numFmtId="0" fontId="65" fillId="10" borderId="75" applyNumberFormat="0" applyAlignment="0" applyProtection="0">
      <alignment vertical="center"/>
    </xf>
    <xf numFmtId="0" fontId="66" fillId="10" borderId="74" applyNumberFormat="0" applyAlignment="0" applyProtection="0">
      <alignment vertical="center"/>
    </xf>
    <xf numFmtId="0" fontId="67" fillId="11" borderId="76" applyNumberFormat="0" applyAlignment="0" applyProtection="0">
      <alignment vertical="center"/>
    </xf>
    <xf numFmtId="0" fontId="68" fillId="0" borderId="77" applyNumberFormat="0" applyFill="0" applyAlignment="0" applyProtection="0">
      <alignment vertical="center"/>
    </xf>
    <xf numFmtId="0" fontId="69" fillId="0" borderId="78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3" fillId="0" borderId="0"/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75" fillId="0" borderId="0"/>
    <xf numFmtId="0" fontId="13" fillId="0" borderId="0">
      <alignment vertical="center"/>
    </xf>
    <xf numFmtId="0" fontId="16" fillId="0" borderId="0">
      <alignment vertical="center"/>
    </xf>
    <xf numFmtId="0" fontId="13" fillId="0" borderId="0"/>
    <xf numFmtId="0" fontId="8" fillId="0" borderId="0">
      <alignment horizontal="center" vertical="center"/>
    </xf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2" xfId="61" applyFont="1" applyFill="1" applyBorder="1" applyAlignment="1">
      <alignment horizontal="center" vertical="center" wrapText="1"/>
    </xf>
    <xf numFmtId="0" fontId="8" fillId="0" borderId="2" xfId="6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3" fillId="0" borderId="2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13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3" fillId="0" borderId="9" xfId="52" applyFont="1" applyFill="1" applyBorder="1" applyAlignment="1">
      <alignment horizontal="left" vertical="center"/>
    </xf>
    <xf numFmtId="0" fontId="23" fillId="0" borderId="10" xfId="52" applyFont="1" applyFill="1" applyBorder="1" applyAlignment="1">
      <alignment horizontal="center" vertical="center"/>
    </xf>
    <xf numFmtId="0" fontId="24" fillId="0" borderId="10" xfId="52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center" vertical="center"/>
    </xf>
    <xf numFmtId="0" fontId="23" fillId="0" borderId="12" xfId="52" applyFont="1" applyFill="1" applyBorder="1" applyAlignment="1">
      <alignment vertical="center"/>
    </xf>
    <xf numFmtId="0" fontId="25" fillId="0" borderId="12" xfId="52" applyFont="1" applyFill="1" applyBorder="1" applyAlignment="1">
      <alignment horizontal="center" vertical="center"/>
    </xf>
    <xf numFmtId="0" fontId="26" fillId="0" borderId="13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13" xfId="0" applyNumberFormat="1" applyFont="1" applyFill="1" applyBorder="1" applyAlignment="1" applyProtection="1">
      <alignment horizontal="left" vertical="center" wrapText="1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 vertical="center" wrapText="1"/>
    </xf>
    <xf numFmtId="0" fontId="33" fillId="0" borderId="13" xfId="0" applyNumberFormat="1" applyFont="1" applyFill="1" applyBorder="1" applyAlignment="1" applyProtection="1">
      <alignment horizontal="left" vertical="center" wrapText="1"/>
    </xf>
    <xf numFmtId="0" fontId="34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left"/>
    </xf>
    <xf numFmtId="0" fontId="38" fillId="0" borderId="2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9" fillId="0" borderId="15" xfId="0" applyNumberFormat="1" applyFont="1" applyFill="1" applyBorder="1" applyAlignment="1">
      <alignment shrinkToFit="1"/>
    </xf>
    <xf numFmtId="0" fontId="34" fillId="0" borderId="16" xfId="0" applyNumberFormat="1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0" fontId="41" fillId="0" borderId="0" xfId="53" applyFont="1" applyFill="1" applyAlignment="1"/>
    <xf numFmtId="0" fontId="6" fillId="0" borderId="0" xfId="53" applyFont="1" applyFill="1" applyAlignment="1"/>
    <xf numFmtId="0" fontId="21" fillId="0" borderId="12" xfId="53" applyFont="1" applyFill="1" applyBorder="1" applyAlignment="1">
      <alignment horizontal="center"/>
    </xf>
    <xf numFmtId="0" fontId="23" fillId="0" borderId="12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1" fillId="0" borderId="17" xfId="52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7" fillId="0" borderId="2" xfId="53" applyFont="1" applyFill="1" applyBorder="1" applyAlignment="1" applyProtection="1">
      <alignment horizontal="center" vertical="center"/>
    </xf>
    <xf numFmtId="0" fontId="27" fillId="0" borderId="14" xfId="53" applyFont="1" applyFill="1" applyBorder="1" applyAlignment="1" applyProtection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49" fontId="41" fillId="0" borderId="18" xfId="54" applyNumberFormat="1" applyFont="1" applyFill="1" applyBorder="1" applyAlignment="1">
      <alignment horizontal="center" vertical="center"/>
    </xf>
    <xf numFmtId="49" fontId="41" fillId="0" borderId="19" xfId="54" applyNumberFormat="1" applyFont="1" applyFill="1" applyBorder="1" applyAlignment="1">
      <alignment horizontal="center" vertical="center"/>
    </xf>
    <xf numFmtId="0" fontId="21" fillId="0" borderId="20" xfId="53" applyFont="1" applyFill="1" applyBorder="1" applyAlignment="1">
      <alignment horizontal="center"/>
    </xf>
    <xf numFmtId="49" fontId="21" fillId="0" borderId="21" xfId="53" applyNumberFormat="1" applyFont="1" applyFill="1" applyBorder="1" applyAlignment="1">
      <alignment horizontal="center"/>
    </xf>
    <xf numFmtId="49" fontId="41" fillId="0" borderId="21" xfId="54" applyNumberFormat="1" applyFont="1" applyFill="1" applyBorder="1" applyAlignment="1">
      <alignment horizontal="center" vertical="center"/>
    </xf>
    <xf numFmtId="49" fontId="41" fillId="0" borderId="22" xfId="54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27" fillId="0" borderId="0" xfId="53" applyFont="1" applyFill="1" applyAlignment="1">
      <alignment horizontal="center"/>
    </xf>
    <xf numFmtId="0" fontId="13" fillId="0" borderId="0" xfId="52" applyFill="1" applyBorder="1" applyAlignment="1">
      <alignment horizontal="left" vertical="center"/>
    </xf>
    <xf numFmtId="0" fontId="13" fillId="0" borderId="0" xfId="52" applyFont="1" applyFill="1" applyAlignment="1">
      <alignment horizontal="left" vertical="center"/>
    </xf>
    <xf numFmtId="0" fontId="13" fillId="0" borderId="0" xfId="52" applyFill="1" applyAlignment="1">
      <alignment horizontal="left" vertical="center"/>
    </xf>
    <xf numFmtId="0" fontId="42" fillId="0" borderId="23" xfId="52" applyFont="1" applyBorder="1" applyAlignment="1">
      <alignment horizontal="center" vertical="top"/>
    </xf>
    <xf numFmtId="0" fontId="43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43" fillId="0" borderId="25" xfId="52" applyFont="1" applyFill="1" applyBorder="1" applyAlignment="1">
      <alignment horizontal="center" vertical="center"/>
    </xf>
    <xf numFmtId="0" fontId="6" fillId="0" borderId="25" xfId="52" applyFont="1" applyFill="1" applyBorder="1" applyAlignment="1">
      <alignment vertical="center"/>
    </xf>
    <xf numFmtId="0" fontId="43" fillId="0" borderId="25" xfId="52" applyFont="1" applyFill="1" applyBorder="1" applyAlignment="1">
      <alignment vertical="center"/>
    </xf>
    <xf numFmtId="0" fontId="24" fillId="0" borderId="18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43" fillId="0" borderId="26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43" fillId="0" borderId="18" xfId="52" applyFont="1" applyFill="1" applyBorder="1" applyAlignment="1">
      <alignment vertical="center"/>
    </xf>
    <xf numFmtId="58" fontId="6" fillId="0" borderId="18" xfId="52" applyNumberFormat="1" applyFont="1" applyFill="1" applyBorder="1" applyAlignment="1">
      <alignment horizontal="center" vertical="center"/>
    </xf>
    <xf numFmtId="0" fontId="6" fillId="0" borderId="18" xfId="52" applyFont="1" applyFill="1" applyBorder="1" applyAlignment="1">
      <alignment horizontal="center" vertical="center"/>
    </xf>
    <xf numFmtId="0" fontId="43" fillId="0" borderId="18" xfId="52" applyFont="1" applyFill="1" applyBorder="1" applyAlignment="1">
      <alignment horizontal="center" vertical="center"/>
    </xf>
    <xf numFmtId="0" fontId="43" fillId="0" borderId="26" xfId="52" applyFont="1" applyFill="1" applyBorder="1" applyAlignment="1">
      <alignment horizontal="left" vertical="center"/>
    </xf>
    <xf numFmtId="0" fontId="43" fillId="0" borderId="18" xfId="52" applyFont="1" applyFill="1" applyBorder="1" applyAlignment="1">
      <alignment horizontal="left" vertical="center"/>
    </xf>
    <xf numFmtId="0" fontId="43" fillId="0" borderId="27" xfId="52" applyFont="1" applyFill="1" applyBorder="1" applyAlignment="1">
      <alignment vertical="center"/>
    </xf>
    <xf numFmtId="0" fontId="24" fillId="0" borderId="21" xfId="52" applyFont="1" applyFill="1" applyBorder="1" applyAlignment="1">
      <alignment horizontal="left" vertical="center"/>
    </xf>
    <xf numFmtId="0" fontId="43" fillId="0" borderId="21" xfId="52" applyFont="1" applyFill="1" applyBorder="1" applyAlignment="1">
      <alignment vertical="center"/>
    </xf>
    <xf numFmtId="0" fontId="6" fillId="0" borderId="21" xfId="52" applyFont="1" applyFill="1" applyBorder="1" applyAlignment="1">
      <alignment horizontal="left" vertical="center"/>
    </xf>
    <xf numFmtId="0" fontId="43" fillId="0" borderId="21" xfId="52" applyFont="1" applyFill="1" applyBorder="1" applyAlignment="1">
      <alignment horizontal="left" vertical="center"/>
    </xf>
    <xf numFmtId="0" fontId="43" fillId="0" borderId="0" xfId="52" applyFont="1" applyFill="1" applyBorder="1" applyAlignment="1">
      <alignment vertical="center"/>
    </xf>
    <xf numFmtId="0" fontId="6" fillId="0" borderId="0" xfId="52" applyFont="1" applyFill="1" applyBorder="1" applyAlignment="1">
      <alignment vertical="center"/>
    </xf>
    <xf numFmtId="0" fontId="6" fillId="0" borderId="0" xfId="52" applyFont="1" applyFill="1" applyAlignment="1">
      <alignment horizontal="left" vertical="center"/>
    </xf>
    <xf numFmtId="0" fontId="43" fillId="0" borderId="24" xfId="52" applyFont="1" applyFill="1" applyBorder="1" applyAlignment="1">
      <alignment vertical="center"/>
    </xf>
    <xf numFmtId="0" fontId="43" fillId="0" borderId="28" xfId="52" applyFont="1" applyFill="1" applyBorder="1" applyAlignment="1">
      <alignment horizontal="left" vertical="center"/>
    </xf>
    <xf numFmtId="0" fontId="43" fillId="0" borderId="29" xfId="52" applyFont="1" applyFill="1" applyBorder="1" applyAlignment="1">
      <alignment horizontal="left" vertical="center"/>
    </xf>
    <xf numFmtId="0" fontId="6" fillId="0" borderId="18" xfId="52" applyFont="1" applyFill="1" applyBorder="1" applyAlignment="1">
      <alignment horizontal="left" vertical="center"/>
    </xf>
    <xf numFmtId="0" fontId="6" fillId="0" borderId="18" xfId="52" applyFont="1" applyFill="1" applyBorder="1" applyAlignment="1">
      <alignment vertical="center"/>
    </xf>
    <xf numFmtId="0" fontId="6" fillId="0" borderId="30" xfId="52" applyFont="1" applyFill="1" applyBorder="1" applyAlignment="1">
      <alignment horizontal="center" vertical="center"/>
    </xf>
    <xf numFmtId="0" fontId="6" fillId="0" borderId="31" xfId="52" applyFont="1" applyFill="1" applyBorder="1" applyAlignment="1">
      <alignment horizontal="center" vertical="center"/>
    </xf>
    <xf numFmtId="0" fontId="44" fillId="0" borderId="32" xfId="52" applyFont="1" applyFill="1" applyBorder="1" applyAlignment="1">
      <alignment horizontal="left" vertical="center"/>
    </xf>
    <xf numFmtId="0" fontId="44" fillId="0" borderId="31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vertical="center"/>
    </xf>
    <xf numFmtId="0" fontId="6" fillId="0" borderId="0" xfId="52" applyFont="1" applyFill="1" applyBorder="1" applyAlignment="1">
      <alignment horizontal="left" vertical="center"/>
    </xf>
    <xf numFmtId="0" fontId="43" fillId="0" borderId="25" xfId="52" applyFont="1" applyFill="1" applyBorder="1" applyAlignment="1">
      <alignment horizontal="left" vertical="center"/>
    </xf>
    <xf numFmtId="0" fontId="6" fillId="0" borderId="26" xfId="52" applyFont="1" applyFill="1" applyBorder="1" applyAlignment="1">
      <alignment horizontal="left" vertical="center"/>
    </xf>
    <xf numFmtId="0" fontId="6" fillId="0" borderId="32" xfId="52" applyFont="1" applyFill="1" applyBorder="1" applyAlignment="1">
      <alignment horizontal="left" vertical="center"/>
    </xf>
    <xf numFmtId="0" fontId="6" fillId="0" borderId="31" xfId="52" applyFont="1" applyFill="1" applyBorder="1" applyAlignment="1">
      <alignment horizontal="left" vertical="center"/>
    </xf>
    <xf numFmtId="0" fontId="6" fillId="0" borderId="26" xfId="52" applyFont="1" applyFill="1" applyBorder="1" applyAlignment="1">
      <alignment horizontal="left" vertical="center" wrapText="1"/>
    </xf>
    <xf numFmtId="0" fontId="6" fillId="0" borderId="18" xfId="52" applyFont="1" applyFill="1" applyBorder="1" applyAlignment="1">
      <alignment horizontal="left" vertical="center" wrapText="1"/>
    </xf>
    <xf numFmtId="0" fontId="43" fillId="0" borderId="27" xfId="52" applyFont="1" applyFill="1" applyBorder="1" applyAlignment="1">
      <alignment horizontal="left" vertical="center"/>
    </xf>
    <xf numFmtId="0" fontId="13" fillId="0" borderId="21" xfId="52" applyFill="1" applyBorder="1" applyAlignment="1">
      <alignment horizontal="center" vertical="center"/>
    </xf>
    <xf numFmtId="0" fontId="43" fillId="0" borderId="33" xfId="52" applyFont="1" applyFill="1" applyBorder="1" applyAlignment="1">
      <alignment horizontal="center" vertical="center"/>
    </xf>
    <xf numFmtId="0" fontId="43" fillId="0" borderId="34" xfId="52" applyFont="1" applyFill="1" applyBorder="1" applyAlignment="1">
      <alignment horizontal="left" vertical="center"/>
    </xf>
    <xf numFmtId="0" fontId="6" fillId="0" borderId="32" xfId="52" applyFont="1" applyFill="1" applyBorder="1" applyAlignment="1">
      <alignment horizontal="right" vertical="center"/>
    </xf>
    <xf numFmtId="0" fontId="6" fillId="0" borderId="31" xfId="52" applyFont="1" applyFill="1" applyBorder="1" applyAlignment="1">
      <alignment horizontal="right" vertical="center"/>
    </xf>
    <xf numFmtId="0" fontId="44" fillId="0" borderId="24" xfId="52" applyFont="1" applyFill="1" applyBorder="1" applyAlignment="1">
      <alignment horizontal="left" vertical="center"/>
    </xf>
    <xf numFmtId="0" fontId="44" fillId="0" borderId="25" xfId="52" applyFont="1" applyFill="1" applyBorder="1" applyAlignment="1">
      <alignment horizontal="left" vertical="center"/>
    </xf>
    <xf numFmtId="0" fontId="43" fillId="0" borderId="30" xfId="52" applyFont="1" applyFill="1" applyBorder="1" applyAlignment="1">
      <alignment horizontal="left" vertical="center"/>
    </xf>
    <xf numFmtId="0" fontId="43" fillId="0" borderId="35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horizontal="center" vertical="center"/>
    </xf>
    <xf numFmtId="58" fontId="6" fillId="0" borderId="21" xfId="52" applyNumberFormat="1" applyFont="1" applyFill="1" applyBorder="1" applyAlignment="1">
      <alignment horizontal="center" vertical="center"/>
    </xf>
    <xf numFmtId="0" fontId="43" fillId="0" borderId="21" xfId="52" applyFont="1" applyFill="1" applyBorder="1" applyAlignment="1">
      <alignment horizontal="center" vertical="center"/>
    </xf>
    <xf numFmtId="0" fontId="6" fillId="0" borderId="25" xfId="52" applyFont="1" applyFill="1" applyBorder="1" applyAlignment="1">
      <alignment horizontal="center" vertical="center"/>
    </xf>
    <xf numFmtId="0" fontId="6" fillId="0" borderId="36" xfId="52" applyFont="1" applyFill="1" applyBorder="1" applyAlignment="1">
      <alignment horizontal="center" vertical="center"/>
    </xf>
    <xf numFmtId="0" fontId="43" fillId="0" borderId="19" xfId="52" applyFont="1" applyFill="1" applyBorder="1" applyAlignment="1">
      <alignment horizontal="center" vertical="center"/>
    </xf>
    <xf numFmtId="0" fontId="6" fillId="0" borderId="19" xfId="52" applyFont="1" applyFill="1" applyBorder="1" applyAlignment="1">
      <alignment horizontal="left" vertical="center"/>
    </xf>
    <xf numFmtId="0" fontId="6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3" fillId="0" borderId="37" xfId="52" applyFont="1" applyFill="1" applyBorder="1" applyAlignment="1">
      <alignment horizontal="left" vertical="center"/>
    </xf>
    <xf numFmtId="0" fontId="6" fillId="0" borderId="38" xfId="52" applyFont="1" applyFill="1" applyBorder="1" applyAlignment="1">
      <alignment horizontal="center" vertical="center"/>
    </xf>
    <xf numFmtId="0" fontId="44" fillId="0" borderId="38" xfId="52" applyFont="1" applyFill="1" applyBorder="1" applyAlignment="1">
      <alignment horizontal="left" vertical="center"/>
    </xf>
    <xf numFmtId="0" fontId="43" fillId="0" borderId="36" xfId="52" applyFont="1" applyFill="1" applyBorder="1" applyAlignment="1">
      <alignment horizontal="left" vertical="center"/>
    </xf>
    <xf numFmtId="0" fontId="43" fillId="0" borderId="19" xfId="52" applyFont="1" applyFill="1" applyBorder="1" applyAlignment="1">
      <alignment horizontal="left" vertical="center"/>
    </xf>
    <xf numFmtId="0" fontId="6" fillId="0" borderId="38" xfId="52" applyFont="1" applyFill="1" applyBorder="1" applyAlignment="1">
      <alignment horizontal="left" vertical="center"/>
    </xf>
    <xf numFmtId="0" fontId="6" fillId="0" borderId="19" xfId="52" applyFont="1" applyFill="1" applyBorder="1" applyAlignment="1">
      <alignment horizontal="left" vertical="center" wrapText="1"/>
    </xf>
    <xf numFmtId="0" fontId="13" fillId="0" borderId="22" xfId="52" applyFill="1" applyBorder="1" applyAlignment="1">
      <alignment horizontal="center" vertical="center"/>
    </xf>
    <xf numFmtId="0" fontId="43" fillId="0" borderId="37" xfId="52" applyFont="1" applyFill="1" applyBorder="1" applyAlignment="1">
      <alignment horizontal="center" vertical="center"/>
    </xf>
    <xf numFmtId="0" fontId="6" fillId="0" borderId="35" xfId="52" applyFont="1" applyFill="1" applyBorder="1" applyAlignment="1">
      <alignment horizontal="left" vertical="center"/>
    </xf>
    <xf numFmtId="0" fontId="6" fillId="0" borderId="19" xfId="52" applyFont="1" applyFill="1" applyBorder="1" applyAlignment="1">
      <alignment horizontal="center" vertical="center"/>
    </xf>
    <xf numFmtId="0" fontId="6" fillId="0" borderId="19" xfId="52" applyFont="1" applyFill="1" applyBorder="1" applyAlignment="1">
      <alignment horizontal="center" vertical="center" wrapText="1"/>
    </xf>
    <xf numFmtId="0" fontId="13" fillId="0" borderId="38" xfId="52" applyFont="1" applyFill="1" applyBorder="1" applyAlignment="1">
      <alignment horizontal="center" vertical="center"/>
    </xf>
    <xf numFmtId="0" fontId="15" fillId="0" borderId="38" xfId="52" applyFont="1" applyFill="1" applyBorder="1" applyAlignment="1">
      <alignment horizontal="center" vertical="center"/>
    </xf>
    <xf numFmtId="0" fontId="6" fillId="0" borderId="35" xfId="52" applyFont="1" applyFill="1" applyBorder="1" applyAlignment="1">
      <alignment horizontal="right" vertical="center"/>
    </xf>
    <xf numFmtId="0" fontId="6" fillId="0" borderId="39" xfId="52" applyFont="1" applyFill="1" applyBorder="1" applyAlignment="1">
      <alignment horizontal="center" vertical="center"/>
    </xf>
    <xf numFmtId="0" fontId="44" fillId="0" borderId="36" xfId="52" applyFont="1" applyFill="1" applyBorder="1" applyAlignment="1">
      <alignment horizontal="left" vertical="center"/>
    </xf>
    <xf numFmtId="0" fontId="6" fillId="0" borderId="22" xfId="52" applyFont="1" applyFill="1" applyBorder="1" applyAlignment="1">
      <alignment horizontal="center" vertical="center"/>
    </xf>
    <xf numFmtId="0" fontId="41" fillId="0" borderId="0" xfId="53" applyFont="1" applyFill="1" applyAlignment="1">
      <alignment horizontal="center"/>
    </xf>
    <xf numFmtId="0" fontId="38" fillId="0" borderId="13" xfId="0" applyNumberFormat="1" applyFont="1" applyFill="1" applyBorder="1" applyAlignment="1">
      <alignment horizontal="left" vertical="center"/>
    </xf>
    <xf numFmtId="49" fontId="15" fillId="0" borderId="14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horizontal="left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8" fillId="0" borderId="14" xfId="0" applyNumberFormat="1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52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29" fillId="0" borderId="8" xfId="0" applyNumberFormat="1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1" fillId="0" borderId="18" xfId="53" applyFont="1" applyFill="1" applyBorder="1" applyAlignment="1"/>
    <xf numFmtId="14" fontId="27" fillId="0" borderId="0" xfId="53" applyNumberFormat="1" applyFont="1" applyFill="1" applyAlignment="1"/>
    <xf numFmtId="0" fontId="13" fillId="0" borderId="0" xfId="52" applyFont="1" applyAlignment="1">
      <alignment horizontal="left" vertical="center"/>
    </xf>
    <xf numFmtId="0" fontId="15" fillId="0" borderId="41" xfId="52" applyFont="1" applyBorder="1" applyAlignment="1">
      <alignment horizontal="left" vertical="center"/>
    </xf>
    <xf numFmtId="0" fontId="24" fillId="0" borderId="42" xfId="52" applyFont="1" applyBorder="1" applyAlignment="1">
      <alignment horizontal="center" vertical="center"/>
    </xf>
    <xf numFmtId="0" fontId="15" fillId="0" borderId="42" xfId="52" applyFont="1" applyBorder="1" applyAlignment="1">
      <alignment horizontal="center" vertical="center"/>
    </xf>
    <xf numFmtId="0" fontId="44" fillId="0" borderId="42" xfId="52" applyFont="1" applyBorder="1" applyAlignment="1">
      <alignment horizontal="left" vertical="center"/>
    </xf>
    <xf numFmtId="0" fontId="44" fillId="0" borderId="24" xfId="52" applyFont="1" applyBorder="1" applyAlignment="1">
      <alignment horizontal="center" vertical="center"/>
    </xf>
    <xf numFmtId="0" fontId="44" fillId="0" borderId="25" xfId="52" applyFont="1" applyBorder="1" applyAlignment="1">
      <alignment horizontal="center" vertical="center"/>
    </xf>
    <xf numFmtId="0" fontId="44" fillId="0" borderId="36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5" xfId="52" applyFont="1" applyBorder="1" applyAlignment="1">
      <alignment horizontal="center" vertical="center"/>
    </xf>
    <xf numFmtId="0" fontId="15" fillId="0" borderId="36" xfId="52" applyFont="1" applyBorder="1" applyAlignment="1">
      <alignment horizontal="center" vertical="center"/>
    </xf>
    <xf numFmtId="0" fontId="44" fillId="0" borderId="26" xfId="52" applyFont="1" applyBorder="1" applyAlignment="1">
      <alignment horizontal="left" vertical="center"/>
    </xf>
    <xf numFmtId="0" fontId="44" fillId="0" borderId="18" xfId="52" applyFont="1" applyBorder="1" applyAlignment="1">
      <alignment horizontal="left" vertical="center"/>
    </xf>
    <xf numFmtId="14" fontId="24" fillId="0" borderId="18" xfId="52" applyNumberFormat="1" applyFont="1" applyBorder="1" applyAlignment="1">
      <alignment horizontal="center" vertical="center"/>
    </xf>
    <xf numFmtId="14" fontId="24" fillId="0" borderId="19" xfId="52" applyNumberFormat="1" applyFont="1" applyBorder="1" applyAlignment="1">
      <alignment horizontal="center" vertical="center"/>
    </xf>
    <xf numFmtId="0" fontId="44" fillId="0" borderId="26" xfId="52" applyFont="1" applyBorder="1" applyAlignment="1">
      <alignment vertical="center"/>
    </xf>
    <xf numFmtId="49" fontId="24" fillId="0" borderId="18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44" fillId="0" borderId="18" xfId="52" applyFont="1" applyBorder="1" applyAlignment="1">
      <alignment vertical="center"/>
    </xf>
    <xf numFmtId="0" fontId="24" fillId="0" borderId="43" xfId="52" applyFont="1" applyBorder="1" applyAlignment="1">
      <alignment horizontal="center" vertical="center"/>
    </xf>
    <xf numFmtId="0" fontId="24" fillId="0" borderId="44" xfId="52" applyFont="1" applyBorder="1" applyAlignment="1">
      <alignment horizontal="center" vertical="center"/>
    </xf>
    <xf numFmtId="0" fontId="13" fillId="0" borderId="18" xfId="52" applyFont="1" applyBorder="1" applyAlignment="1">
      <alignment vertical="center"/>
    </xf>
    <xf numFmtId="0" fontId="45" fillId="0" borderId="27" xfId="52" applyFont="1" applyBorder="1" applyAlignment="1">
      <alignment vertical="center"/>
    </xf>
    <xf numFmtId="0" fontId="24" fillId="0" borderId="45" xfId="52" applyFont="1" applyBorder="1" applyAlignment="1">
      <alignment horizontal="center" vertical="center"/>
    </xf>
    <xf numFmtId="0" fontId="24" fillId="0" borderId="39" xfId="52" applyFont="1" applyBorder="1" applyAlignment="1">
      <alignment horizontal="center" vertical="center"/>
    </xf>
    <xf numFmtId="0" fontId="44" fillId="0" borderId="27" xfId="52" applyFont="1" applyBorder="1" applyAlignment="1">
      <alignment horizontal="left" vertical="center"/>
    </xf>
    <xf numFmtId="0" fontId="44" fillId="0" borderId="21" xfId="52" applyFont="1" applyBorder="1" applyAlignment="1">
      <alignment horizontal="left" vertical="center"/>
    </xf>
    <xf numFmtId="14" fontId="24" fillId="0" borderId="21" xfId="52" applyNumberFormat="1" applyFont="1" applyBorder="1" applyAlignment="1">
      <alignment horizontal="center" vertical="center"/>
    </xf>
    <xf numFmtId="14" fontId="24" fillId="0" borderId="22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44" fillId="0" borderId="24" xfId="52" applyFont="1" applyBorder="1" applyAlignment="1">
      <alignment vertical="center"/>
    </xf>
    <xf numFmtId="0" fontId="13" fillId="0" borderId="25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13" fillId="0" borderId="25" xfId="52" applyFont="1" applyBorder="1" applyAlignment="1">
      <alignment vertical="center"/>
    </xf>
    <xf numFmtId="0" fontId="44" fillId="0" borderId="25" xfId="52" applyFont="1" applyBorder="1" applyAlignment="1">
      <alignment vertical="center"/>
    </xf>
    <xf numFmtId="0" fontId="13" fillId="0" borderId="18" xfId="52" applyFont="1" applyBorder="1" applyAlignment="1">
      <alignment horizontal="left" vertical="center"/>
    </xf>
    <xf numFmtId="0" fontId="44" fillId="0" borderId="0" xfId="52" applyFont="1" applyBorder="1" applyAlignment="1">
      <alignment horizontal="left" vertical="center"/>
    </xf>
    <xf numFmtId="0" fontId="6" fillId="0" borderId="34" xfId="52" applyFont="1" applyBorder="1" applyAlignment="1">
      <alignment horizontal="left" vertical="center" wrapText="1"/>
    </xf>
    <xf numFmtId="0" fontId="6" fillId="0" borderId="29" xfId="52" applyFont="1" applyBorder="1" applyAlignment="1">
      <alignment horizontal="left" vertical="center" wrapText="1"/>
    </xf>
    <xf numFmtId="0" fontId="6" fillId="0" borderId="46" xfId="52" applyFont="1" applyBorder="1" applyAlignment="1">
      <alignment horizontal="left" vertical="center" wrapText="1"/>
    </xf>
    <xf numFmtId="0" fontId="6" fillId="0" borderId="32" xfId="52" applyFont="1" applyBorder="1" applyAlignment="1">
      <alignment horizontal="left" vertical="center"/>
    </xf>
    <xf numFmtId="0" fontId="6" fillId="0" borderId="31" xfId="52" applyFont="1" applyBorder="1" applyAlignment="1">
      <alignment horizontal="left" vertical="center"/>
    </xf>
    <xf numFmtId="0" fontId="6" fillId="0" borderId="35" xfId="52" applyFont="1" applyBorder="1" applyAlignment="1">
      <alignment horizontal="left" vertical="center"/>
    </xf>
    <xf numFmtId="0" fontId="6" fillId="0" borderId="30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6" fillId="0" borderId="24" xfId="52" applyFont="1" applyBorder="1" applyAlignment="1">
      <alignment horizontal="left" vertical="center" wrapText="1"/>
    </xf>
    <xf numFmtId="0" fontId="6" fillId="0" borderId="25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4" fillId="0" borderId="26" xfId="52" applyFont="1" applyFill="1" applyBorder="1" applyAlignment="1">
      <alignment horizontal="left" vertical="center"/>
    </xf>
    <xf numFmtId="0" fontId="44" fillId="0" borderId="27" xfId="52" applyFont="1" applyBorder="1" applyAlignment="1">
      <alignment horizontal="center" vertical="center"/>
    </xf>
    <xf numFmtId="0" fontId="44" fillId="0" borderId="21" xfId="52" applyFont="1" applyBorder="1" applyAlignment="1">
      <alignment horizontal="center" vertical="center"/>
    </xf>
    <xf numFmtId="0" fontId="44" fillId="0" borderId="26" xfId="52" applyFont="1" applyBorder="1" applyAlignment="1">
      <alignment horizontal="center" vertical="center"/>
    </xf>
    <xf numFmtId="0" fontId="44" fillId="0" borderId="18" xfId="52" applyFont="1" applyBorder="1" applyAlignment="1">
      <alignment horizontal="center" vertical="center"/>
    </xf>
    <xf numFmtId="0" fontId="43" fillId="0" borderId="18" xfId="52" applyFont="1" applyBorder="1" applyAlignment="1">
      <alignment horizontal="left" vertical="center"/>
    </xf>
    <xf numFmtId="0" fontId="44" fillId="0" borderId="47" xfId="52" applyFont="1" applyFill="1" applyBorder="1" applyAlignment="1">
      <alignment horizontal="left" vertical="center"/>
    </xf>
    <xf numFmtId="0" fontId="44" fillId="0" borderId="48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44" fillId="0" borderId="32" xfId="52" applyFont="1" applyBorder="1" applyAlignment="1">
      <alignment horizontal="left" vertical="center"/>
    </xf>
    <xf numFmtId="0" fontId="44" fillId="0" borderId="31" xfId="52" applyFont="1" applyBorder="1" applyAlignment="1">
      <alignment horizontal="left" vertical="center"/>
    </xf>
    <xf numFmtId="0" fontId="15" fillId="0" borderId="49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15" fillId="0" borderId="50" xfId="52" applyFont="1" applyBorder="1" applyAlignment="1">
      <alignment vertical="center"/>
    </xf>
    <xf numFmtId="58" fontId="13" fillId="0" borderId="50" xfId="52" applyNumberFormat="1" applyFont="1" applyBorder="1" applyAlignment="1">
      <alignment vertical="center"/>
    </xf>
    <xf numFmtId="0" fontId="15" fillId="0" borderId="50" xfId="52" applyFont="1" applyBorder="1" applyAlignment="1">
      <alignment horizontal="center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center" vertical="center"/>
    </xf>
    <xf numFmtId="0" fontId="15" fillId="0" borderId="53" xfId="52" applyFont="1" applyFill="1" applyBorder="1" applyAlignment="1">
      <alignment horizontal="center" vertical="center"/>
    </xf>
    <xf numFmtId="0" fontId="15" fillId="0" borderId="27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3" fillId="0" borderId="42" xfId="52" applyFont="1" applyBorder="1" applyAlignment="1">
      <alignment horizontal="center" vertical="center"/>
    </xf>
    <xf numFmtId="0" fontId="13" fillId="0" borderId="54" xfId="52" applyFont="1" applyBorder="1" applyAlignment="1">
      <alignment horizontal="center" vertical="center"/>
    </xf>
    <xf numFmtId="0" fontId="24" fillId="0" borderId="22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44" fillId="0" borderId="22" xfId="52" applyFont="1" applyBorder="1" applyAlignment="1">
      <alignment horizontal="left" vertical="center"/>
    </xf>
    <xf numFmtId="0" fontId="43" fillId="0" borderId="25" xfId="52" applyFont="1" applyBorder="1" applyAlignment="1">
      <alignment horizontal="left" vertical="center"/>
    </xf>
    <xf numFmtId="0" fontId="43" fillId="0" borderId="36" xfId="52" applyFont="1" applyBorder="1" applyAlignment="1">
      <alignment horizontal="left" vertical="center"/>
    </xf>
    <xf numFmtId="0" fontId="43" fillId="0" borderId="30" xfId="52" applyFont="1" applyBorder="1" applyAlignment="1">
      <alignment horizontal="left" vertical="center"/>
    </xf>
    <xf numFmtId="0" fontId="43" fillId="0" borderId="31" xfId="52" applyFont="1" applyBorder="1" applyAlignment="1">
      <alignment horizontal="left" vertical="center"/>
    </xf>
    <xf numFmtId="0" fontId="43" fillId="0" borderId="38" xfId="52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44" fillId="0" borderId="22" xfId="52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44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44" fillId="0" borderId="38" xfId="52" applyFont="1" applyBorder="1" applyAlignment="1">
      <alignment horizontal="left" vertical="center"/>
    </xf>
    <xf numFmtId="0" fontId="24" fillId="0" borderId="55" xfId="52" applyFont="1" applyBorder="1" applyAlignment="1">
      <alignment horizontal="center" vertical="center"/>
    </xf>
    <xf numFmtId="0" fontId="15" fillId="0" borderId="56" xfId="52" applyFont="1" applyFill="1" applyBorder="1" applyAlignment="1">
      <alignment horizontal="left" vertical="center"/>
    </xf>
    <xf numFmtId="0" fontId="15" fillId="0" borderId="57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3" fillId="0" borderId="0" xfId="52" applyFont="1" applyBorder="1" applyAlignment="1">
      <alignment horizontal="left" vertical="center"/>
    </xf>
    <xf numFmtId="0" fontId="46" fillId="0" borderId="23" xfId="52" applyFont="1" applyBorder="1" applyAlignment="1">
      <alignment horizontal="center" vertical="top"/>
    </xf>
    <xf numFmtId="0" fontId="44" fillId="0" borderId="58" xfId="52" applyFont="1" applyBorder="1" applyAlignment="1">
      <alignment horizontal="left" vertical="center"/>
    </xf>
    <xf numFmtId="0" fontId="44" fillId="0" borderId="23" xfId="52" applyFont="1" applyBorder="1" applyAlignment="1">
      <alignment horizontal="left" vertical="center"/>
    </xf>
    <xf numFmtId="0" fontId="44" fillId="0" borderId="33" xfId="52" applyFont="1" applyBorder="1" applyAlignment="1">
      <alignment horizontal="left" vertical="center"/>
    </xf>
    <xf numFmtId="0" fontId="15" fillId="0" borderId="51" xfId="52" applyFont="1" applyBorder="1" applyAlignment="1">
      <alignment horizontal="left" vertical="center"/>
    </xf>
    <xf numFmtId="0" fontId="15" fillId="0" borderId="50" xfId="52" applyFont="1" applyBorder="1" applyAlignment="1">
      <alignment horizontal="left" vertical="center"/>
    </xf>
    <xf numFmtId="0" fontId="44" fillId="0" borderId="52" xfId="52" applyFont="1" applyBorder="1" applyAlignment="1">
      <alignment vertical="center"/>
    </xf>
    <xf numFmtId="0" fontId="13" fillId="0" borderId="53" xfId="52" applyFont="1" applyBorder="1" applyAlignment="1">
      <alignment horizontal="left" vertical="center"/>
    </xf>
    <xf numFmtId="0" fontId="24" fillId="0" borderId="53" xfId="52" applyFont="1" applyBorder="1" applyAlignment="1">
      <alignment horizontal="left" vertical="center"/>
    </xf>
    <xf numFmtId="0" fontId="13" fillId="0" borderId="53" xfId="52" applyFont="1" applyBorder="1" applyAlignment="1">
      <alignment vertical="center"/>
    </xf>
    <xf numFmtId="0" fontId="44" fillId="0" borderId="53" xfId="52" applyFont="1" applyBorder="1" applyAlignment="1">
      <alignment vertical="center"/>
    </xf>
    <xf numFmtId="0" fontId="44" fillId="0" borderId="52" xfId="52" applyFont="1" applyBorder="1" applyAlignment="1">
      <alignment horizontal="center" vertical="center"/>
    </xf>
    <xf numFmtId="0" fontId="24" fillId="0" borderId="53" xfId="52" applyFont="1" applyBorder="1" applyAlignment="1">
      <alignment horizontal="center" vertical="center"/>
    </xf>
    <xf numFmtId="0" fontId="44" fillId="0" borderId="53" xfId="52" applyFont="1" applyBorder="1" applyAlignment="1">
      <alignment horizontal="center" vertical="center"/>
    </xf>
    <xf numFmtId="0" fontId="13" fillId="0" borderId="53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center" vertical="center"/>
    </xf>
    <xf numFmtId="0" fontId="44" fillId="0" borderId="47" xfId="52" applyFont="1" applyBorder="1" applyAlignment="1">
      <alignment horizontal="left" vertical="center" wrapText="1"/>
    </xf>
    <xf numFmtId="0" fontId="44" fillId="0" borderId="48" xfId="52" applyFont="1" applyBorder="1" applyAlignment="1">
      <alignment horizontal="left" vertical="center" wrapText="1"/>
    </xf>
    <xf numFmtId="0" fontId="44" fillId="0" borderId="59" xfId="52" applyFont="1" applyBorder="1" applyAlignment="1">
      <alignment horizontal="left" vertical="center"/>
    </xf>
    <xf numFmtId="0" fontId="44" fillId="0" borderId="60" xfId="52" applyFont="1" applyBorder="1" applyAlignment="1">
      <alignment horizontal="left" vertical="center"/>
    </xf>
    <xf numFmtId="0" fontId="47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49" fillId="0" borderId="2" xfId="0" applyFont="1" applyFill="1" applyBorder="1" applyAlignment="1">
      <alignment horizontal="left" vertical="center" wrapText="1"/>
    </xf>
    <xf numFmtId="9" fontId="24" fillId="0" borderId="2" xfId="52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9" fontId="24" fillId="0" borderId="53" xfId="52" applyNumberFormat="1" applyFont="1" applyBorder="1" applyAlignment="1">
      <alignment horizontal="center" vertical="center"/>
    </xf>
    <xf numFmtId="0" fontId="24" fillId="0" borderId="26" xfId="52" applyFont="1" applyBorder="1" applyAlignment="1">
      <alignment horizontal="left" vertical="center"/>
    </xf>
    <xf numFmtId="9" fontId="24" fillId="0" borderId="18" xfId="52" applyNumberFormat="1" applyFont="1" applyBorder="1" applyAlignment="1">
      <alignment horizontal="center" vertical="center"/>
    </xf>
    <xf numFmtId="0" fontId="15" fillId="0" borderId="51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9" fontId="24" fillId="0" borderId="34" xfId="52" applyNumberFormat="1" applyFont="1" applyBorder="1" applyAlignment="1">
      <alignment horizontal="left" vertical="center"/>
    </xf>
    <xf numFmtId="9" fontId="24" fillId="0" borderId="29" xfId="52" applyNumberFormat="1" applyFont="1" applyBorder="1" applyAlignment="1">
      <alignment horizontal="left" vertical="center"/>
    </xf>
    <xf numFmtId="9" fontId="24" fillId="0" borderId="47" xfId="52" applyNumberFormat="1" applyFont="1" applyBorder="1" applyAlignment="1">
      <alignment horizontal="left" vertical="center"/>
    </xf>
    <xf numFmtId="9" fontId="24" fillId="0" borderId="48" xfId="52" applyNumberFormat="1" applyFont="1" applyBorder="1" applyAlignment="1">
      <alignment horizontal="left" vertical="center"/>
    </xf>
    <xf numFmtId="0" fontId="43" fillId="0" borderId="52" xfId="52" applyFont="1" applyFill="1" applyBorder="1" applyAlignment="1">
      <alignment horizontal="left" vertical="center"/>
    </xf>
    <xf numFmtId="0" fontId="43" fillId="0" borderId="53" xfId="52" applyFont="1" applyFill="1" applyBorder="1" applyAlignment="1">
      <alignment horizontal="left" vertical="center"/>
    </xf>
    <xf numFmtId="0" fontId="43" fillId="0" borderId="45" xfId="52" applyFont="1" applyFill="1" applyBorder="1" applyAlignment="1">
      <alignment horizontal="left" vertical="center"/>
    </xf>
    <xf numFmtId="0" fontId="43" fillId="0" borderId="48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15" fillId="0" borderId="41" xfId="52" applyFont="1" applyBorder="1" applyAlignment="1">
      <alignment vertical="center"/>
    </xf>
    <xf numFmtId="0" fontId="50" fillId="0" borderId="50" xfId="52" applyFont="1" applyBorder="1" applyAlignment="1">
      <alignment horizontal="center" vertical="center"/>
    </xf>
    <xf numFmtId="0" fontId="15" fillId="0" borderId="42" xfId="52" applyFont="1" applyBorder="1" applyAlignment="1">
      <alignment vertical="center"/>
    </xf>
    <xf numFmtId="0" fontId="24" fillId="0" borderId="64" xfId="52" applyFont="1" applyBorder="1" applyAlignment="1">
      <alignment vertical="center"/>
    </xf>
    <xf numFmtId="0" fontId="15" fillId="0" borderId="64" xfId="52" applyFont="1" applyBorder="1" applyAlignment="1">
      <alignment vertical="center"/>
    </xf>
    <xf numFmtId="58" fontId="13" fillId="0" borderId="42" xfId="52" applyNumberFormat="1" applyFont="1" applyBorder="1" applyAlignment="1">
      <alignment vertical="center"/>
    </xf>
    <xf numFmtId="0" fontId="15" fillId="0" borderId="33" xfId="52" applyFont="1" applyBorder="1" applyAlignment="1">
      <alignment horizontal="center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44" fillId="0" borderId="66" xfId="52" applyFont="1" applyBorder="1" applyAlignment="1">
      <alignment horizontal="left" vertical="center"/>
    </xf>
    <xf numFmtId="0" fontId="15" fillId="0" borderId="56" xfId="52" applyFont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44" fillId="0" borderId="0" xfId="52" applyFont="1" applyBorder="1" applyAlignment="1">
      <alignment vertical="center"/>
    </xf>
    <xf numFmtId="0" fontId="44" fillId="0" borderId="39" xfId="52" applyFont="1" applyBorder="1" applyAlignment="1">
      <alignment horizontal="left" vertical="center" wrapText="1"/>
    </xf>
    <xf numFmtId="0" fontId="44" fillId="0" borderId="57" xfId="52" applyFont="1" applyBorder="1" applyAlignment="1">
      <alignment horizontal="left" vertical="center"/>
    </xf>
    <xf numFmtId="0" fontId="44" fillId="0" borderId="2" xfId="52" applyFont="1" applyBorder="1" applyAlignment="1">
      <alignment horizontal="center" vertical="center"/>
    </xf>
    <xf numFmtId="0" fontId="51" fillId="0" borderId="38" xfId="52" applyFont="1" applyBorder="1" applyAlignment="1">
      <alignment horizontal="left" vertical="center"/>
    </xf>
    <xf numFmtId="0" fontId="6" fillId="0" borderId="19" xfId="52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/>
    </xf>
    <xf numFmtId="9" fontId="24" fillId="0" borderId="37" xfId="52" applyNumberFormat="1" applyFont="1" applyBorder="1" applyAlignment="1">
      <alignment horizontal="left" vertical="center"/>
    </xf>
    <xf numFmtId="9" fontId="24" fillId="0" borderId="39" xfId="52" applyNumberFormat="1" applyFont="1" applyBorder="1" applyAlignment="1">
      <alignment horizontal="left" vertical="center"/>
    </xf>
    <xf numFmtId="0" fontId="43" fillId="0" borderId="57" xfId="52" applyFont="1" applyFill="1" applyBorder="1" applyAlignment="1">
      <alignment horizontal="left" vertical="center"/>
    </xf>
    <xf numFmtId="0" fontId="43" fillId="0" borderId="39" xfId="52" applyFont="1" applyFill="1" applyBorder="1" applyAlignment="1">
      <alignment horizontal="left" vertical="center"/>
    </xf>
    <xf numFmtId="0" fontId="24" fillId="0" borderId="67" xfId="52" applyFont="1" applyFill="1" applyBorder="1" applyAlignment="1">
      <alignment horizontal="left" vertical="center"/>
    </xf>
    <xf numFmtId="0" fontId="15" fillId="0" borderId="68" xfId="52" applyFont="1" applyBorder="1" applyAlignment="1">
      <alignment horizontal="center" vertical="center"/>
    </xf>
    <xf numFmtId="0" fontId="24" fillId="0" borderId="64" xfId="52" applyFont="1" applyBorder="1" applyAlignment="1">
      <alignment horizontal="center" vertical="center"/>
    </xf>
    <xf numFmtId="0" fontId="24" fillId="0" borderId="66" xfId="52" applyFont="1" applyBorder="1" applyAlignment="1">
      <alignment horizontal="center" vertical="center"/>
    </xf>
    <xf numFmtId="0" fontId="24" fillId="0" borderId="66" xfId="52" applyFont="1" applyFill="1" applyBorder="1" applyAlignment="1">
      <alignment horizontal="left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3" fillId="0" borderId="13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52" fillId="0" borderId="17" xfId="0" applyFont="1" applyBorder="1" applyAlignment="1">
      <alignment horizontal="center" vertical="center" wrapText="1"/>
    </xf>
    <xf numFmtId="0" fontId="53" fillId="0" borderId="69" xfId="0" applyFont="1" applyBorder="1" applyAlignment="1">
      <alignment horizontal="center" vertical="center"/>
    </xf>
    <xf numFmtId="0" fontId="53" fillId="0" borderId="14" xfId="0" applyFont="1" applyBorder="1"/>
    <xf numFmtId="0" fontId="0" fillId="0" borderId="14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7" fillId="0" borderId="2" xfId="6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137160</xdr:colOff>
      <xdr:row>2</xdr:row>
      <xdr:rowOff>57150</xdr:rowOff>
    </xdr:from>
    <xdr:to>
      <xdr:col>8</xdr:col>
      <xdr:colOff>3810</xdr:colOff>
      <xdr:row>3</xdr:row>
      <xdr:rowOff>360045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06540" y="638175"/>
          <a:ext cx="933450" cy="683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4" customWidth="1"/>
    <col min="3" max="3" width="10.125" customWidth="1"/>
  </cols>
  <sheetData>
    <row r="1" ht="21" customHeight="1" spans="1:2">
      <c r="A1" s="445"/>
      <c r="B1" s="446" t="s">
        <v>0</v>
      </c>
    </row>
    <row r="2" spans="1:2">
      <c r="A2" s="9">
        <v>1</v>
      </c>
      <c r="B2" s="447" t="s">
        <v>1</v>
      </c>
    </row>
    <row r="3" spans="1:2">
      <c r="A3" s="9">
        <v>2</v>
      </c>
      <c r="B3" s="447" t="s">
        <v>2</v>
      </c>
    </row>
    <row r="4" spans="1:2">
      <c r="A4" s="9">
        <v>3</v>
      </c>
      <c r="B4" s="447" t="s">
        <v>3</v>
      </c>
    </row>
    <row r="5" spans="1:2">
      <c r="A5" s="9">
        <v>4</v>
      </c>
      <c r="B5" s="447" t="s">
        <v>4</v>
      </c>
    </row>
    <row r="6" spans="1:2">
      <c r="A6" s="9">
        <v>5</v>
      </c>
      <c r="B6" s="447" t="s">
        <v>5</v>
      </c>
    </row>
    <row r="7" spans="1:2">
      <c r="A7" s="9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8.95" customHeight="1" spans="1:2">
      <c r="A9" s="445"/>
      <c r="B9" s="450" t="s">
        <v>8</v>
      </c>
    </row>
    <row r="10" ht="15.95" customHeight="1" spans="1:2">
      <c r="A10" s="9">
        <v>1</v>
      </c>
      <c r="B10" s="451" t="s">
        <v>9</v>
      </c>
    </row>
    <row r="11" spans="1:2">
      <c r="A11" s="9">
        <v>2</v>
      </c>
      <c r="B11" s="447" t="s">
        <v>10</v>
      </c>
    </row>
    <row r="12" spans="1:2">
      <c r="A12" s="9">
        <v>3</v>
      </c>
      <c r="B12" s="449" t="s">
        <v>11</v>
      </c>
    </row>
    <row r="13" spans="1:2">
      <c r="A13" s="9">
        <v>4</v>
      </c>
      <c r="B13" s="447" t="s">
        <v>12</v>
      </c>
    </row>
    <row r="14" spans="1:2">
      <c r="A14" s="9">
        <v>5</v>
      </c>
      <c r="B14" s="447" t="s">
        <v>13</v>
      </c>
    </row>
    <row r="15" spans="1:2">
      <c r="A15" s="9">
        <v>6</v>
      </c>
      <c r="B15" s="447" t="s">
        <v>14</v>
      </c>
    </row>
    <row r="16" spans="1:2">
      <c r="A16" s="9">
        <v>7</v>
      </c>
      <c r="B16" s="447" t="s">
        <v>15</v>
      </c>
    </row>
    <row r="17" spans="1:2">
      <c r="A17" s="9">
        <v>8</v>
      </c>
      <c r="B17" s="447" t="s">
        <v>16</v>
      </c>
    </row>
    <row r="18" spans="1:2">
      <c r="A18" s="9">
        <v>9</v>
      </c>
      <c r="B18" s="447" t="s">
        <v>17</v>
      </c>
    </row>
    <row r="19" spans="1:2">
      <c r="A19" s="9"/>
      <c r="B19" s="447"/>
    </row>
    <row r="20" ht="20.25" spans="1:2">
      <c r="A20" s="445"/>
      <c r="B20" s="446" t="s">
        <v>18</v>
      </c>
    </row>
    <row r="21" spans="1:2">
      <c r="A21" s="9">
        <v>1</v>
      </c>
      <c r="B21" s="452" t="s">
        <v>19</v>
      </c>
    </row>
    <row r="22" spans="1:2">
      <c r="A22" s="9">
        <v>2</v>
      </c>
      <c r="B22" s="447" t="s">
        <v>20</v>
      </c>
    </row>
    <row r="23" spans="1:2">
      <c r="A23" s="9">
        <v>3</v>
      </c>
      <c r="B23" s="447" t="s">
        <v>21</v>
      </c>
    </row>
    <row r="24" spans="1:2">
      <c r="A24" s="9">
        <v>4</v>
      </c>
      <c r="B24" s="447" t="s">
        <v>22</v>
      </c>
    </row>
    <row r="25" spans="1:2">
      <c r="A25" s="9">
        <v>5</v>
      </c>
      <c r="B25" s="447" t="s">
        <v>23</v>
      </c>
    </row>
    <row r="26" spans="1:2">
      <c r="A26" s="9">
        <v>6</v>
      </c>
      <c r="B26" s="447" t="s">
        <v>24</v>
      </c>
    </row>
    <row r="27" spans="1:2">
      <c r="A27" s="9">
        <v>7</v>
      </c>
      <c r="B27" s="447" t="s">
        <v>25</v>
      </c>
    </row>
    <row r="28" spans="1:2">
      <c r="A28" s="9"/>
      <c r="B28" s="447"/>
    </row>
    <row r="29" ht="20.25" spans="1:2">
      <c r="A29" s="445"/>
      <c r="B29" s="446" t="s">
        <v>26</v>
      </c>
    </row>
    <row r="30" spans="1:2">
      <c r="A30" s="9">
        <v>1</v>
      </c>
      <c r="B30" s="452" t="s">
        <v>27</v>
      </c>
    </row>
    <row r="31" spans="1:2">
      <c r="A31" s="9">
        <v>2</v>
      </c>
      <c r="B31" s="447" t="s">
        <v>28</v>
      </c>
    </row>
    <row r="32" spans="1:2">
      <c r="A32" s="9">
        <v>3</v>
      </c>
      <c r="B32" s="447" t="s">
        <v>29</v>
      </c>
    </row>
    <row r="33" ht="28.5" spans="1:2">
      <c r="A33" s="9">
        <v>4</v>
      </c>
      <c r="B33" s="447" t="s">
        <v>30</v>
      </c>
    </row>
    <row r="34" spans="1:2">
      <c r="A34" s="9">
        <v>5</v>
      </c>
      <c r="B34" s="447" t="s">
        <v>31</v>
      </c>
    </row>
    <row r="35" spans="1:2">
      <c r="A35" s="9">
        <v>6</v>
      </c>
      <c r="B35" s="447" t="s">
        <v>32</v>
      </c>
    </row>
    <row r="36" spans="1:2">
      <c r="A36" s="9">
        <v>7</v>
      </c>
      <c r="B36" s="447" t="s">
        <v>33</v>
      </c>
    </row>
    <row r="37" spans="1:2">
      <c r="A37" s="9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279</v>
      </c>
      <c r="H2" s="4"/>
      <c r="I2" s="4" t="s">
        <v>280</v>
      </c>
      <c r="J2" s="4"/>
      <c r="K2" s="6" t="s">
        <v>281</v>
      </c>
      <c r="L2" s="76" t="s">
        <v>282</v>
      </c>
      <c r="M2" s="22" t="s">
        <v>283</v>
      </c>
    </row>
    <row r="3" s="1" customFormat="1" ht="16.5" spans="1:13">
      <c r="A3" s="4"/>
      <c r="B3" s="7"/>
      <c r="C3" s="7"/>
      <c r="D3" s="7"/>
      <c r="E3" s="7"/>
      <c r="F3" s="7"/>
      <c r="G3" s="4" t="s">
        <v>284</v>
      </c>
      <c r="H3" s="4" t="s">
        <v>285</v>
      </c>
      <c r="I3" s="4" t="s">
        <v>284</v>
      </c>
      <c r="J3" s="4" t="s">
        <v>285</v>
      </c>
      <c r="K3" s="8"/>
      <c r="L3" s="77"/>
      <c r="M3" s="23"/>
    </row>
    <row r="4" ht="22" customHeight="1" spans="1:13">
      <c r="A4" s="68">
        <v>1</v>
      </c>
      <c r="B4" s="26" t="s">
        <v>272</v>
      </c>
      <c r="C4" s="26" t="s">
        <v>268</v>
      </c>
      <c r="D4" s="26" t="s">
        <v>269</v>
      </c>
      <c r="E4" s="26" t="s">
        <v>270</v>
      </c>
      <c r="F4" s="26" t="s">
        <v>271</v>
      </c>
      <c r="G4" s="69">
        <v>-0.01</v>
      </c>
      <c r="H4" s="69">
        <v>0</v>
      </c>
      <c r="I4" s="69">
        <v>-0.01</v>
      </c>
      <c r="J4" s="69">
        <v>0</v>
      </c>
      <c r="K4" s="72"/>
      <c r="L4" s="12" t="s">
        <v>95</v>
      </c>
      <c r="M4" s="12" t="s">
        <v>286</v>
      </c>
    </row>
    <row r="5" ht="22" customHeight="1" spans="1:13">
      <c r="A5" s="68">
        <v>2</v>
      </c>
      <c r="B5" s="26" t="s">
        <v>272</v>
      </c>
      <c r="C5" s="26" t="s">
        <v>273</v>
      </c>
      <c r="D5" s="26" t="s">
        <v>269</v>
      </c>
      <c r="E5" s="26" t="s">
        <v>274</v>
      </c>
      <c r="F5" s="26" t="s">
        <v>271</v>
      </c>
      <c r="G5" s="69">
        <v>-0.01</v>
      </c>
      <c r="H5" s="69">
        <v>0</v>
      </c>
      <c r="I5" s="69">
        <v>-0.01</v>
      </c>
      <c r="J5" s="69">
        <v>0</v>
      </c>
      <c r="K5" s="72"/>
      <c r="L5" s="12" t="s">
        <v>95</v>
      </c>
      <c r="M5" s="12" t="s">
        <v>286</v>
      </c>
    </row>
    <row r="6" ht="22" customHeight="1" spans="1:13">
      <c r="A6" s="68"/>
      <c r="B6" s="30"/>
      <c r="C6" s="29"/>
      <c r="D6" s="30"/>
      <c r="E6" s="29"/>
      <c r="F6" s="31"/>
      <c r="G6" s="69"/>
      <c r="H6" s="69"/>
      <c r="I6" s="69"/>
      <c r="J6" s="69"/>
      <c r="K6" s="72"/>
      <c r="L6" s="12"/>
      <c r="M6" s="12"/>
    </row>
    <row r="7" ht="22" customHeight="1" spans="1:13">
      <c r="A7" s="68"/>
      <c r="B7" s="70"/>
      <c r="C7" s="55"/>
      <c r="D7" s="70"/>
      <c r="E7" s="57"/>
      <c r="F7" s="70"/>
      <c r="G7" s="69"/>
      <c r="H7" s="69"/>
      <c r="I7" s="69"/>
      <c r="J7" s="69"/>
      <c r="K7" s="72"/>
      <c r="L7" s="12"/>
      <c r="M7" s="12"/>
    </row>
    <row r="8" ht="22" customHeight="1" spans="1:13">
      <c r="A8" s="68"/>
      <c r="B8" s="71"/>
      <c r="C8" s="33"/>
      <c r="D8" s="33"/>
      <c r="E8" s="33"/>
      <c r="F8" s="34"/>
      <c r="G8" s="72"/>
      <c r="H8" s="73"/>
      <c r="I8" s="73"/>
      <c r="J8" s="73"/>
      <c r="K8" s="72"/>
      <c r="L8" s="9"/>
      <c r="M8" s="9"/>
    </row>
    <row r="9" ht="22" customHeight="1" spans="1:13">
      <c r="A9" s="68"/>
      <c r="B9" s="71"/>
      <c r="C9" s="33"/>
      <c r="D9" s="33"/>
      <c r="E9" s="33"/>
      <c r="F9" s="34"/>
      <c r="G9" s="72"/>
      <c r="H9" s="73"/>
      <c r="I9" s="73"/>
      <c r="J9" s="73"/>
      <c r="K9" s="72"/>
      <c r="L9" s="9"/>
      <c r="M9" s="9"/>
    </row>
    <row r="10" ht="22" customHeight="1" spans="1:13">
      <c r="A10" s="68"/>
      <c r="B10" s="71"/>
      <c r="C10" s="33"/>
      <c r="D10" s="33"/>
      <c r="E10" s="33"/>
      <c r="F10" s="34"/>
      <c r="G10" s="72"/>
      <c r="H10" s="73"/>
      <c r="I10" s="73"/>
      <c r="J10" s="73"/>
      <c r="K10" s="72"/>
      <c r="L10" s="9"/>
      <c r="M10" s="9"/>
    </row>
    <row r="11" ht="22" customHeight="1" spans="1:13">
      <c r="A11" s="68"/>
      <c r="B11" s="71"/>
      <c r="C11" s="33"/>
      <c r="D11" s="33"/>
      <c r="E11" s="33"/>
      <c r="F11" s="34"/>
      <c r="G11" s="72"/>
      <c r="H11" s="73"/>
      <c r="I11" s="73"/>
      <c r="J11" s="73"/>
      <c r="K11" s="72"/>
      <c r="L11" s="9"/>
      <c r="M11" s="9"/>
    </row>
    <row r="12" s="2" customFormat="1" ht="18.75" spans="1:13">
      <c r="A12" s="16" t="s">
        <v>287</v>
      </c>
      <c r="B12" s="17"/>
      <c r="C12" s="17"/>
      <c r="D12" s="33"/>
      <c r="E12" s="18"/>
      <c r="F12" s="34"/>
      <c r="G12" s="35"/>
      <c r="H12" s="16" t="s">
        <v>276</v>
      </c>
      <c r="I12" s="17"/>
      <c r="J12" s="17"/>
      <c r="K12" s="18"/>
      <c r="L12" s="78"/>
      <c r="M12" s="24"/>
    </row>
    <row r="13" ht="84" customHeight="1" spans="1:13">
      <c r="A13" s="74" t="s">
        <v>288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9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10" sqref="N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2" t="s">
        <v>291</v>
      </c>
      <c r="H2" s="43"/>
      <c r="I2" s="65"/>
      <c r="J2" s="42" t="s">
        <v>292</v>
      </c>
      <c r="K2" s="43"/>
      <c r="L2" s="65"/>
      <c r="M2" s="42" t="s">
        <v>293</v>
      </c>
      <c r="N2" s="43"/>
      <c r="O2" s="65"/>
      <c r="P2" s="42" t="s">
        <v>294</v>
      </c>
      <c r="Q2" s="43"/>
      <c r="R2" s="65"/>
      <c r="S2" s="43" t="s">
        <v>295</v>
      </c>
      <c r="T2" s="43"/>
      <c r="U2" s="65"/>
      <c r="V2" s="38" t="s">
        <v>296</v>
      </c>
      <c r="W2" s="38" t="s">
        <v>267</v>
      </c>
    </row>
    <row r="3" s="1" customFormat="1" ht="16.5" spans="1:23">
      <c r="A3" s="7"/>
      <c r="B3" s="44"/>
      <c r="C3" s="44"/>
      <c r="D3" s="44"/>
      <c r="E3" s="44"/>
      <c r="F3" s="44"/>
      <c r="G3" s="4" t="s">
        <v>297</v>
      </c>
      <c r="H3" s="4" t="s">
        <v>67</v>
      </c>
      <c r="I3" s="4" t="s">
        <v>258</v>
      </c>
      <c r="J3" s="4" t="s">
        <v>297</v>
      </c>
      <c r="K3" s="4" t="s">
        <v>67</v>
      </c>
      <c r="L3" s="4" t="s">
        <v>258</v>
      </c>
      <c r="M3" s="4" t="s">
        <v>297</v>
      </c>
      <c r="N3" s="4" t="s">
        <v>67</v>
      </c>
      <c r="O3" s="4" t="s">
        <v>258</v>
      </c>
      <c r="P3" s="4" t="s">
        <v>297</v>
      </c>
      <c r="Q3" s="4" t="s">
        <v>67</v>
      </c>
      <c r="R3" s="4" t="s">
        <v>258</v>
      </c>
      <c r="S3" s="4" t="s">
        <v>297</v>
      </c>
      <c r="T3" s="4" t="s">
        <v>67</v>
      </c>
      <c r="U3" s="4" t="s">
        <v>258</v>
      </c>
      <c r="V3" s="67"/>
      <c r="W3" s="67"/>
    </row>
    <row r="4" spans="1:23">
      <c r="A4" s="45" t="s">
        <v>298</v>
      </c>
      <c r="B4" s="46" t="s">
        <v>272</v>
      </c>
      <c r="C4" s="26" t="s">
        <v>268</v>
      </c>
      <c r="D4" s="26" t="s">
        <v>269</v>
      </c>
      <c r="E4" s="26" t="s">
        <v>270</v>
      </c>
      <c r="F4" s="26" t="s">
        <v>271</v>
      </c>
      <c r="G4" s="27" t="s">
        <v>299</v>
      </c>
      <c r="H4" s="47"/>
      <c r="I4" s="47" t="s">
        <v>300</v>
      </c>
      <c r="J4" s="47"/>
      <c r="K4" s="27"/>
      <c r="L4" s="27"/>
      <c r="M4" s="12"/>
      <c r="N4" s="12"/>
      <c r="O4" s="12"/>
      <c r="P4" s="12"/>
      <c r="Q4" s="12"/>
      <c r="R4" s="12"/>
      <c r="S4" s="12"/>
      <c r="T4" s="12"/>
      <c r="U4" s="12"/>
      <c r="V4" s="12" t="s">
        <v>301</v>
      </c>
      <c r="W4" s="12"/>
    </row>
    <row r="5" ht="16.5" spans="1:23">
      <c r="A5" s="48"/>
      <c r="B5" s="49"/>
      <c r="C5" s="26" t="s">
        <v>273</v>
      </c>
      <c r="D5" s="26" t="s">
        <v>269</v>
      </c>
      <c r="E5" s="26" t="s">
        <v>274</v>
      </c>
      <c r="F5" s="26" t="s">
        <v>271</v>
      </c>
      <c r="G5" s="50" t="s">
        <v>302</v>
      </c>
      <c r="H5" s="51"/>
      <c r="I5" s="66"/>
      <c r="J5" s="50" t="s">
        <v>303</v>
      </c>
      <c r="K5" s="51"/>
      <c r="L5" s="66"/>
      <c r="M5" s="42" t="s">
        <v>304</v>
      </c>
      <c r="N5" s="43"/>
      <c r="O5" s="65"/>
      <c r="P5" s="42" t="s">
        <v>305</v>
      </c>
      <c r="Q5" s="43"/>
      <c r="R5" s="65"/>
      <c r="S5" s="43" t="s">
        <v>306</v>
      </c>
      <c r="T5" s="43"/>
      <c r="U5" s="65"/>
      <c r="V5" s="12"/>
      <c r="W5" s="12"/>
    </row>
    <row r="6" ht="18.75" spans="1:23">
      <c r="A6" s="48"/>
      <c r="B6" s="49"/>
      <c r="C6" s="29"/>
      <c r="D6" s="30"/>
      <c r="E6" s="29"/>
      <c r="F6" s="31"/>
      <c r="G6" s="52" t="s">
        <v>297</v>
      </c>
      <c r="H6" s="52" t="s">
        <v>67</v>
      </c>
      <c r="I6" s="52" t="s">
        <v>258</v>
      </c>
      <c r="J6" s="52" t="s">
        <v>297</v>
      </c>
      <c r="K6" s="52" t="s">
        <v>67</v>
      </c>
      <c r="L6" s="52" t="s">
        <v>258</v>
      </c>
      <c r="M6" s="4" t="s">
        <v>297</v>
      </c>
      <c r="N6" s="4" t="s">
        <v>67</v>
      </c>
      <c r="O6" s="4" t="s">
        <v>258</v>
      </c>
      <c r="P6" s="4" t="s">
        <v>297</v>
      </c>
      <c r="Q6" s="4" t="s">
        <v>67</v>
      </c>
      <c r="R6" s="4" t="s">
        <v>258</v>
      </c>
      <c r="S6" s="4" t="s">
        <v>297</v>
      </c>
      <c r="T6" s="4" t="s">
        <v>67</v>
      </c>
      <c r="U6" s="4" t="s">
        <v>258</v>
      </c>
      <c r="V6" s="12"/>
      <c r="W6" s="12"/>
    </row>
    <row r="7" ht="15" spans="1:23">
      <c r="A7" s="53"/>
      <c r="B7" s="54"/>
      <c r="C7" s="55"/>
      <c r="D7" s="56"/>
      <c r="E7" s="57"/>
      <c r="F7" s="56"/>
      <c r="G7" s="27"/>
      <c r="H7" s="47"/>
      <c r="I7" s="47"/>
      <c r="J7" s="47"/>
      <c r="K7" s="47"/>
      <c r="L7" s="27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5"/>
      <c r="B8" s="46"/>
      <c r="C8" s="58"/>
      <c r="D8" s="58"/>
      <c r="E8" s="58"/>
      <c r="F8" s="45"/>
      <c r="G8" s="12"/>
      <c r="H8" s="47"/>
      <c r="I8" s="4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8"/>
      <c r="B9" s="49"/>
      <c r="C9" s="53"/>
      <c r="D9" s="59"/>
      <c r="E9" s="53"/>
      <c r="F9" s="53"/>
      <c r="G9" s="12"/>
      <c r="H9" s="47"/>
      <c r="I9" s="4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5"/>
      <c r="B10" s="46"/>
      <c r="C10" s="60"/>
      <c r="D10" s="58"/>
      <c r="E10" s="60"/>
      <c r="F10" s="45"/>
      <c r="G10" s="12"/>
      <c r="H10" s="47"/>
      <c r="I10" s="4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8"/>
      <c r="B11" s="49"/>
      <c r="C11" s="61"/>
      <c r="D11" s="59"/>
      <c r="E11" s="61"/>
      <c r="F11" s="5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62"/>
      <c r="B12" s="62"/>
      <c r="C12" s="62"/>
      <c r="D12" s="62"/>
      <c r="E12" s="62"/>
      <c r="F12" s="6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1"/>
      <c r="B13" s="61"/>
      <c r="C13" s="61"/>
      <c r="D13" s="61"/>
      <c r="E13" s="61"/>
      <c r="F13" s="6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62"/>
      <c r="B14" s="62"/>
      <c r="C14" s="62"/>
      <c r="D14" s="62"/>
      <c r="E14" s="62"/>
      <c r="F14" s="6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61"/>
      <c r="B15" s="61"/>
      <c r="C15" s="61"/>
      <c r="D15" s="61"/>
      <c r="E15" s="61"/>
      <c r="F15" s="6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307</v>
      </c>
      <c r="B17" s="17"/>
      <c r="C17" s="17"/>
      <c r="D17" s="17"/>
      <c r="E17" s="18"/>
      <c r="F17" s="19"/>
      <c r="G17" s="35"/>
      <c r="H17" s="41"/>
      <c r="I17" s="41"/>
      <c r="J17" s="16" t="s">
        <v>276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63" t="s">
        <v>308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310</v>
      </c>
      <c r="B2" s="38" t="s">
        <v>254</v>
      </c>
      <c r="C2" s="38" t="s">
        <v>255</v>
      </c>
      <c r="D2" s="38" t="s">
        <v>256</v>
      </c>
      <c r="E2" s="38" t="s">
        <v>257</v>
      </c>
      <c r="F2" s="38" t="s">
        <v>258</v>
      </c>
      <c r="G2" s="37" t="s">
        <v>311</v>
      </c>
      <c r="H2" s="37" t="s">
        <v>312</v>
      </c>
      <c r="I2" s="37" t="s">
        <v>313</v>
      </c>
      <c r="J2" s="37" t="s">
        <v>312</v>
      </c>
      <c r="K2" s="37" t="s">
        <v>314</v>
      </c>
      <c r="L2" s="37" t="s">
        <v>312</v>
      </c>
      <c r="M2" s="38" t="s">
        <v>296</v>
      </c>
      <c r="N2" s="38" t="s">
        <v>267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9" t="s">
        <v>310</v>
      </c>
      <c r="B4" s="40" t="s">
        <v>315</v>
      </c>
      <c r="C4" s="40" t="s">
        <v>297</v>
      </c>
      <c r="D4" s="40" t="s">
        <v>256</v>
      </c>
      <c r="E4" s="38" t="s">
        <v>257</v>
      </c>
      <c r="F4" s="38" t="s">
        <v>258</v>
      </c>
      <c r="G4" s="37" t="s">
        <v>311</v>
      </c>
      <c r="H4" s="37" t="s">
        <v>312</v>
      </c>
      <c r="I4" s="37" t="s">
        <v>313</v>
      </c>
      <c r="J4" s="37" t="s">
        <v>312</v>
      </c>
      <c r="K4" s="37" t="s">
        <v>314</v>
      </c>
      <c r="L4" s="37" t="s">
        <v>312</v>
      </c>
      <c r="M4" s="38" t="s">
        <v>296</v>
      </c>
      <c r="N4" s="38" t="s">
        <v>267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316</v>
      </c>
      <c r="B11" s="17"/>
      <c r="C11" s="17"/>
      <c r="D11" s="18"/>
      <c r="E11" s="19"/>
      <c r="F11" s="41"/>
      <c r="G11" s="35"/>
      <c r="H11" s="41"/>
      <c r="I11" s="16" t="s">
        <v>317</v>
      </c>
      <c r="J11" s="17"/>
      <c r="K11" s="17"/>
      <c r="L11" s="17"/>
      <c r="M11" s="17"/>
      <c r="N11" s="24"/>
    </row>
    <row r="12" ht="16.5" spans="1:14">
      <c r="A12" s="20" t="s">
        <v>318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296</v>
      </c>
      <c r="L2" s="5" t="s">
        <v>267</v>
      </c>
    </row>
    <row r="3" ht="30" customHeight="1" spans="1:12">
      <c r="A3" s="25">
        <v>1</v>
      </c>
      <c r="B3" s="26" t="s">
        <v>272</v>
      </c>
      <c r="C3" s="26" t="s">
        <v>268</v>
      </c>
      <c r="D3" s="26" t="s">
        <v>269</v>
      </c>
      <c r="E3" s="26" t="s">
        <v>270</v>
      </c>
      <c r="F3" s="26" t="s">
        <v>271</v>
      </c>
      <c r="G3" s="12" t="s">
        <v>324</v>
      </c>
      <c r="H3" s="27"/>
      <c r="I3" s="27"/>
      <c r="J3" s="12"/>
      <c r="K3" s="36" t="s">
        <v>325</v>
      </c>
      <c r="L3" s="12" t="s">
        <v>286</v>
      </c>
    </row>
    <row r="4" ht="30" customHeight="1" spans="1:12">
      <c r="A4" s="25">
        <v>2</v>
      </c>
      <c r="B4" s="26" t="s">
        <v>272</v>
      </c>
      <c r="C4" s="26" t="s">
        <v>273</v>
      </c>
      <c r="D4" s="26" t="s">
        <v>269</v>
      </c>
      <c r="E4" s="26" t="s">
        <v>274</v>
      </c>
      <c r="F4" s="26" t="s">
        <v>271</v>
      </c>
      <c r="G4" s="12" t="s">
        <v>324</v>
      </c>
      <c r="H4" s="27"/>
      <c r="I4" s="27"/>
      <c r="J4" s="12"/>
      <c r="K4" s="36" t="s">
        <v>325</v>
      </c>
      <c r="L4" s="12" t="s">
        <v>286</v>
      </c>
    </row>
    <row r="5" ht="30" customHeight="1" spans="1:12">
      <c r="A5" s="25"/>
      <c r="B5" s="28"/>
      <c r="C5" s="29"/>
      <c r="D5" s="30"/>
      <c r="E5" s="29"/>
      <c r="F5" s="31"/>
      <c r="G5" s="12"/>
      <c r="H5" s="12"/>
      <c r="I5" s="9"/>
      <c r="J5" s="9"/>
      <c r="K5" s="36"/>
      <c r="L5" s="12"/>
    </row>
    <row r="6" spans="1:12">
      <c r="A6" s="32"/>
      <c r="B6" s="33"/>
      <c r="C6" s="33"/>
      <c r="D6" s="33"/>
      <c r="E6" s="33"/>
      <c r="F6" s="34"/>
      <c r="G6" s="12"/>
      <c r="H6" s="12"/>
      <c r="I6" s="9"/>
      <c r="J6" s="9"/>
      <c r="K6" s="36"/>
      <c r="L6" s="12"/>
    </row>
    <row r="7" spans="1:12">
      <c r="A7" s="9"/>
      <c r="B7" s="33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326</v>
      </c>
      <c r="B9" s="17"/>
      <c r="C9" s="17"/>
      <c r="D9" s="17"/>
      <c r="E9" s="18"/>
      <c r="F9" s="19"/>
      <c r="G9" s="35"/>
      <c r="H9" s="16" t="s">
        <v>327</v>
      </c>
      <c r="I9" s="17"/>
      <c r="J9" s="17"/>
      <c r="K9" s="17"/>
      <c r="L9" s="24"/>
    </row>
    <row r="10" ht="16.5" spans="1:12">
      <c r="A10" s="20" t="s">
        <v>328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297</v>
      </c>
      <c r="D2" s="5" t="s">
        <v>256</v>
      </c>
      <c r="E2" s="5" t="s">
        <v>257</v>
      </c>
      <c r="F2" s="4" t="s">
        <v>330</v>
      </c>
      <c r="G2" s="4" t="s">
        <v>280</v>
      </c>
      <c r="H2" s="6" t="s">
        <v>281</v>
      </c>
      <c r="I2" s="22" t="s">
        <v>283</v>
      </c>
    </row>
    <row r="3" s="1" customFormat="1" ht="16.5" spans="1:9">
      <c r="A3" s="4"/>
      <c r="B3" s="7"/>
      <c r="C3" s="7"/>
      <c r="D3" s="7"/>
      <c r="E3" s="7"/>
      <c r="F3" s="4" t="s">
        <v>331</v>
      </c>
      <c r="G3" s="4" t="s">
        <v>284</v>
      </c>
      <c r="H3" s="8"/>
      <c r="I3" s="23"/>
    </row>
    <row r="4" ht="22.5" spans="1:9">
      <c r="A4" s="9">
        <v>1</v>
      </c>
      <c r="B4" s="9" t="s">
        <v>300</v>
      </c>
      <c r="C4" s="10" t="s">
        <v>332</v>
      </c>
      <c r="D4" s="11" t="s">
        <v>333</v>
      </c>
      <c r="E4" s="12" t="s">
        <v>62</v>
      </c>
      <c r="F4" s="13" t="s">
        <v>334</v>
      </c>
      <c r="G4" s="13" t="s">
        <v>335</v>
      </c>
      <c r="H4" s="12">
        <v>-7</v>
      </c>
      <c r="I4" s="12" t="s">
        <v>286</v>
      </c>
    </row>
    <row r="5" ht="22.5" spans="1:9">
      <c r="A5" s="9">
        <v>2</v>
      </c>
      <c r="B5" s="9" t="s">
        <v>300</v>
      </c>
      <c r="C5" s="10" t="s">
        <v>336</v>
      </c>
      <c r="D5" s="455" t="s">
        <v>337</v>
      </c>
      <c r="E5" s="12" t="s">
        <v>62</v>
      </c>
      <c r="F5" s="13" t="s">
        <v>335</v>
      </c>
      <c r="G5" s="13" t="s">
        <v>335</v>
      </c>
      <c r="H5" s="12">
        <v>-8</v>
      </c>
      <c r="I5" s="12" t="s">
        <v>286</v>
      </c>
    </row>
    <row r="6" spans="1:9">
      <c r="A6" s="9"/>
      <c r="B6" s="9"/>
      <c r="C6" s="10"/>
      <c r="D6" s="15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338</v>
      </c>
      <c r="B12" s="17"/>
      <c r="C12" s="17"/>
      <c r="D12" s="18"/>
      <c r="E12" s="19"/>
      <c r="F12" s="16" t="s">
        <v>339</v>
      </c>
      <c r="G12" s="17"/>
      <c r="H12" s="18"/>
      <c r="I12" s="24"/>
    </row>
    <row r="13" ht="16.5" spans="1:9">
      <c r="A13" s="20" t="s">
        <v>340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35</v>
      </c>
      <c r="C2" s="424"/>
      <c r="D2" s="424"/>
      <c r="E2" s="424"/>
      <c r="F2" s="424"/>
      <c r="G2" s="424"/>
      <c r="H2" s="424"/>
      <c r="I2" s="438"/>
    </row>
    <row r="3" ht="27.95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9"/>
    </row>
    <row r="4" ht="27.95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1" t="s">
        <v>41</v>
      </c>
      <c r="G4" s="431" t="s">
        <v>42</v>
      </c>
      <c r="H4" s="426" t="s">
        <v>41</v>
      </c>
      <c r="I4" s="440" t="s">
        <v>42</v>
      </c>
    </row>
    <row r="5" ht="27.95" customHeight="1" spans="2:9">
      <c r="B5" s="432" t="s">
        <v>43</v>
      </c>
      <c r="C5" s="9">
        <v>13</v>
      </c>
      <c r="D5" s="9">
        <v>0</v>
      </c>
      <c r="E5" s="9">
        <v>1</v>
      </c>
      <c r="F5" s="433">
        <v>0</v>
      </c>
      <c r="G5" s="433">
        <v>1</v>
      </c>
      <c r="H5" s="9">
        <v>1</v>
      </c>
      <c r="I5" s="441">
        <v>2</v>
      </c>
    </row>
    <row r="6" ht="27.95" customHeight="1" spans="2:9">
      <c r="B6" s="432" t="s">
        <v>44</v>
      </c>
      <c r="C6" s="9">
        <v>20</v>
      </c>
      <c r="D6" s="9">
        <v>0</v>
      </c>
      <c r="E6" s="9">
        <v>1</v>
      </c>
      <c r="F6" s="433">
        <v>1</v>
      </c>
      <c r="G6" s="433">
        <v>2</v>
      </c>
      <c r="H6" s="9">
        <v>2</v>
      </c>
      <c r="I6" s="441">
        <v>3</v>
      </c>
    </row>
    <row r="7" ht="27.95" customHeight="1" spans="2:9">
      <c r="B7" s="432" t="s">
        <v>45</v>
      </c>
      <c r="C7" s="9">
        <v>32</v>
      </c>
      <c r="D7" s="9">
        <v>0</v>
      </c>
      <c r="E7" s="9">
        <v>1</v>
      </c>
      <c r="F7" s="433">
        <v>2</v>
      </c>
      <c r="G7" s="433">
        <v>3</v>
      </c>
      <c r="H7" s="9">
        <v>3</v>
      </c>
      <c r="I7" s="441">
        <v>4</v>
      </c>
    </row>
    <row r="8" ht="27.95" customHeight="1" spans="2:9">
      <c r="B8" s="432" t="s">
        <v>46</v>
      </c>
      <c r="C8" s="9">
        <v>50</v>
      </c>
      <c r="D8" s="9">
        <v>1</v>
      </c>
      <c r="E8" s="9">
        <v>2</v>
      </c>
      <c r="F8" s="433">
        <v>3</v>
      </c>
      <c r="G8" s="433">
        <v>4</v>
      </c>
      <c r="H8" s="9">
        <v>5</v>
      </c>
      <c r="I8" s="441">
        <v>6</v>
      </c>
    </row>
    <row r="9" ht="27.95" customHeight="1" spans="2:9">
      <c r="B9" s="432" t="s">
        <v>47</v>
      </c>
      <c r="C9" s="9">
        <v>80</v>
      </c>
      <c r="D9" s="9">
        <v>2</v>
      </c>
      <c r="E9" s="9">
        <v>3</v>
      </c>
      <c r="F9" s="433">
        <v>5</v>
      </c>
      <c r="G9" s="433">
        <v>6</v>
      </c>
      <c r="H9" s="9">
        <v>7</v>
      </c>
      <c r="I9" s="441">
        <v>8</v>
      </c>
    </row>
    <row r="10" ht="27.95" customHeight="1" spans="2:9">
      <c r="B10" s="432" t="s">
        <v>48</v>
      </c>
      <c r="C10" s="9">
        <v>125</v>
      </c>
      <c r="D10" s="9">
        <v>3</v>
      </c>
      <c r="E10" s="9">
        <v>4</v>
      </c>
      <c r="F10" s="433">
        <v>7</v>
      </c>
      <c r="G10" s="433">
        <v>8</v>
      </c>
      <c r="H10" s="9">
        <v>10</v>
      </c>
      <c r="I10" s="441">
        <v>11</v>
      </c>
    </row>
    <row r="11" ht="27.95" customHeight="1" spans="2:9">
      <c r="B11" s="432" t="s">
        <v>49</v>
      </c>
      <c r="C11" s="9">
        <v>200</v>
      </c>
      <c r="D11" s="9">
        <v>5</v>
      </c>
      <c r="E11" s="9">
        <v>6</v>
      </c>
      <c r="F11" s="433">
        <v>10</v>
      </c>
      <c r="G11" s="433">
        <v>11</v>
      </c>
      <c r="H11" s="9">
        <v>14</v>
      </c>
      <c r="I11" s="441">
        <v>15</v>
      </c>
    </row>
    <row r="12" ht="27.95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51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39" sqref="A39:K39"/>
    </sheetView>
  </sheetViews>
  <sheetFormatPr defaultColWidth="10.375" defaultRowHeight="16.5" customHeight="1"/>
  <cols>
    <col min="1" max="1" width="11.125" style="255" customWidth="1"/>
    <col min="2" max="9" width="10.375" style="255"/>
    <col min="10" max="10" width="8.875" style="255" customWidth="1"/>
    <col min="11" max="11" width="12" style="255" customWidth="1"/>
    <col min="12" max="16384" width="10.375" style="255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0" t="s">
        <v>56</v>
      </c>
      <c r="J2" s="330"/>
      <c r="K2" s="331"/>
    </row>
    <row r="3" ht="14.25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ht="14.25" spans="1:11">
      <c r="A4" s="266" t="s">
        <v>61</v>
      </c>
      <c r="B4" s="164" t="s">
        <v>62</v>
      </c>
      <c r="C4" s="165"/>
      <c r="D4" s="266" t="s">
        <v>63</v>
      </c>
      <c r="E4" s="267"/>
      <c r="F4" s="268">
        <v>45708</v>
      </c>
      <c r="G4" s="269"/>
      <c r="H4" s="266" t="s">
        <v>64</v>
      </c>
      <c r="I4" s="267"/>
      <c r="J4" s="164" t="s">
        <v>65</v>
      </c>
      <c r="K4" s="165" t="s">
        <v>66</v>
      </c>
    </row>
    <row r="5" ht="14.25" spans="1:11">
      <c r="A5" s="270" t="s">
        <v>67</v>
      </c>
      <c r="B5" s="164" t="s">
        <v>68</v>
      </c>
      <c r="C5" s="165"/>
      <c r="D5" s="266" t="s">
        <v>69</v>
      </c>
      <c r="E5" s="267"/>
      <c r="F5" s="268">
        <v>45662</v>
      </c>
      <c r="G5" s="269"/>
      <c r="H5" s="266" t="s">
        <v>70</v>
      </c>
      <c r="I5" s="267"/>
      <c r="J5" s="164" t="s">
        <v>65</v>
      </c>
      <c r="K5" s="165" t="s">
        <v>66</v>
      </c>
    </row>
    <row r="6" ht="14.25" spans="1:11">
      <c r="A6" s="266" t="s">
        <v>71</v>
      </c>
      <c r="B6" s="271" t="s">
        <v>72</v>
      </c>
      <c r="C6" s="272">
        <v>6</v>
      </c>
      <c r="D6" s="270" t="s">
        <v>73</v>
      </c>
      <c r="E6" s="273"/>
      <c r="F6" s="268">
        <v>45672</v>
      </c>
      <c r="G6" s="269"/>
      <c r="H6" s="266" t="s">
        <v>74</v>
      </c>
      <c r="I6" s="267"/>
      <c r="J6" s="164" t="s">
        <v>65</v>
      </c>
      <c r="K6" s="165" t="s">
        <v>66</v>
      </c>
    </row>
    <row r="7" ht="14.25" spans="1:11">
      <c r="A7" s="266" t="s">
        <v>75</v>
      </c>
      <c r="B7" s="274">
        <v>1850</v>
      </c>
      <c r="C7" s="275"/>
      <c r="D7" s="270" t="s">
        <v>76</v>
      </c>
      <c r="E7" s="276"/>
      <c r="F7" s="268">
        <v>45677</v>
      </c>
      <c r="G7" s="269"/>
      <c r="H7" s="266" t="s">
        <v>77</v>
      </c>
      <c r="I7" s="267"/>
      <c r="J7" s="164" t="s">
        <v>65</v>
      </c>
      <c r="K7" s="165" t="s">
        <v>66</v>
      </c>
    </row>
    <row r="8" ht="15" spans="1:11">
      <c r="A8" s="277" t="s">
        <v>78</v>
      </c>
      <c r="B8" s="278" t="s">
        <v>79</v>
      </c>
      <c r="C8" s="279"/>
      <c r="D8" s="280" t="s">
        <v>80</v>
      </c>
      <c r="E8" s="281"/>
      <c r="F8" s="282">
        <v>45698</v>
      </c>
      <c r="G8" s="283"/>
      <c r="H8" s="280" t="s">
        <v>81</v>
      </c>
      <c r="I8" s="281"/>
      <c r="J8" s="300" t="s">
        <v>65</v>
      </c>
      <c r="K8" s="332" t="s">
        <v>66</v>
      </c>
    </row>
    <row r="9" ht="15" spans="1:11">
      <c r="A9" s="353" t="s">
        <v>82</v>
      </c>
      <c r="B9" s="354"/>
      <c r="C9" s="354"/>
      <c r="D9" s="355"/>
      <c r="E9" s="355"/>
      <c r="F9" s="355"/>
      <c r="G9" s="355"/>
      <c r="H9" s="355"/>
      <c r="I9" s="355"/>
      <c r="J9" s="355"/>
      <c r="K9" s="404"/>
    </row>
    <row r="10" ht="15" spans="1:11">
      <c r="A10" s="356" t="s">
        <v>83</v>
      </c>
      <c r="B10" s="357"/>
      <c r="C10" s="357"/>
      <c r="D10" s="357"/>
      <c r="E10" s="357"/>
      <c r="F10" s="357"/>
      <c r="G10" s="357"/>
      <c r="H10" s="357"/>
      <c r="I10" s="357"/>
      <c r="J10" s="357"/>
      <c r="K10" s="405"/>
    </row>
    <row r="11" ht="14.25" spans="1:11">
      <c r="A11" s="358" t="s">
        <v>84</v>
      </c>
      <c r="B11" s="359" t="s">
        <v>85</v>
      </c>
      <c r="C11" s="360" t="s">
        <v>86</v>
      </c>
      <c r="D11" s="361"/>
      <c r="E11" s="362" t="s">
        <v>87</v>
      </c>
      <c r="F11" s="359" t="s">
        <v>85</v>
      </c>
      <c r="G11" s="360" t="s">
        <v>86</v>
      </c>
      <c r="H11" s="360" t="s">
        <v>88</v>
      </c>
      <c r="I11" s="362" t="s">
        <v>89</v>
      </c>
      <c r="J11" s="359" t="s">
        <v>85</v>
      </c>
      <c r="K11" s="406" t="s">
        <v>86</v>
      </c>
    </row>
    <row r="12" ht="14.25" spans="1:11">
      <c r="A12" s="270" t="s">
        <v>90</v>
      </c>
      <c r="B12" s="290" t="s">
        <v>85</v>
      </c>
      <c r="C12" s="164" t="s">
        <v>86</v>
      </c>
      <c r="D12" s="276"/>
      <c r="E12" s="273" t="s">
        <v>91</v>
      </c>
      <c r="F12" s="290" t="s">
        <v>85</v>
      </c>
      <c r="G12" s="164" t="s">
        <v>86</v>
      </c>
      <c r="H12" s="164" t="s">
        <v>88</v>
      </c>
      <c r="I12" s="273" t="s">
        <v>92</v>
      </c>
      <c r="J12" s="290" t="s">
        <v>85</v>
      </c>
      <c r="K12" s="165" t="s">
        <v>86</v>
      </c>
    </row>
    <row r="13" ht="14.25" spans="1:11">
      <c r="A13" s="270" t="s">
        <v>93</v>
      </c>
      <c r="B13" s="290" t="s">
        <v>85</v>
      </c>
      <c r="C13" s="164" t="s">
        <v>86</v>
      </c>
      <c r="D13" s="276"/>
      <c r="E13" s="273" t="s">
        <v>94</v>
      </c>
      <c r="F13" s="164" t="s">
        <v>95</v>
      </c>
      <c r="G13" s="164" t="s">
        <v>96</v>
      </c>
      <c r="H13" s="164" t="s">
        <v>88</v>
      </c>
      <c r="I13" s="273" t="s">
        <v>97</v>
      </c>
      <c r="J13" s="290" t="s">
        <v>85</v>
      </c>
      <c r="K13" s="165" t="s">
        <v>86</v>
      </c>
    </row>
    <row r="14" ht="15" spans="1:11">
      <c r="A14" s="280" t="s">
        <v>98</v>
      </c>
      <c r="B14" s="281"/>
      <c r="C14" s="281"/>
      <c r="D14" s="281"/>
      <c r="E14" s="281"/>
      <c r="F14" s="281"/>
      <c r="G14" s="281"/>
      <c r="H14" s="281"/>
      <c r="I14" s="281"/>
      <c r="J14" s="281"/>
      <c r="K14" s="334"/>
    </row>
    <row r="15" ht="15" spans="1:11">
      <c r="A15" s="356" t="s">
        <v>99</v>
      </c>
      <c r="B15" s="357"/>
      <c r="C15" s="357"/>
      <c r="D15" s="357"/>
      <c r="E15" s="357"/>
      <c r="F15" s="357"/>
      <c r="G15" s="357"/>
      <c r="H15" s="357"/>
      <c r="I15" s="357"/>
      <c r="J15" s="357"/>
      <c r="K15" s="405"/>
    </row>
    <row r="16" ht="14.25" spans="1:11">
      <c r="A16" s="363" t="s">
        <v>100</v>
      </c>
      <c r="B16" s="360" t="s">
        <v>95</v>
      </c>
      <c r="C16" s="360" t="s">
        <v>96</v>
      </c>
      <c r="D16" s="364"/>
      <c r="E16" s="365" t="s">
        <v>101</v>
      </c>
      <c r="F16" s="360" t="s">
        <v>95</v>
      </c>
      <c r="G16" s="360" t="s">
        <v>96</v>
      </c>
      <c r="H16" s="366"/>
      <c r="I16" s="365" t="s">
        <v>102</v>
      </c>
      <c r="J16" s="360" t="s">
        <v>95</v>
      </c>
      <c r="K16" s="406" t="s">
        <v>96</v>
      </c>
    </row>
    <row r="17" customHeight="1" spans="1:22">
      <c r="A17" s="307" t="s">
        <v>103</v>
      </c>
      <c r="B17" s="164" t="s">
        <v>95</v>
      </c>
      <c r="C17" s="164" t="s">
        <v>96</v>
      </c>
      <c r="D17" s="367"/>
      <c r="E17" s="308" t="s">
        <v>104</v>
      </c>
      <c r="F17" s="164" t="s">
        <v>95</v>
      </c>
      <c r="G17" s="164" t="s">
        <v>96</v>
      </c>
      <c r="H17" s="368"/>
      <c r="I17" s="308" t="s">
        <v>105</v>
      </c>
      <c r="J17" s="164" t="s">
        <v>95</v>
      </c>
      <c r="K17" s="165" t="s">
        <v>96</v>
      </c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</row>
    <row r="18" ht="18" customHeight="1" spans="1:11">
      <c r="A18" s="369" t="s">
        <v>106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08"/>
    </row>
    <row r="19" s="351" customFormat="1" ht="18" customHeight="1" spans="1:11">
      <c r="A19" s="356" t="s">
        <v>107</v>
      </c>
      <c r="B19" s="357"/>
      <c r="C19" s="357"/>
      <c r="D19" s="357"/>
      <c r="E19" s="357"/>
      <c r="F19" s="357"/>
      <c r="G19" s="357"/>
      <c r="H19" s="357"/>
      <c r="I19" s="357"/>
      <c r="J19" s="357"/>
      <c r="K19" s="405"/>
    </row>
    <row r="20" customHeight="1" spans="1:11">
      <c r="A20" s="371" t="s">
        <v>108</v>
      </c>
      <c r="B20" s="372"/>
      <c r="C20" s="372"/>
      <c r="D20" s="372"/>
      <c r="E20" s="372"/>
      <c r="F20" s="372"/>
      <c r="G20" s="372"/>
      <c r="H20" s="372"/>
      <c r="I20" s="372"/>
      <c r="J20" s="372"/>
      <c r="K20" s="409"/>
    </row>
    <row r="21" ht="21.75" customHeight="1" spans="1:11">
      <c r="A21" s="373" t="s">
        <v>109</v>
      </c>
      <c r="B21" s="111"/>
      <c r="C21" s="374">
        <v>120</v>
      </c>
      <c r="D21" s="374">
        <v>130</v>
      </c>
      <c r="E21" s="374">
        <v>140</v>
      </c>
      <c r="F21" s="374">
        <v>150</v>
      </c>
      <c r="G21" s="374">
        <v>160</v>
      </c>
      <c r="H21" s="375">
        <v>165</v>
      </c>
      <c r="I21" s="111"/>
      <c r="J21" s="410"/>
      <c r="K21" s="339" t="s">
        <v>110</v>
      </c>
    </row>
    <row r="22" ht="23" customHeight="1" spans="1:11">
      <c r="A22" s="376" t="s">
        <v>111</v>
      </c>
      <c r="B22" s="377"/>
      <c r="C22" s="377" t="s">
        <v>95</v>
      </c>
      <c r="D22" s="377" t="s">
        <v>95</v>
      </c>
      <c r="E22" s="377" t="s">
        <v>95</v>
      </c>
      <c r="F22" s="377" t="s">
        <v>95</v>
      </c>
      <c r="G22" s="377" t="s">
        <v>95</v>
      </c>
      <c r="H22" s="377" t="s">
        <v>95</v>
      </c>
      <c r="I22" s="377"/>
      <c r="J22" s="377"/>
      <c r="K22" s="411" t="s">
        <v>95</v>
      </c>
    </row>
    <row r="23" ht="23" customHeight="1" spans="1:11">
      <c r="A23" s="376" t="s">
        <v>112</v>
      </c>
      <c r="B23" s="377"/>
      <c r="C23" s="377" t="s">
        <v>95</v>
      </c>
      <c r="D23" s="377" t="s">
        <v>95</v>
      </c>
      <c r="E23" s="377" t="s">
        <v>95</v>
      </c>
      <c r="F23" s="377" t="s">
        <v>95</v>
      </c>
      <c r="G23" s="377" t="s">
        <v>95</v>
      </c>
      <c r="H23" s="377" t="s">
        <v>95</v>
      </c>
      <c r="I23" s="377"/>
      <c r="J23" s="377"/>
      <c r="K23" s="411" t="s">
        <v>95</v>
      </c>
    </row>
    <row r="24" ht="23" customHeight="1" spans="1:11">
      <c r="A24" s="378"/>
      <c r="B24" s="379"/>
      <c r="C24" s="377"/>
      <c r="D24" s="377"/>
      <c r="E24" s="377"/>
      <c r="F24" s="377"/>
      <c r="G24" s="377"/>
      <c r="H24" s="377"/>
      <c r="I24" s="379"/>
      <c r="J24" s="379"/>
      <c r="K24" s="411"/>
    </row>
    <row r="25" ht="23" customHeight="1" spans="1:11">
      <c r="A25" s="380"/>
      <c r="B25" s="381"/>
      <c r="C25" s="381"/>
      <c r="D25" s="381"/>
      <c r="E25" s="381"/>
      <c r="F25" s="381"/>
      <c r="G25" s="381"/>
      <c r="H25" s="381"/>
      <c r="I25" s="381"/>
      <c r="J25" s="381"/>
      <c r="K25" s="412"/>
    </row>
    <row r="26" ht="23" customHeight="1" spans="1:11">
      <c r="A26" s="380"/>
      <c r="B26" s="381"/>
      <c r="C26" s="381"/>
      <c r="D26" s="381"/>
      <c r="E26" s="381"/>
      <c r="F26" s="381"/>
      <c r="G26" s="381"/>
      <c r="H26" s="381"/>
      <c r="I26" s="381"/>
      <c r="J26" s="381"/>
      <c r="K26" s="412"/>
    </row>
    <row r="27" ht="23" customHeight="1" spans="1:11">
      <c r="A27" s="380"/>
      <c r="B27" s="381"/>
      <c r="C27" s="381"/>
      <c r="D27" s="381"/>
      <c r="E27" s="381"/>
      <c r="F27" s="381"/>
      <c r="G27" s="381"/>
      <c r="H27" s="381"/>
      <c r="I27" s="381"/>
      <c r="J27" s="381"/>
      <c r="K27" s="412"/>
    </row>
    <row r="28" ht="18" customHeight="1" spans="1:11">
      <c r="A28" s="382" t="s">
        <v>113</v>
      </c>
      <c r="B28" s="383"/>
      <c r="C28" s="383"/>
      <c r="D28" s="383"/>
      <c r="E28" s="383"/>
      <c r="F28" s="383"/>
      <c r="G28" s="383"/>
      <c r="H28" s="383"/>
      <c r="I28" s="383"/>
      <c r="J28" s="383"/>
      <c r="K28" s="413"/>
    </row>
    <row r="29" ht="18.75" customHeight="1" spans="1:11">
      <c r="A29" s="384"/>
      <c r="B29" s="385"/>
      <c r="C29" s="385"/>
      <c r="D29" s="385"/>
      <c r="E29" s="385"/>
      <c r="F29" s="385"/>
      <c r="G29" s="385"/>
      <c r="H29" s="385"/>
      <c r="I29" s="385"/>
      <c r="J29" s="385"/>
      <c r="K29" s="414"/>
    </row>
    <row r="30" ht="18.75" customHeight="1" spans="1:11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415"/>
    </row>
    <row r="31" ht="18" customHeight="1" spans="1:11">
      <c r="A31" s="382" t="s">
        <v>114</v>
      </c>
      <c r="B31" s="383"/>
      <c r="C31" s="383"/>
      <c r="D31" s="383"/>
      <c r="E31" s="383"/>
      <c r="F31" s="383"/>
      <c r="G31" s="383"/>
      <c r="H31" s="383"/>
      <c r="I31" s="383"/>
      <c r="J31" s="383"/>
      <c r="K31" s="413"/>
    </row>
    <row r="32" ht="14.25" spans="1:11">
      <c r="A32" s="388" t="s">
        <v>115</v>
      </c>
      <c r="B32" s="389"/>
      <c r="C32" s="389"/>
      <c r="D32" s="389"/>
      <c r="E32" s="389"/>
      <c r="F32" s="389"/>
      <c r="G32" s="389"/>
      <c r="H32" s="389"/>
      <c r="I32" s="389"/>
      <c r="J32" s="389"/>
      <c r="K32" s="416"/>
    </row>
    <row r="33" ht="15" spans="1:11">
      <c r="A33" s="172" t="s">
        <v>116</v>
      </c>
      <c r="B33" s="173"/>
      <c r="C33" s="164" t="s">
        <v>65</v>
      </c>
      <c r="D33" s="164" t="s">
        <v>66</v>
      </c>
      <c r="E33" s="390" t="s">
        <v>117</v>
      </c>
      <c r="F33" s="391"/>
      <c r="G33" s="391"/>
      <c r="H33" s="391"/>
      <c r="I33" s="391"/>
      <c r="J33" s="391"/>
      <c r="K33" s="417"/>
    </row>
    <row r="34" ht="15" spans="1:11">
      <c r="A34" s="392" t="s">
        <v>118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</row>
    <row r="35" ht="21" customHeight="1" spans="1:11">
      <c r="A35" s="393" t="s">
        <v>119</v>
      </c>
      <c r="B35" s="394"/>
      <c r="C35" s="394"/>
      <c r="D35" s="394"/>
      <c r="E35" s="394"/>
      <c r="F35" s="394"/>
      <c r="G35" s="394"/>
      <c r="H35" s="394"/>
      <c r="I35" s="394"/>
      <c r="J35" s="394"/>
      <c r="K35" s="418"/>
    </row>
    <row r="36" ht="21" customHeight="1" spans="1:11">
      <c r="A36" s="315" t="s">
        <v>120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5"/>
    </row>
    <row r="37" ht="21" customHeight="1" spans="1:11">
      <c r="A37" s="315" t="s">
        <v>121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45"/>
    </row>
    <row r="38" ht="21" customHeight="1" spans="1:11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45"/>
    </row>
    <row r="39" ht="21" customHeight="1" spans="1:11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45"/>
    </row>
    <row r="40" ht="21" customHeight="1" spans="1:1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45"/>
    </row>
    <row r="41" ht="21" customHeight="1" spans="1:1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45"/>
    </row>
    <row r="42" ht="15" spans="1:11">
      <c r="A42" s="310" t="s">
        <v>122</v>
      </c>
      <c r="B42" s="311"/>
      <c r="C42" s="311"/>
      <c r="D42" s="311"/>
      <c r="E42" s="311"/>
      <c r="F42" s="311"/>
      <c r="G42" s="311"/>
      <c r="H42" s="311"/>
      <c r="I42" s="311"/>
      <c r="J42" s="311"/>
      <c r="K42" s="343"/>
    </row>
    <row r="43" ht="15" spans="1:11">
      <c r="A43" s="356" t="s">
        <v>123</v>
      </c>
      <c r="B43" s="357"/>
      <c r="C43" s="357"/>
      <c r="D43" s="357"/>
      <c r="E43" s="357"/>
      <c r="F43" s="357"/>
      <c r="G43" s="357"/>
      <c r="H43" s="357"/>
      <c r="I43" s="357"/>
      <c r="J43" s="357"/>
      <c r="K43" s="405"/>
    </row>
    <row r="44" ht="14.25" spans="1:11">
      <c r="A44" s="363" t="s">
        <v>124</v>
      </c>
      <c r="B44" s="360" t="s">
        <v>95</v>
      </c>
      <c r="C44" s="360" t="s">
        <v>96</v>
      </c>
      <c r="D44" s="360" t="s">
        <v>88</v>
      </c>
      <c r="E44" s="365" t="s">
        <v>125</v>
      </c>
      <c r="F44" s="360" t="s">
        <v>95</v>
      </c>
      <c r="G44" s="360" t="s">
        <v>96</v>
      </c>
      <c r="H44" s="360" t="s">
        <v>88</v>
      </c>
      <c r="I44" s="365" t="s">
        <v>126</v>
      </c>
      <c r="J44" s="360" t="s">
        <v>95</v>
      </c>
      <c r="K44" s="406" t="s">
        <v>96</v>
      </c>
    </row>
    <row r="45" ht="14.25" spans="1:11">
      <c r="A45" s="307" t="s">
        <v>87</v>
      </c>
      <c r="B45" s="164" t="s">
        <v>95</v>
      </c>
      <c r="C45" s="164" t="s">
        <v>96</v>
      </c>
      <c r="D45" s="164" t="s">
        <v>88</v>
      </c>
      <c r="E45" s="308" t="s">
        <v>94</v>
      </c>
      <c r="F45" s="164" t="s">
        <v>95</v>
      </c>
      <c r="G45" s="164" t="s">
        <v>96</v>
      </c>
      <c r="H45" s="164" t="s">
        <v>88</v>
      </c>
      <c r="I45" s="308" t="s">
        <v>105</v>
      </c>
      <c r="J45" s="164" t="s">
        <v>95</v>
      </c>
      <c r="K45" s="165" t="s">
        <v>96</v>
      </c>
    </row>
    <row r="46" ht="15" spans="1:11">
      <c r="A46" s="280" t="s">
        <v>98</v>
      </c>
      <c r="B46" s="281"/>
      <c r="C46" s="281"/>
      <c r="D46" s="281"/>
      <c r="E46" s="281"/>
      <c r="F46" s="281"/>
      <c r="G46" s="281"/>
      <c r="H46" s="281"/>
      <c r="I46" s="281"/>
      <c r="J46" s="281"/>
      <c r="K46" s="334"/>
    </row>
    <row r="47" ht="15" spans="1:11">
      <c r="A47" s="392" t="s">
        <v>127</v>
      </c>
      <c r="B47" s="392"/>
      <c r="C47" s="392"/>
      <c r="D47" s="392"/>
      <c r="E47" s="392"/>
      <c r="F47" s="392"/>
      <c r="G47" s="392"/>
      <c r="H47" s="392"/>
      <c r="I47" s="392"/>
      <c r="J47" s="392"/>
      <c r="K47" s="392"/>
    </row>
    <row r="48" ht="15" spans="1:11">
      <c r="A48" s="393"/>
      <c r="B48" s="394"/>
      <c r="C48" s="394"/>
      <c r="D48" s="394"/>
      <c r="E48" s="394"/>
      <c r="F48" s="394"/>
      <c r="G48" s="394"/>
      <c r="H48" s="394"/>
      <c r="I48" s="394"/>
      <c r="J48" s="394"/>
      <c r="K48" s="418"/>
    </row>
    <row r="49" ht="15" spans="1:11">
      <c r="A49" s="395" t="s">
        <v>128</v>
      </c>
      <c r="B49" s="396" t="s">
        <v>129</v>
      </c>
      <c r="C49" s="396"/>
      <c r="D49" s="397" t="s">
        <v>130</v>
      </c>
      <c r="E49" s="398" t="s">
        <v>131</v>
      </c>
      <c r="F49" s="399" t="s">
        <v>132</v>
      </c>
      <c r="G49" s="400">
        <v>45671</v>
      </c>
      <c r="H49" s="401" t="s">
        <v>133</v>
      </c>
      <c r="I49" s="419"/>
      <c r="J49" s="420" t="s">
        <v>134</v>
      </c>
      <c r="K49" s="421"/>
    </row>
    <row r="50" ht="15" spans="1:11">
      <c r="A50" s="392" t="s">
        <v>135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</row>
    <row r="51" ht="15" spans="1:11">
      <c r="A51" s="402" t="s">
        <v>136</v>
      </c>
      <c r="B51" s="403"/>
      <c r="C51" s="403"/>
      <c r="D51" s="403"/>
      <c r="E51" s="403"/>
      <c r="F51" s="403"/>
      <c r="G51" s="403"/>
      <c r="H51" s="403"/>
      <c r="I51" s="403"/>
      <c r="J51" s="403"/>
      <c r="K51" s="422"/>
    </row>
    <row r="52" ht="15" spans="1:11">
      <c r="A52" s="395" t="s">
        <v>128</v>
      </c>
      <c r="B52" s="396" t="s">
        <v>129</v>
      </c>
      <c r="C52" s="396"/>
      <c r="D52" s="397" t="s">
        <v>130</v>
      </c>
      <c r="E52" s="398" t="s">
        <v>131</v>
      </c>
      <c r="F52" s="399" t="s">
        <v>137</v>
      </c>
      <c r="G52" s="400">
        <v>45671</v>
      </c>
      <c r="H52" s="401" t="s">
        <v>133</v>
      </c>
      <c r="I52" s="419"/>
      <c r="J52" s="420" t="s">
        <v>134</v>
      </c>
      <c r="K52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S21" sqref="S21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6.5" style="92" customWidth="1"/>
    <col min="9" max="9" width="2.75" style="92" customWidth="1"/>
    <col min="10" max="10" width="9.15833333333333" style="92" customWidth="1"/>
    <col min="11" max="11" width="10.75" style="92" customWidth="1"/>
    <col min="12" max="15" width="9.75" style="92" customWidth="1"/>
    <col min="16" max="253" width="9" style="92"/>
    <col min="254" max="16384" width="9" style="95"/>
  </cols>
  <sheetData>
    <row r="1" s="92" customFormat="1" ht="29" customHeight="1" spans="1:256">
      <c r="A1" s="96" t="s">
        <v>138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s="92" customFormat="1" ht="20" customHeight="1" spans="1:256">
      <c r="A2" s="99" t="s">
        <v>61</v>
      </c>
      <c r="B2" s="100" t="str">
        <f>首期!B4</f>
        <v>QAQQAN84156</v>
      </c>
      <c r="C2" s="101"/>
      <c r="D2" s="102"/>
      <c r="E2" s="103" t="s">
        <v>67</v>
      </c>
      <c r="F2" s="104" t="str">
        <f>首期!B5</f>
        <v>儿童连衣裙</v>
      </c>
      <c r="G2" s="104"/>
      <c r="H2" s="104"/>
      <c r="I2" s="136"/>
      <c r="J2" s="137" t="s">
        <v>57</v>
      </c>
      <c r="K2" s="138" t="s">
        <v>56</v>
      </c>
      <c r="L2" s="138"/>
      <c r="M2" s="138"/>
      <c r="N2" s="138"/>
      <c r="O2" s="139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s="92" customFormat="1" spans="1:256">
      <c r="A3" s="105" t="s">
        <v>139</v>
      </c>
      <c r="B3" s="106" t="s">
        <v>140</v>
      </c>
      <c r="C3" s="107"/>
      <c r="D3" s="106"/>
      <c r="E3" s="106"/>
      <c r="F3" s="106"/>
      <c r="G3" s="106"/>
      <c r="H3" s="106"/>
      <c r="I3" s="140"/>
      <c r="J3" s="141"/>
      <c r="K3" s="141"/>
      <c r="L3" s="141"/>
      <c r="M3" s="141"/>
      <c r="N3" s="141"/>
      <c r="O3" s="142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s="92" customFormat="1" ht="16.5" spans="1:256">
      <c r="A4" s="105"/>
      <c r="B4" s="108" t="s">
        <v>141</v>
      </c>
      <c r="C4" s="108" t="s">
        <v>142</v>
      </c>
      <c r="D4" s="108" t="s">
        <v>143</v>
      </c>
      <c r="E4" s="108" t="s">
        <v>144</v>
      </c>
      <c r="F4" s="108" t="s">
        <v>145</v>
      </c>
      <c r="G4" s="109" t="s">
        <v>146</v>
      </c>
      <c r="H4" s="110"/>
      <c r="I4" s="140"/>
      <c r="J4" s="249"/>
      <c r="K4" s="250" t="s">
        <v>111</v>
      </c>
      <c r="L4" s="250" t="s">
        <v>147</v>
      </c>
      <c r="M4" s="250" t="s">
        <v>148</v>
      </c>
      <c r="N4" s="251"/>
      <c r="O4" s="252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s="92" customFormat="1" ht="16.5" spans="1:256">
      <c r="A5" s="105"/>
      <c r="B5" s="111"/>
      <c r="C5" s="111"/>
      <c r="D5" s="112"/>
      <c r="E5" s="112"/>
      <c r="F5" s="112"/>
      <c r="G5" s="112"/>
      <c r="H5" s="110"/>
      <c r="I5" s="143"/>
      <c r="J5" s="146"/>
      <c r="K5" s="144"/>
      <c r="L5" s="144">
        <v>140</v>
      </c>
      <c r="M5" s="144">
        <v>140</v>
      </c>
      <c r="N5" s="253"/>
      <c r="O5" s="14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s="92" customFormat="1" ht="20" customHeight="1" spans="1:256">
      <c r="A6" s="113" t="s">
        <v>149</v>
      </c>
      <c r="B6" s="114">
        <f>C6-4</f>
        <v>64</v>
      </c>
      <c r="C6" s="114">
        <v>68</v>
      </c>
      <c r="D6" s="114">
        <f>C6+4</f>
        <v>72</v>
      </c>
      <c r="E6" s="114">
        <f t="shared" ref="E6:E8" si="0">D6+6</f>
        <v>78</v>
      </c>
      <c r="F6" s="114">
        <f t="shared" ref="F6:F8" si="1">E6+6</f>
        <v>84</v>
      </c>
      <c r="G6" s="114">
        <f>F6+4</f>
        <v>88</v>
      </c>
      <c r="H6" s="115"/>
      <c r="I6" s="143"/>
      <c r="J6" s="146"/>
      <c r="K6" s="146"/>
      <c r="L6" s="146" t="s">
        <v>150</v>
      </c>
      <c r="M6" s="146" t="s">
        <v>151</v>
      </c>
      <c r="N6" s="146"/>
      <c r="O6" s="147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s="92" customFormat="1" ht="20" customHeight="1" spans="1:256">
      <c r="A7" s="113" t="s">
        <v>152</v>
      </c>
      <c r="B7" s="116">
        <f>C7-5</f>
        <v>61</v>
      </c>
      <c r="C7" s="116">
        <f>63+3</f>
        <v>66</v>
      </c>
      <c r="D7" s="116">
        <f>C7+6</f>
        <v>72</v>
      </c>
      <c r="E7" s="116">
        <f t="shared" si="0"/>
        <v>78</v>
      </c>
      <c r="F7" s="116">
        <f t="shared" si="1"/>
        <v>84</v>
      </c>
      <c r="G7" s="116">
        <f>F7+3</f>
        <v>87</v>
      </c>
      <c r="H7" s="115"/>
      <c r="I7" s="143"/>
      <c r="J7" s="146"/>
      <c r="K7" s="146"/>
      <c r="L7" s="146" t="s">
        <v>151</v>
      </c>
      <c r="M7" s="146" t="s">
        <v>151</v>
      </c>
      <c r="N7" s="146"/>
      <c r="O7" s="147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</row>
    <row r="8" s="92" customFormat="1" ht="20" customHeight="1" spans="1:256">
      <c r="A8" s="117" t="s">
        <v>153</v>
      </c>
      <c r="B8" s="114">
        <f>C8-4</f>
        <v>100</v>
      </c>
      <c r="C8" s="114">
        <v>104</v>
      </c>
      <c r="D8" s="114">
        <f>C8+4</f>
        <v>108</v>
      </c>
      <c r="E8" s="114">
        <f t="shared" si="0"/>
        <v>114</v>
      </c>
      <c r="F8" s="114">
        <f t="shared" si="1"/>
        <v>120</v>
      </c>
      <c r="G8" s="114">
        <f>F8+4</f>
        <v>124</v>
      </c>
      <c r="H8" s="115"/>
      <c r="I8" s="143"/>
      <c r="J8" s="146"/>
      <c r="K8" s="146"/>
      <c r="L8" s="146" t="s">
        <v>154</v>
      </c>
      <c r="M8" s="146" t="s">
        <v>150</v>
      </c>
      <c r="N8" s="146"/>
      <c r="O8" s="147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</row>
    <row r="9" s="92" customFormat="1" ht="20" customHeight="1" spans="1:256">
      <c r="A9" s="113" t="s">
        <v>155</v>
      </c>
      <c r="B9" s="114">
        <f t="shared" ref="B9:B13" si="2">C9-1</f>
        <v>34</v>
      </c>
      <c r="C9" s="114">
        <v>35</v>
      </c>
      <c r="D9" s="114">
        <f>C9+1</f>
        <v>36</v>
      </c>
      <c r="E9" s="114">
        <f>D9+1.5</f>
        <v>37.5</v>
      </c>
      <c r="F9" s="114">
        <f>E9+1.5</f>
        <v>39</v>
      </c>
      <c r="G9" s="114">
        <f>F9+1</f>
        <v>40</v>
      </c>
      <c r="H9" s="115"/>
      <c r="I9" s="143"/>
      <c r="J9" s="146"/>
      <c r="K9" s="146"/>
      <c r="L9" s="146" t="s">
        <v>156</v>
      </c>
      <c r="M9" s="146" t="s">
        <v>151</v>
      </c>
      <c r="N9" s="146"/>
      <c r="O9" s="147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s="92" customFormat="1" ht="20" customHeight="1" spans="1:256">
      <c r="A10" s="113" t="s">
        <v>157</v>
      </c>
      <c r="B10" s="114">
        <f>C10-1.5</f>
        <v>29.5</v>
      </c>
      <c r="C10" s="114">
        <v>31</v>
      </c>
      <c r="D10" s="114">
        <f>C10+1.5</f>
        <v>32.5</v>
      </c>
      <c r="E10" s="114">
        <f>D10+1.8</f>
        <v>34.3</v>
      </c>
      <c r="F10" s="114">
        <f>E10+1.8</f>
        <v>36.1</v>
      </c>
      <c r="G10" s="114">
        <f>F10+1.2</f>
        <v>37.3</v>
      </c>
      <c r="H10" s="115"/>
      <c r="I10" s="143"/>
      <c r="J10" s="146"/>
      <c r="K10" s="146"/>
      <c r="L10" s="146" t="s">
        <v>158</v>
      </c>
      <c r="M10" s="146" t="s">
        <v>158</v>
      </c>
      <c r="N10" s="146"/>
      <c r="O10" s="147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s="92" customFormat="1" ht="20" customHeight="1" spans="1:256">
      <c r="A11" s="113" t="s">
        <v>159</v>
      </c>
      <c r="B11" s="114">
        <f t="shared" si="2"/>
        <v>13</v>
      </c>
      <c r="C11" s="116">
        <v>14</v>
      </c>
      <c r="D11" s="114">
        <f t="shared" ref="D11:G11" si="3">C11+1</f>
        <v>15</v>
      </c>
      <c r="E11" s="114">
        <f t="shared" si="3"/>
        <v>16</v>
      </c>
      <c r="F11" s="114">
        <f t="shared" si="3"/>
        <v>17</v>
      </c>
      <c r="G11" s="114">
        <f t="shared" si="3"/>
        <v>18</v>
      </c>
      <c r="H11" s="115"/>
      <c r="I11" s="143"/>
      <c r="J11" s="146"/>
      <c r="K11" s="146"/>
      <c r="L11" s="146" t="s">
        <v>151</v>
      </c>
      <c r="M11" s="146" t="s">
        <v>151</v>
      </c>
      <c r="N11" s="146"/>
      <c r="O11" s="147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="92" customFormat="1" ht="20" customHeight="1" spans="1:256">
      <c r="A12" s="113" t="s">
        <v>160</v>
      </c>
      <c r="B12" s="114">
        <f>C12-1.2</f>
        <v>13.3</v>
      </c>
      <c r="C12" s="114">
        <v>14.5</v>
      </c>
      <c r="D12" s="114">
        <f>C12+1.2</f>
        <v>15.7</v>
      </c>
      <c r="E12" s="114">
        <f>D12+1.2</f>
        <v>16.9</v>
      </c>
      <c r="F12" s="114">
        <f>E12+1.2</f>
        <v>18.1</v>
      </c>
      <c r="G12" s="114">
        <f>F12+0.8</f>
        <v>18.9</v>
      </c>
      <c r="H12" s="115"/>
      <c r="I12" s="143"/>
      <c r="J12" s="146"/>
      <c r="K12" s="146"/>
      <c r="L12" s="146" t="s">
        <v>150</v>
      </c>
      <c r="M12" s="146" t="s">
        <v>151</v>
      </c>
      <c r="N12" s="146"/>
      <c r="O12" s="147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s="92" customFormat="1" ht="20" customHeight="1" spans="1:256">
      <c r="A13" s="113" t="s">
        <v>161</v>
      </c>
      <c r="B13" s="114">
        <f t="shared" si="2"/>
        <v>12</v>
      </c>
      <c r="C13" s="114">
        <v>13</v>
      </c>
      <c r="D13" s="114">
        <f>C13+1</f>
        <v>14</v>
      </c>
      <c r="E13" s="114">
        <f>D13+1</f>
        <v>15</v>
      </c>
      <c r="F13" s="114">
        <f>E13+1</f>
        <v>16</v>
      </c>
      <c r="G13" s="114">
        <f>F13+0.6</f>
        <v>16.6</v>
      </c>
      <c r="H13" s="115"/>
      <c r="I13" s="143"/>
      <c r="J13" s="146"/>
      <c r="K13" s="146"/>
      <c r="L13" s="146" t="s">
        <v>158</v>
      </c>
      <c r="M13" s="146" t="s">
        <v>158</v>
      </c>
      <c r="N13" s="146"/>
      <c r="O13" s="147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s="92" customFormat="1" ht="20" customHeight="1" spans="1:256">
      <c r="A14" s="113" t="s">
        <v>162</v>
      </c>
      <c r="B14" s="114">
        <v>10</v>
      </c>
      <c r="C14" s="114">
        <v>10</v>
      </c>
      <c r="D14" s="114">
        <v>11</v>
      </c>
      <c r="E14" s="114">
        <v>11</v>
      </c>
      <c r="F14" s="114">
        <v>12</v>
      </c>
      <c r="G14" s="114">
        <f>F14</f>
        <v>12</v>
      </c>
      <c r="H14" s="118"/>
      <c r="I14" s="143"/>
      <c r="J14" s="146"/>
      <c r="K14" s="146"/>
      <c r="L14" s="146" t="s">
        <v>151</v>
      </c>
      <c r="M14" s="146" t="s">
        <v>151</v>
      </c>
      <c r="N14" s="146"/>
      <c r="O14" s="147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s="92" customFormat="1" ht="20" customHeight="1" spans="1:256">
      <c r="A15" s="113" t="s">
        <v>163</v>
      </c>
      <c r="B15" s="114">
        <v>2</v>
      </c>
      <c r="C15" s="114">
        <v>2</v>
      </c>
      <c r="D15" s="114">
        <v>2</v>
      </c>
      <c r="E15" s="114">
        <v>2</v>
      </c>
      <c r="F15" s="114">
        <v>2</v>
      </c>
      <c r="G15" s="114">
        <f>F15-E15</f>
        <v>0</v>
      </c>
      <c r="H15" s="118"/>
      <c r="I15" s="143"/>
      <c r="J15" s="146"/>
      <c r="K15" s="146"/>
      <c r="L15" s="146" t="s">
        <v>151</v>
      </c>
      <c r="M15" s="146" t="s">
        <v>151</v>
      </c>
      <c r="N15" s="146"/>
      <c r="O15" s="147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s="92" customFormat="1" ht="20" customHeight="1" spans="1:256">
      <c r="A16" s="113" t="s">
        <v>164</v>
      </c>
      <c r="B16" s="119">
        <v>6</v>
      </c>
      <c r="C16" s="119">
        <v>6</v>
      </c>
      <c r="D16" s="119">
        <v>6</v>
      </c>
      <c r="E16" s="119">
        <v>6</v>
      </c>
      <c r="F16" s="119">
        <v>6</v>
      </c>
      <c r="G16" s="119">
        <v>6</v>
      </c>
      <c r="H16" s="118"/>
      <c r="I16" s="143"/>
      <c r="J16" s="146"/>
      <c r="K16" s="146"/>
      <c r="L16" s="146" t="s">
        <v>151</v>
      </c>
      <c r="M16" s="146" t="s">
        <v>151</v>
      </c>
      <c r="N16" s="146"/>
      <c r="O16" s="147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="92" customFormat="1" ht="20" customHeight="1" spans="1:256">
      <c r="A17" s="120"/>
      <c r="B17" s="121"/>
      <c r="C17" s="121"/>
      <c r="D17" s="121"/>
      <c r="E17" s="121"/>
      <c r="F17" s="121"/>
      <c r="G17" s="121"/>
      <c r="H17" s="122"/>
      <c r="I17" s="143"/>
      <c r="J17" s="146"/>
      <c r="K17" s="146"/>
      <c r="L17" s="146"/>
      <c r="M17" s="146"/>
      <c r="N17" s="146"/>
      <c r="O17" s="147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s="92" customFormat="1" ht="20" customHeight="1" spans="1:256">
      <c r="A18" s="123"/>
      <c r="B18" s="124"/>
      <c r="C18" s="124"/>
      <c r="D18" s="124"/>
      <c r="E18" s="124"/>
      <c r="F18" s="124"/>
      <c r="G18" s="124"/>
      <c r="H18" s="122"/>
      <c r="I18" s="143"/>
      <c r="J18" s="146"/>
      <c r="K18" s="146"/>
      <c r="L18" s="146"/>
      <c r="M18" s="146"/>
      <c r="N18" s="146"/>
      <c r="O18" s="147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s="92" customFormat="1" ht="20" customHeight="1" spans="1:256">
      <c r="A19" s="125"/>
      <c r="B19" s="126"/>
      <c r="C19" s="126"/>
      <c r="D19" s="126"/>
      <c r="E19" s="126"/>
      <c r="F19" s="126"/>
      <c r="G19" s="126"/>
      <c r="H19" s="122"/>
      <c r="I19" s="143"/>
      <c r="J19" s="146"/>
      <c r="K19" s="146"/>
      <c r="L19" s="146"/>
      <c r="M19" s="146"/>
      <c r="N19" s="146"/>
      <c r="O19" s="147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  <row r="20" s="92" customFormat="1" ht="20" customHeight="1" spans="1:256">
      <c r="A20" s="125"/>
      <c r="B20" s="126"/>
      <c r="C20" s="126"/>
      <c r="D20" s="126"/>
      <c r="E20" s="126"/>
      <c r="F20" s="126"/>
      <c r="G20" s="126"/>
      <c r="H20" s="127"/>
      <c r="I20" s="143"/>
      <c r="J20" s="146"/>
      <c r="K20" s="146"/>
      <c r="L20" s="146"/>
      <c r="M20" s="146"/>
      <c r="N20" s="146"/>
      <c r="O20" s="147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</row>
    <row r="21" s="92" customFormat="1" ht="20" customHeight="1" spans="1:256">
      <c r="A21" s="128"/>
      <c r="B21" s="129"/>
      <c r="C21" s="129"/>
      <c r="D21" s="129"/>
      <c r="E21" s="130"/>
      <c r="F21" s="129"/>
      <c r="G21" s="129"/>
      <c r="H21" s="129"/>
      <c r="I21" s="148"/>
      <c r="J21" s="149"/>
      <c r="K21" s="149"/>
      <c r="L21" s="150"/>
      <c r="M21" s="149"/>
      <c r="N21" s="149"/>
      <c r="O21" s="151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</row>
    <row r="22" s="92" customFormat="1" ht="16.5" spans="1:256">
      <c r="A22" s="131"/>
      <c r="B22" s="131"/>
      <c r="C22" s="132"/>
      <c r="D22" s="132"/>
      <c r="E22" s="133"/>
      <c r="F22" s="132"/>
      <c r="G22" s="132"/>
      <c r="H22" s="132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</row>
    <row r="23" s="92" customFormat="1" spans="1:256">
      <c r="A23" s="134" t="s">
        <v>165</v>
      </c>
      <c r="B23" s="134"/>
      <c r="C23" s="135"/>
      <c r="D23" s="13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</row>
    <row r="24" s="92" customFormat="1" spans="3:256">
      <c r="C24" s="93"/>
      <c r="D24" s="93"/>
      <c r="J24" s="152" t="s">
        <v>166</v>
      </c>
      <c r="K24" s="254">
        <v>45671</v>
      </c>
      <c r="L24" s="152" t="s">
        <v>167</v>
      </c>
      <c r="M24" s="152" t="s">
        <v>131</v>
      </c>
      <c r="N24" s="152" t="s">
        <v>168</v>
      </c>
      <c r="O24" s="92" t="s">
        <v>134</v>
      </c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F8" sqref="F8:G8"/>
    </sheetView>
  </sheetViews>
  <sheetFormatPr defaultColWidth="10" defaultRowHeight="16.5" customHeight="1"/>
  <cols>
    <col min="1" max="1" width="10.875" style="255" customWidth="1"/>
    <col min="2" max="16384" width="10" style="255"/>
  </cols>
  <sheetData>
    <row r="1" ht="22.5" customHeight="1" spans="1:11">
      <c r="A1" s="158" t="s">
        <v>169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0" t="s">
        <v>56</v>
      </c>
      <c r="J2" s="330"/>
      <c r="K2" s="331"/>
    </row>
    <row r="3" customHeight="1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customHeight="1" spans="1:11">
      <c r="A4" s="266" t="s">
        <v>61</v>
      </c>
      <c r="B4" s="164"/>
      <c r="C4" s="165"/>
      <c r="D4" s="266" t="s">
        <v>63</v>
      </c>
      <c r="E4" s="267"/>
      <c r="F4" s="268"/>
      <c r="G4" s="269"/>
      <c r="H4" s="266" t="s">
        <v>64</v>
      </c>
      <c r="I4" s="267"/>
      <c r="J4" s="164" t="s">
        <v>65</v>
      </c>
      <c r="K4" s="165" t="s">
        <v>66</v>
      </c>
    </row>
    <row r="5" customHeight="1" spans="1:11">
      <c r="A5" s="270" t="s">
        <v>67</v>
      </c>
      <c r="B5" s="164"/>
      <c r="C5" s="165"/>
      <c r="D5" s="266" t="s">
        <v>69</v>
      </c>
      <c r="E5" s="267"/>
      <c r="F5" s="268"/>
      <c r="G5" s="269"/>
      <c r="H5" s="266" t="s">
        <v>70</v>
      </c>
      <c r="I5" s="267"/>
      <c r="J5" s="164" t="s">
        <v>65</v>
      </c>
      <c r="K5" s="165" t="s">
        <v>66</v>
      </c>
    </row>
    <row r="6" customHeight="1" spans="1:11">
      <c r="A6" s="266" t="s">
        <v>71</v>
      </c>
      <c r="B6" s="271"/>
      <c r="C6" s="272"/>
      <c r="D6" s="270" t="s">
        <v>73</v>
      </c>
      <c r="E6" s="273"/>
      <c r="F6" s="268"/>
      <c r="G6" s="269"/>
      <c r="H6" s="266" t="s">
        <v>74</v>
      </c>
      <c r="I6" s="267"/>
      <c r="J6" s="164" t="s">
        <v>65</v>
      </c>
      <c r="K6" s="165" t="s">
        <v>66</v>
      </c>
    </row>
    <row r="7" customHeight="1" spans="1:11">
      <c r="A7" s="266" t="s">
        <v>75</v>
      </c>
      <c r="B7" s="274"/>
      <c r="C7" s="275"/>
      <c r="D7" s="270" t="s">
        <v>76</v>
      </c>
      <c r="E7" s="276"/>
      <c r="F7" s="268"/>
      <c r="G7" s="269"/>
      <c r="H7" s="266" t="s">
        <v>77</v>
      </c>
      <c r="I7" s="267"/>
      <c r="J7" s="164" t="s">
        <v>65</v>
      </c>
      <c r="K7" s="165" t="s">
        <v>66</v>
      </c>
    </row>
    <row r="8" customHeight="1" spans="1:16">
      <c r="A8" s="277" t="s">
        <v>78</v>
      </c>
      <c r="B8" s="278"/>
      <c r="C8" s="279"/>
      <c r="D8" s="280" t="s">
        <v>80</v>
      </c>
      <c r="E8" s="281"/>
      <c r="F8" s="282"/>
      <c r="G8" s="283"/>
      <c r="H8" s="280" t="s">
        <v>81</v>
      </c>
      <c r="I8" s="281"/>
      <c r="J8" s="300" t="s">
        <v>65</v>
      </c>
      <c r="K8" s="332" t="s">
        <v>66</v>
      </c>
      <c r="P8" s="217" t="s">
        <v>170</v>
      </c>
    </row>
    <row r="9" customHeight="1" spans="1:11">
      <c r="A9" s="284" t="s">
        <v>171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customHeight="1" spans="1:11">
      <c r="A10" s="285" t="s">
        <v>84</v>
      </c>
      <c r="B10" s="286" t="s">
        <v>85</v>
      </c>
      <c r="C10" s="287" t="s">
        <v>86</v>
      </c>
      <c r="D10" s="288"/>
      <c r="E10" s="289" t="s">
        <v>89</v>
      </c>
      <c r="F10" s="286" t="s">
        <v>85</v>
      </c>
      <c r="G10" s="287" t="s">
        <v>86</v>
      </c>
      <c r="H10" s="286"/>
      <c r="I10" s="289" t="s">
        <v>87</v>
      </c>
      <c r="J10" s="286" t="s">
        <v>85</v>
      </c>
      <c r="K10" s="333" t="s">
        <v>86</v>
      </c>
    </row>
    <row r="11" customHeight="1" spans="1:11">
      <c r="A11" s="270" t="s">
        <v>90</v>
      </c>
      <c r="B11" s="290" t="s">
        <v>85</v>
      </c>
      <c r="C11" s="164" t="s">
        <v>86</v>
      </c>
      <c r="D11" s="276"/>
      <c r="E11" s="273" t="s">
        <v>92</v>
      </c>
      <c r="F11" s="290" t="s">
        <v>85</v>
      </c>
      <c r="G11" s="164" t="s">
        <v>86</v>
      </c>
      <c r="H11" s="290"/>
      <c r="I11" s="273" t="s">
        <v>97</v>
      </c>
      <c r="J11" s="290" t="s">
        <v>85</v>
      </c>
      <c r="K11" s="165" t="s">
        <v>86</v>
      </c>
    </row>
    <row r="12" customHeight="1" spans="1:11">
      <c r="A12" s="280" t="s">
        <v>117</v>
      </c>
      <c r="B12" s="281"/>
      <c r="C12" s="281"/>
      <c r="D12" s="281"/>
      <c r="E12" s="281"/>
      <c r="F12" s="281"/>
      <c r="G12" s="281"/>
      <c r="H12" s="281"/>
      <c r="I12" s="281"/>
      <c r="J12" s="281"/>
      <c r="K12" s="334"/>
    </row>
    <row r="13" customHeight="1" spans="1:11">
      <c r="A13" s="291" t="s">
        <v>172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1">
      <c r="A14" s="292" t="s">
        <v>173</v>
      </c>
      <c r="B14" s="293"/>
      <c r="C14" s="293"/>
      <c r="D14" s="293"/>
      <c r="E14" s="293"/>
      <c r="F14" s="293"/>
      <c r="G14" s="293"/>
      <c r="H14" s="294"/>
      <c r="I14" s="335"/>
      <c r="J14" s="335"/>
      <c r="K14" s="336"/>
    </row>
    <row r="15" customHeight="1" spans="1:11">
      <c r="A15" s="295"/>
      <c r="B15" s="296"/>
      <c r="C15" s="296"/>
      <c r="D15" s="297"/>
      <c r="E15" s="298"/>
      <c r="F15" s="296"/>
      <c r="G15" s="296"/>
      <c r="H15" s="297"/>
      <c r="I15" s="337"/>
      <c r="J15" s="338"/>
      <c r="K15" s="339"/>
    </row>
    <row r="16" customHeight="1" spans="1:1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32"/>
    </row>
    <row r="17" customHeight="1" spans="1:11">
      <c r="A17" s="291" t="s">
        <v>174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customHeight="1" spans="1:11">
      <c r="A18" s="301" t="s">
        <v>175</v>
      </c>
      <c r="B18" s="302"/>
      <c r="C18" s="302"/>
      <c r="D18" s="302"/>
      <c r="E18" s="302"/>
      <c r="F18" s="302"/>
      <c r="G18" s="302"/>
      <c r="H18" s="302"/>
      <c r="I18" s="335"/>
      <c r="J18" s="335"/>
      <c r="K18" s="336"/>
    </row>
    <row r="19" customHeight="1" spans="1:11">
      <c r="A19" s="295"/>
      <c r="B19" s="296"/>
      <c r="C19" s="296"/>
      <c r="D19" s="297"/>
      <c r="E19" s="298"/>
      <c r="F19" s="296"/>
      <c r="G19" s="296"/>
      <c r="H19" s="297"/>
      <c r="I19" s="337"/>
      <c r="J19" s="338"/>
      <c r="K19" s="339"/>
    </row>
    <row r="20" customHeight="1" spans="1:1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32"/>
    </row>
    <row r="21" customHeight="1" spans="1:11">
      <c r="A21" s="303" t="s">
        <v>114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customHeight="1" spans="1:11">
      <c r="A22" s="159" t="s">
        <v>115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customHeight="1" spans="1:11">
      <c r="A23" s="172" t="s">
        <v>116</v>
      </c>
      <c r="B23" s="173"/>
      <c r="C23" s="164" t="s">
        <v>65</v>
      </c>
      <c r="D23" s="164" t="s">
        <v>66</v>
      </c>
      <c r="E23" s="171"/>
      <c r="F23" s="171"/>
      <c r="G23" s="171"/>
      <c r="H23" s="171"/>
      <c r="I23" s="171"/>
      <c r="J23" s="171"/>
      <c r="K23" s="214"/>
    </row>
    <row r="24" customHeight="1" spans="1:11">
      <c r="A24" s="304" t="s">
        <v>176</v>
      </c>
      <c r="B24" s="167"/>
      <c r="C24" s="167"/>
      <c r="D24" s="167"/>
      <c r="E24" s="167"/>
      <c r="F24" s="167"/>
      <c r="G24" s="167"/>
      <c r="H24" s="167"/>
      <c r="I24" s="167"/>
      <c r="J24" s="167"/>
      <c r="K24" s="340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41"/>
    </row>
    <row r="26" customHeight="1" spans="1:11">
      <c r="A26" s="284" t="s">
        <v>123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customHeight="1" spans="1:11">
      <c r="A27" s="260" t="s">
        <v>124</v>
      </c>
      <c r="B27" s="287" t="s">
        <v>95</v>
      </c>
      <c r="C27" s="287" t="s">
        <v>96</v>
      </c>
      <c r="D27" s="287" t="s">
        <v>88</v>
      </c>
      <c r="E27" s="261" t="s">
        <v>125</v>
      </c>
      <c r="F27" s="287" t="s">
        <v>95</v>
      </c>
      <c r="G27" s="287" t="s">
        <v>96</v>
      </c>
      <c r="H27" s="287" t="s">
        <v>88</v>
      </c>
      <c r="I27" s="261" t="s">
        <v>126</v>
      </c>
      <c r="J27" s="287" t="s">
        <v>95</v>
      </c>
      <c r="K27" s="333" t="s">
        <v>96</v>
      </c>
    </row>
    <row r="28" customHeight="1" spans="1:11">
      <c r="A28" s="307" t="s">
        <v>87</v>
      </c>
      <c r="B28" s="164" t="s">
        <v>95</v>
      </c>
      <c r="C28" s="164" t="s">
        <v>96</v>
      </c>
      <c r="D28" s="164" t="s">
        <v>88</v>
      </c>
      <c r="E28" s="308" t="s">
        <v>94</v>
      </c>
      <c r="F28" s="164" t="s">
        <v>95</v>
      </c>
      <c r="G28" s="164" t="s">
        <v>96</v>
      </c>
      <c r="H28" s="164" t="s">
        <v>88</v>
      </c>
      <c r="I28" s="308" t="s">
        <v>105</v>
      </c>
      <c r="J28" s="164" t="s">
        <v>95</v>
      </c>
      <c r="K28" s="165" t="s">
        <v>96</v>
      </c>
    </row>
    <row r="29" customHeight="1" spans="1:11">
      <c r="A29" s="266" t="s">
        <v>98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2"/>
    </row>
    <row r="30" customHeight="1" spans="1:1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43"/>
    </row>
    <row r="31" customHeight="1" spans="1:11">
      <c r="A31" s="312" t="s">
        <v>177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ht="21" customHeight="1" spans="1:11">
      <c r="A32" s="313"/>
      <c r="B32" s="314"/>
      <c r="C32" s="314"/>
      <c r="D32" s="314"/>
      <c r="E32" s="314"/>
      <c r="F32" s="314"/>
      <c r="G32" s="314"/>
      <c r="H32" s="314"/>
      <c r="I32" s="314"/>
      <c r="J32" s="314"/>
      <c r="K32" s="344"/>
    </row>
    <row r="33" ht="21" customHeight="1" spans="1:11">
      <c r="A33" s="315"/>
      <c r="B33" s="316"/>
      <c r="C33" s="316"/>
      <c r="D33" s="316"/>
      <c r="E33" s="316"/>
      <c r="F33" s="316"/>
      <c r="G33" s="316"/>
      <c r="H33" s="316"/>
      <c r="I33" s="316"/>
      <c r="J33" s="316"/>
      <c r="K33" s="345"/>
    </row>
    <row r="34" ht="21" customHeight="1" spans="1:11">
      <c r="A34" s="315"/>
      <c r="B34" s="316"/>
      <c r="C34" s="316"/>
      <c r="D34" s="316"/>
      <c r="E34" s="316"/>
      <c r="F34" s="316"/>
      <c r="G34" s="316"/>
      <c r="H34" s="316"/>
      <c r="I34" s="316"/>
      <c r="J34" s="316"/>
      <c r="K34" s="345"/>
    </row>
    <row r="35" ht="21" customHeight="1" spans="1:11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45"/>
    </row>
    <row r="36" ht="21" customHeight="1" spans="1:1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45"/>
    </row>
    <row r="37" ht="21" customHeight="1" spans="1:11">
      <c r="A37" s="315"/>
      <c r="B37" s="316"/>
      <c r="C37" s="316"/>
      <c r="D37" s="316"/>
      <c r="E37" s="316"/>
      <c r="F37" s="316"/>
      <c r="G37" s="316"/>
      <c r="H37" s="316"/>
      <c r="I37" s="316"/>
      <c r="J37" s="316"/>
      <c r="K37" s="345"/>
    </row>
    <row r="38" ht="21" customHeight="1" spans="1:11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45"/>
    </row>
    <row r="39" ht="21" customHeight="1" spans="1:11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45"/>
    </row>
    <row r="40" ht="21" customHeight="1" spans="1:1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45"/>
    </row>
    <row r="41" ht="21" customHeight="1" spans="1:1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45"/>
    </row>
    <row r="42" ht="21" customHeight="1" spans="1:11">
      <c r="A42" s="315"/>
      <c r="B42" s="316"/>
      <c r="C42" s="316"/>
      <c r="D42" s="316"/>
      <c r="E42" s="316"/>
      <c r="F42" s="316"/>
      <c r="G42" s="316"/>
      <c r="H42" s="316"/>
      <c r="I42" s="316"/>
      <c r="J42" s="316"/>
      <c r="K42" s="345"/>
    </row>
    <row r="43" ht="17.25" customHeight="1" spans="1:11">
      <c r="A43" s="310" t="s">
        <v>122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43"/>
    </row>
    <row r="44" customHeight="1" spans="1:11">
      <c r="A44" s="312" t="s">
        <v>178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ht="18" customHeight="1" spans="1:11">
      <c r="A45" s="317" t="s">
        <v>117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46"/>
    </row>
    <row r="46" ht="18" customHeight="1" spans="1:11">
      <c r="A46" s="317" t="s">
        <v>179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46"/>
    </row>
    <row r="47" ht="18" customHeight="1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41"/>
    </row>
    <row r="48" ht="21" customHeight="1" spans="1:11">
      <c r="A48" s="319" t="s">
        <v>128</v>
      </c>
      <c r="B48" s="320" t="s">
        <v>129</v>
      </c>
      <c r="C48" s="320"/>
      <c r="D48" s="321" t="s">
        <v>130</v>
      </c>
      <c r="E48" s="321" t="s">
        <v>131</v>
      </c>
      <c r="F48" s="321" t="s">
        <v>132</v>
      </c>
      <c r="G48" s="322">
        <v>45618</v>
      </c>
      <c r="H48" s="323" t="s">
        <v>133</v>
      </c>
      <c r="I48" s="323"/>
      <c r="J48" s="320" t="s">
        <v>134</v>
      </c>
      <c r="K48" s="347"/>
    </row>
    <row r="49" customHeight="1" spans="1:11">
      <c r="A49" s="324" t="s">
        <v>135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48"/>
    </row>
    <row r="50" customHeight="1" spans="1:1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49"/>
    </row>
    <row r="51" customHeight="1" spans="1:1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50"/>
    </row>
    <row r="52" ht="21" customHeight="1" spans="1:11">
      <c r="A52" s="319" t="s">
        <v>128</v>
      </c>
      <c r="B52" s="320" t="s">
        <v>129</v>
      </c>
      <c r="C52" s="320"/>
      <c r="D52" s="321" t="s">
        <v>130</v>
      </c>
      <c r="E52" s="321" t="s">
        <v>131</v>
      </c>
      <c r="F52" s="321" t="s">
        <v>132</v>
      </c>
      <c r="G52" s="322">
        <v>45618</v>
      </c>
      <c r="H52" s="323" t="s">
        <v>133</v>
      </c>
      <c r="I52" s="323"/>
      <c r="J52" s="320" t="s">
        <v>134</v>
      </c>
      <c r="K52" s="34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A6" sqref="A6:G15"/>
    </sheetView>
  </sheetViews>
  <sheetFormatPr defaultColWidth="9" defaultRowHeight="14.25"/>
  <cols>
    <col min="1" max="1" width="17.625" style="92" customWidth="1"/>
    <col min="2" max="2" width="8.5" style="92" customWidth="1"/>
    <col min="3" max="3" width="8.5" style="93" customWidth="1"/>
    <col min="4" max="7" width="8.5" style="92" customWidth="1"/>
    <col min="8" max="8" width="2.75" style="92" customWidth="1"/>
    <col min="9" max="14" width="8.875" style="92" customWidth="1"/>
    <col min="15" max="15" width="8.875" style="236" customWidth="1"/>
    <col min="16" max="246" width="9" style="92"/>
    <col min="247" max="16384" width="9" style="95"/>
  </cols>
  <sheetData>
    <row r="1" s="92" customFormat="1" ht="29" customHeight="1" spans="1:249">
      <c r="A1" s="96" t="s">
        <v>138</v>
      </c>
      <c r="B1" s="98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4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</row>
    <row r="2" s="92" customFormat="1" ht="20" customHeight="1" spans="1:249">
      <c r="A2" s="99" t="s">
        <v>61</v>
      </c>
      <c r="B2" s="100" t="str">
        <f>首期!B4</f>
        <v>QAQQAN84156</v>
      </c>
      <c r="C2" s="101"/>
      <c r="D2" s="102"/>
      <c r="E2" s="103" t="s">
        <v>67</v>
      </c>
      <c r="F2" s="104" t="str">
        <f>首期!B5</f>
        <v>儿童连衣裙</v>
      </c>
      <c r="G2" s="104"/>
      <c r="H2" s="104"/>
      <c r="I2" s="136"/>
      <c r="J2" s="137" t="s">
        <v>57</v>
      </c>
      <c r="K2" s="138" t="s">
        <v>56</v>
      </c>
      <c r="L2" s="138"/>
      <c r="M2" s="138"/>
      <c r="N2" s="138"/>
      <c r="O2" s="139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</row>
    <row r="3" s="92" customFormat="1" spans="1:249">
      <c r="A3" s="105" t="s">
        <v>139</v>
      </c>
      <c r="B3" s="106" t="s">
        <v>140</v>
      </c>
      <c r="C3" s="107"/>
      <c r="D3" s="106"/>
      <c r="E3" s="106"/>
      <c r="F3" s="106"/>
      <c r="G3" s="106"/>
      <c r="H3" s="106"/>
      <c r="I3" s="140"/>
      <c r="J3" s="141"/>
      <c r="K3" s="141"/>
      <c r="L3" s="141"/>
      <c r="M3" s="141"/>
      <c r="N3" s="141"/>
      <c r="O3" s="142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</row>
    <row r="4" s="92" customFormat="1" ht="16.5" spans="1:249">
      <c r="A4" s="105"/>
      <c r="B4" s="108" t="s">
        <v>141</v>
      </c>
      <c r="C4" s="108" t="s">
        <v>142</v>
      </c>
      <c r="D4" s="108" t="s">
        <v>143</v>
      </c>
      <c r="E4" s="108" t="s">
        <v>144</v>
      </c>
      <c r="F4" s="108" t="s">
        <v>145</v>
      </c>
      <c r="G4" s="109" t="s">
        <v>146</v>
      </c>
      <c r="H4" s="110"/>
      <c r="I4" s="140"/>
      <c r="J4" s="249"/>
      <c r="K4" s="250"/>
      <c r="L4" s="250"/>
      <c r="M4" s="250"/>
      <c r="N4" s="251"/>
      <c r="O4" s="252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</row>
    <row r="5" s="92" customFormat="1" ht="20" customHeight="1" spans="1:249">
      <c r="A5" s="105"/>
      <c r="B5" s="111"/>
      <c r="C5" s="111"/>
      <c r="D5" s="112"/>
      <c r="E5" s="112"/>
      <c r="F5" s="112"/>
      <c r="G5" s="112"/>
      <c r="H5" s="110"/>
      <c r="I5" s="143"/>
      <c r="J5" s="146"/>
      <c r="K5" s="144"/>
      <c r="L5" s="144"/>
      <c r="M5" s="144"/>
      <c r="N5" s="253"/>
      <c r="O5" s="14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</row>
    <row r="6" s="92" customFormat="1" ht="20" customHeight="1" spans="1:249">
      <c r="A6" s="237"/>
      <c r="B6" s="108"/>
      <c r="C6" s="108"/>
      <c r="D6" s="108"/>
      <c r="E6" s="108"/>
      <c r="F6" s="108"/>
      <c r="G6" s="238"/>
      <c r="H6" s="115"/>
      <c r="I6" s="143"/>
      <c r="J6" s="146"/>
      <c r="K6" s="146"/>
      <c r="L6" s="146"/>
      <c r="M6" s="146"/>
      <c r="N6" s="146"/>
      <c r="O6" s="147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</row>
    <row r="7" s="92" customFormat="1" ht="20" customHeight="1" spans="1:249">
      <c r="A7" s="125"/>
      <c r="B7" s="121"/>
      <c r="C7" s="121"/>
      <c r="D7" s="121"/>
      <c r="E7" s="121"/>
      <c r="F7" s="121"/>
      <c r="G7" s="239"/>
      <c r="H7" s="115"/>
      <c r="I7" s="143"/>
      <c r="J7" s="146"/>
      <c r="K7" s="146"/>
      <c r="L7" s="146"/>
      <c r="M7" s="146"/>
      <c r="N7" s="146"/>
      <c r="O7" s="147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</row>
    <row r="8" s="92" customFormat="1" ht="20" customHeight="1" spans="1:249">
      <c r="A8" s="237"/>
      <c r="B8" s="121"/>
      <c r="C8" s="121"/>
      <c r="D8" s="121"/>
      <c r="E8" s="121"/>
      <c r="F8" s="121"/>
      <c r="G8" s="239"/>
      <c r="H8" s="115"/>
      <c r="I8" s="143"/>
      <c r="J8" s="146"/>
      <c r="K8" s="146"/>
      <c r="L8" s="146"/>
      <c r="M8" s="146"/>
      <c r="N8" s="146"/>
      <c r="O8" s="147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</row>
    <row r="9" s="92" customFormat="1" ht="20" customHeight="1" spans="1:249">
      <c r="A9" s="237"/>
      <c r="B9" s="108"/>
      <c r="C9" s="108"/>
      <c r="D9" s="108"/>
      <c r="E9" s="108"/>
      <c r="F9" s="108"/>
      <c r="G9" s="109"/>
      <c r="H9" s="115"/>
      <c r="I9" s="143"/>
      <c r="J9" s="146"/>
      <c r="K9" s="146"/>
      <c r="L9" s="146"/>
      <c r="M9" s="146"/>
      <c r="N9" s="146"/>
      <c r="O9" s="147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</row>
    <row r="10" s="92" customFormat="1" ht="20" customHeight="1" spans="1:249">
      <c r="A10" s="240"/>
      <c r="B10" s="108"/>
      <c r="C10" s="108"/>
      <c r="D10" s="108"/>
      <c r="E10" s="108"/>
      <c r="F10" s="108"/>
      <c r="G10" s="109"/>
      <c r="H10" s="115"/>
      <c r="I10" s="143"/>
      <c r="J10" s="146"/>
      <c r="K10" s="146"/>
      <c r="L10" s="146"/>
      <c r="M10" s="146"/>
      <c r="N10" s="146"/>
      <c r="O10" s="147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</row>
    <row r="11" s="92" customFormat="1" ht="20" customHeight="1" spans="1:249">
      <c r="A11" s="237"/>
      <c r="B11" s="108"/>
      <c r="C11" s="108"/>
      <c r="D11" s="108"/>
      <c r="E11" s="108"/>
      <c r="F11" s="108"/>
      <c r="G11" s="109"/>
      <c r="H11" s="115"/>
      <c r="I11" s="143"/>
      <c r="J11" s="146"/>
      <c r="K11" s="146"/>
      <c r="L11" s="146"/>
      <c r="M11" s="146"/>
      <c r="N11" s="146"/>
      <c r="O11" s="147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</row>
    <row r="12" s="92" customFormat="1" ht="20" customHeight="1" spans="1:249">
      <c r="A12" s="237"/>
      <c r="B12" s="108"/>
      <c r="C12" s="241"/>
      <c r="D12" s="241"/>
      <c r="E12" s="241"/>
      <c r="F12" s="241"/>
      <c r="G12" s="242"/>
      <c r="H12" s="115"/>
      <c r="I12" s="143"/>
      <c r="J12" s="146"/>
      <c r="K12" s="146"/>
      <c r="L12" s="146"/>
      <c r="M12" s="146"/>
      <c r="N12" s="146"/>
      <c r="O12" s="147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</row>
    <row r="13" s="92" customFormat="1" ht="20" customHeight="1" spans="1:249">
      <c r="A13" s="237"/>
      <c r="B13" s="241"/>
      <c r="C13" s="241"/>
      <c r="D13" s="241"/>
      <c r="E13" s="241"/>
      <c r="F13" s="241"/>
      <c r="G13" s="242"/>
      <c r="H13" s="115"/>
      <c r="I13" s="143"/>
      <c r="J13" s="146"/>
      <c r="K13" s="146"/>
      <c r="L13" s="146"/>
      <c r="M13" s="146"/>
      <c r="N13" s="146"/>
      <c r="O13" s="147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</row>
    <row r="14" s="92" customFormat="1" ht="20" customHeight="1" spans="1:249">
      <c r="A14" s="243"/>
      <c r="B14" s="244"/>
      <c r="C14" s="244"/>
      <c r="D14" s="244"/>
      <c r="E14" s="244"/>
      <c r="F14" s="244"/>
      <c r="G14" s="245"/>
      <c r="H14" s="118"/>
      <c r="I14" s="143"/>
      <c r="J14" s="146"/>
      <c r="K14" s="146"/>
      <c r="L14" s="146"/>
      <c r="M14" s="146"/>
      <c r="N14" s="146"/>
      <c r="O14" s="147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</row>
    <row r="15" s="92" customFormat="1" ht="20" customHeight="1" spans="1:249">
      <c r="A15" s="120"/>
      <c r="B15" s="246"/>
      <c r="C15" s="247"/>
      <c r="D15" s="246"/>
      <c r="E15" s="246"/>
      <c r="F15" s="246"/>
      <c r="G15" s="246"/>
      <c r="H15" s="118"/>
      <c r="I15" s="143"/>
      <c r="J15" s="146"/>
      <c r="K15" s="146"/>
      <c r="L15" s="146"/>
      <c r="M15" s="146"/>
      <c r="N15" s="146"/>
      <c r="O15" s="147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</row>
    <row r="16" s="92" customFormat="1" ht="20" customHeight="1" spans="1:249">
      <c r="A16" s="120"/>
      <c r="B16" s="246"/>
      <c r="C16" s="246"/>
      <c r="D16" s="246"/>
      <c r="E16" s="246"/>
      <c r="F16" s="246"/>
      <c r="G16" s="246"/>
      <c r="H16" s="118"/>
      <c r="I16" s="143"/>
      <c r="J16" s="146"/>
      <c r="K16" s="146"/>
      <c r="L16" s="146"/>
      <c r="M16" s="146"/>
      <c r="N16" s="146"/>
      <c r="O16" s="147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</row>
    <row r="17" s="92" customFormat="1" ht="20" customHeight="1" spans="1:249">
      <c r="A17" s="120"/>
      <c r="B17" s="121"/>
      <c r="C17" s="121"/>
      <c r="D17" s="121"/>
      <c r="E17" s="121"/>
      <c r="F17" s="121"/>
      <c r="G17" s="121"/>
      <c r="H17" s="122"/>
      <c r="I17" s="143"/>
      <c r="J17" s="146"/>
      <c r="K17" s="146"/>
      <c r="L17" s="146"/>
      <c r="M17" s="146"/>
      <c r="N17" s="146"/>
      <c r="O17" s="147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</row>
    <row r="18" s="92" customFormat="1" ht="20" customHeight="1" spans="1:249">
      <c r="A18" s="123"/>
      <c r="B18" s="124"/>
      <c r="C18" s="124"/>
      <c r="D18" s="124"/>
      <c r="E18" s="124"/>
      <c r="F18" s="124"/>
      <c r="G18" s="124"/>
      <c r="H18" s="122"/>
      <c r="I18" s="143"/>
      <c r="J18" s="146"/>
      <c r="K18" s="146"/>
      <c r="L18" s="146"/>
      <c r="M18" s="146"/>
      <c r="N18" s="146"/>
      <c r="O18" s="147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</row>
    <row r="19" s="92" customFormat="1" ht="20" customHeight="1" spans="1:249">
      <c r="A19" s="125"/>
      <c r="B19" s="126"/>
      <c r="C19" s="126"/>
      <c r="D19" s="126"/>
      <c r="E19" s="126"/>
      <c r="F19" s="126"/>
      <c r="G19" s="126"/>
      <c r="H19" s="122"/>
      <c r="I19" s="143"/>
      <c r="J19" s="146"/>
      <c r="K19" s="146"/>
      <c r="L19" s="146"/>
      <c r="M19" s="146"/>
      <c r="N19" s="146"/>
      <c r="O19" s="147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</row>
    <row r="20" s="92" customFormat="1" ht="20" customHeight="1" spans="1:249">
      <c r="A20" s="125"/>
      <c r="B20" s="126"/>
      <c r="C20" s="126"/>
      <c r="D20" s="126"/>
      <c r="E20" s="126"/>
      <c r="F20" s="126"/>
      <c r="G20" s="126"/>
      <c r="H20" s="127"/>
      <c r="I20" s="143"/>
      <c r="J20" s="146"/>
      <c r="K20" s="146"/>
      <c r="L20" s="146"/>
      <c r="M20" s="146"/>
      <c r="N20" s="146"/>
      <c r="O20" s="147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</row>
    <row r="21" s="92" customFormat="1" ht="17.25" spans="1:249">
      <c r="A21" s="128"/>
      <c r="B21" s="129"/>
      <c r="C21" s="129"/>
      <c r="D21" s="129"/>
      <c r="E21" s="130"/>
      <c r="F21" s="129"/>
      <c r="G21" s="129"/>
      <c r="H21" s="129"/>
      <c r="I21" s="148"/>
      <c r="J21" s="149"/>
      <c r="K21" s="149"/>
      <c r="L21" s="150"/>
      <c r="M21" s="149"/>
      <c r="N21" s="149"/>
      <c r="O21" s="151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</row>
    <row r="22" s="92" customFormat="1" spans="1:249">
      <c r="A22" s="134" t="s">
        <v>165</v>
      </c>
      <c r="B22" s="134"/>
      <c r="C22" s="135"/>
      <c r="O22" s="248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</row>
    <row r="23" s="92" customFormat="1" spans="3:249">
      <c r="C23" s="93"/>
      <c r="I23" s="152" t="s">
        <v>166</v>
      </c>
      <c r="J23" s="254"/>
      <c r="K23" s="152" t="s">
        <v>167</v>
      </c>
      <c r="M23" s="152" t="s">
        <v>168</v>
      </c>
      <c r="O23" s="248" t="s">
        <v>134</v>
      </c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7" sqref="N7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180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54</v>
      </c>
      <c r="C2" s="160"/>
      <c r="D2" s="161" t="s">
        <v>61</v>
      </c>
      <c r="E2" s="162" t="str">
        <f>首期!B4</f>
        <v>QAQQAN84156</v>
      </c>
      <c r="F2" s="163" t="s">
        <v>181</v>
      </c>
      <c r="G2" s="164" t="str">
        <f>首期!B5</f>
        <v>儿童连衣裙</v>
      </c>
      <c r="H2" s="165"/>
      <c r="I2" s="193" t="s">
        <v>57</v>
      </c>
      <c r="J2" s="212" t="s">
        <v>56</v>
      </c>
      <c r="K2" s="213"/>
    </row>
    <row r="3" ht="18" customHeight="1" spans="1:11">
      <c r="A3" s="166" t="s">
        <v>75</v>
      </c>
      <c r="B3" s="167">
        <f>首期!B7</f>
        <v>1850</v>
      </c>
      <c r="C3" s="167"/>
      <c r="D3" s="168" t="s">
        <v>182</v>
      </c>
      <c r="E3" s="169">
        <v>45708</v>
      </c>
      <c r="F3" s="170"/>
      <c r="G3" s="170"/>
      <c r="H3" s="171" t="s">
        <v>183</v>
      </c>
      <c r="I3" s="171"/>
      <c r="J3" s="171"/>
      <c r="K3" s="214"/>
    </row>
    <row r="4" ht="18" customHeight="1" spans="1:11">
      <c r="A4" s="172" t="s">
        <v>71</v>
      </c>
      <c r="B4" s="167">
        <v>3</v>
      </c>
      <c r="C4" s="167">
        <v>6</v>
      </c>
      <c r="D4" s="173" t="s">
        <v>184</v>
      </c>
      <c r="E4" s="170" t="s">
        <v>185</v>
      </c>
      <c r="F4" s="170"/>
      <c r="G4" s="170"/>
      <c r="H4" s="173" t="s">
        <v>186</v>
      </c>
      <c r="I4" s="173"/>
      <c r="J4" s="185" t="s">
        <v>65</v>
      </c>
      <c r="K4" s="215" t="s">
        <v>66</v>
      </c>
    </row>
    <row r="5" ht="18" customHeight="1" spans="1:11">
      <c r="A5" s="172" t="s">
        <v>187</v>
      </c>
      <c r="B5" s="167">
        <v>1</v>
      </c>
      <c r="C5" s="167"/>
      <c r="D5" s="168" t="s">
        <v>188</v>
      </c>
      <c r="E5" s="168"/>
      <c r="G5" s="168"/>
      <c r="H5" s="173" t="s">
        <v>189</v>
      </c>
      <c r="I5" s="173"/>
      <c r="J5" s="185" t="s">
        <v>65</v>
      </c>
      <c r="K5" s="215" t="s">
        <v>66</v>
      </c>
    </row>
    <row r="6" ht="18" customHeight="1" spans="1:13">
      <c r="A6" s="174" t="s">
        <v>190</v>
      </c>
      <c r="B6" s="175">
        <v>125</v>
      </c>
      <c r="C6" s="175"/>
      <c r="D6" s="176" t="s">
        <v>191</v>
      </c>
      <c r="E6" s="177"/>
      <c r="F6" s="177">
        <v>1850</v>
      </c>
      <c r="G6" s="176"/>
      <c r="H6" s="178" t="s">
        <v>192</v>
      </c>
      <c r="I6" s="178"/>
      <c r="J6" s="177" t="s">
        <v>65</v>
      </c>
      <c r="K6" s="216" t="s">
        <v>66</v>
      </c>
      <c r="M6" s="217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193</v>
      </c>
      <c r="B8" s="163" t="s">
        <v>194</v>
      </c>
      <c r="C8" s="163" t="s">
        <v>195</v>
      </c>
      <c r="D8" s="163" t="s">
        <v>196</v>
      </c>
      <c r="E8" s="163" t="s">
        <v>197</v>
      </c>
      <c r="F8" s="163" t="s">
        <v>198</v>
      </c>
      <c r="G8" s="183" t="s">
        <v>199</v>
      </c>
      <c r="H8" s="184"/>
      <c r="I8" s="184"/>
      <c r="J8" s="184"/>
      <c r="K8" s="218"/>
    </row>
    <row r="9" ht="18" customHeight="1" spans="1:11">
      <c r="A9" s="172" t="s">
        <v>200</v>
      </c>
      <c r="B9" s="173"/>
      <c r="C9" s="185" t="s">
        <v>65</v>
      </c>
      <c r="D9" s="185" t="s">
        <v>66</v>
      </c>
      <c r="E9" s="168" t="s">
        <v>201</v>
      </c>
      <c r="F9" s="186" t="s">
        <v>202</v>
      </c>
      <c r="G9" s="187"/>
      <c r="H9" s="188"/>
      <c r="I9" s="188"/>
      <c r="J9" s="188"/>
      <c r="K9" s="219"/>
    </row>
    <row r="10" ht="18" customHeight="1" spans="1:11">
      <c r="A10" s="172" t="s">
        <v>203</v>
      </c>
      <c r="B10" s="173"/>
      <c r="C10" s="185" t="s">
        <v>65</v>
      </c>
      <c r="D10" s="185" t="s">
        <v>66</v>
      </c>
      <c r="E10" s="168" t="s">
        <v>204</v>
      </c>
      <c r="F10" s="186" t="s">
        <v>205</v>
      </c>
      <c r="G10" s="187" t="s">
        <v>206</v>
      </c>
      <c r="H10" s="188"/>
      <c r="I10" s="188"/>
      <c r="J10" s="188"/>
      <c r="K10" s="219"/>
    </row>
    <row r="11" ht="18" customHeight="1" spans="1:11">
      <c r="A11" s="189" t="s">
        <v>171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0"/>
    </row>
    <row r="12" ht="18" customHeight="1" spans="1:11">
      <c r="A12" s="166" t="s">
        <v>89</v>
      </c>
      <c r="B12" s="185" t="s">
        <v>85</v>
      </c>
      <c r="C12" s="185" t="s">
        <v>86</v>
      </c>
      <c r="D12" s="186"/>
      <c r="E12" s="168" t="s">
        <v>87</v>
      </c>
      <c r="F12" s="185" t="s">
        <v>85</v>
      </c>
      <c r="G12" s="185" t="s">
        <v>86</v>
      </c>
      <c r="H12" s="185"/>
      <c r="I12" s="168" t="s">
        <v>207</v>
      </c>
      <c r="J12" s="185" t="s">
        <v>85</v>
      </c>
      <c r="K12" s="215" t="s">
        <v>86</v>
      </c>
    </row>
    <row r="13" ht="18" customHeight="1" spans="1:11">
      <c r="A13" s="166" t="s">
        <v>92</v>
      </c>
      <c r="B13" s="185" t="s">
        <v>85</v>
      </c>
      <c r="C13" s="185" t="s">
        <v>86</v>
      </c>
      <c r="D13" s="186"/>
      <c r="E13" s="168" t="s">
        <v>97</v>
      </c>
      <c r="F13" s="185" t="s">
        <v>85</v>
      </c>
      <c r="G13" s="185" t="s">
        <v>86</v>
      </c>
      <c r="H13" s="185"/>
      <c r="I13" s="168" t="s">
        <v>208</v>
      </c>
      <c r="J13" s="185" t="s">
        <v>85</v>
      </c>
      <c r="K13" s="215" t="s">
        <v>86</v>
      </c>
    </row>
    <row r="14" ht="18" customHeight="1" spans="1:11">
      <c r="A14" s="174" t="s">
        <v>209</v>
      </c>
      <c r="B14" s="177" t="s">
        <v>85</v>
      </c>
      <c r="C14" s="177" t="s">
        <v>86</v>
      </c>
      <c r="D14" s="191"/>
      <c r="E14" s="176" t="s">
        <v>210</v>
      </c>
      <c r="F14" s="177" t="s">
        <v>85</v>
      </c>
      <c r="G14" s="177" t="s">
        <v>86</v>
      </c>
      <c r="H14" s="177"/>
      <c r="I14" s="176" t="s">
        <v>211</v>
      </c>
      <c r="J14" s="177" t="s">
        <v>85</v>
      </c>
      <c r="K14" s="216" t="s">
        <v>86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212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1"/>
    </row>
    <row r="17" ht="18" customHeight="1" spans="1:11">
      <c r="A17" s="172" t="s">
        <v>213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2"/>
    </row>
    <row r="18" ht="18" customHeight="1" spans="1:11">
      <c r="A18" s="172" t="s">
        <v>214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2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5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3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3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3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4"/>
    </row>
    <row r="24" ht="18" customHeight="1" spans="1:11">
      <c r="A24" s="172" t="s">
        <v>116</v>
      </c>
      <c r="B24" s="173"/>
      <c r="C24" s="185" t="s">
        <v>65</v>
      </c>
      <c r="D24" s="185" t="s">
        <v>66</v>
      </c>
      <c r="E24" s="171"/>
      <c r="F24" s="171"/>
      <c r="G24" s="171"/>
      <c r="H24" s="171"/>
      <c r="I24" s="171"/>
      <c r="J24" s="171"/>
      <c r="K24" s="214"/>
    </row>
    <row r="25" ht="18" customHeight="1" spans="1:11">
      <c r="A25" s="199" t="s">
        <v>215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5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216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26" t="s">
        <v>217</v>
      </c>
    </row>
    <row r="28" ht="23" customHeight="1" spans="1:11">
      <c r="A28" s="195" t="s">
        <v>218</v>
      </c>
      <c r="B28" s="196"/>
      <c r="C28" s="196"/>
      <c r="D28" s="196"/>
      <c r="E28" s="196"/>
      <c r="F28" s="196"/>
      <c r="G28" s="196"/>
      <c r="H28" s="196"/>
      <c r="I28" s="196"/>
      <c r="J28" s="227"/>
      <c r="K28" s="228">
        <v>2</v>
      </c>
    </row>
    <row r="29" ht="23" customHeight="1" spans="1:11">
      <c r="A29" s="195" t="s">
        <v>219</v>
      </c>
      <c r="B29" s="196"/>
      <c r="C29" s="196"/>
      <c r="D29" s="196"/>
      <c r="E29" s="196"/>
      <c r="F29" s="196"/>
      <c r="G29" s="196"/>
      <c r="H29" s="196"/>
      <c r="I29" s="196"/>
      <c r="J29" s="227"/>
      <c r="K29" s="219">
        <v>1</v>
      </c>
    </row>
    <row r="30" ht="23" customHeight="1" spans="1:11">
      <c r="A30" s="195" t="s">
        <v>121</v>
      </c>
      <c r="B30" s="196"/>
      <c r="C30" s="196"/>
      <c r="D30" s="196"/>
      <c r="E30" s="196"/>
      <c r="F30" s="196"/>
      <c r="G30" s="196"/>
      <c r="H30" s="196"/>
      <c r="I30" s="196"/>
      <c r="J30" s="227"/>
      <c r="K30" s="219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7"/>
      <c r="K31" s="219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7"/>
      <c r="K32" s="22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7"/>
      <c r="K33" s="23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7"/>
      <c r="K34" s="219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7"/>
      <c r="K35" s="231"/>
    </row>
    <row r="36" ht="23" customHeight="1" spans="1:11">
      <c r="A36" s="203" t="s">
        <v>220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4</v>
      </c>
    </row>
    <row r="37" ht="18.75" customHeight="1" spans="1:11">
      <c r="A37" s="205" t="s">
        <v>221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6" customFormat="1" ht="18.75" customHeight="1" spans="1:11">
      <c r="A38" s="172" t="s">
        <v>222</v>
      </c>
      <c r="B38" s="173"/>
      <c r="C38" s="173"/>
      <c r="D38" s="171" t="s">
        <v>223</v>
      </c>
      <c r="E38" s="171"/>
      <c r="F38" s="207" t="s">
        <v>224</v>
      </c>
      <c r="G38" s="208"/>
      <c r="H38" s="173" t="s">
        <v>225</v>
      </c>
      <c r="I38" s="173"/>
      <c r="J38" s="173" t="s">
        <v>226</v>
      </c>
      <c r="K38" s="222"/>
    </row>
    <row r="39" ht="18.75" customHeight="1" spans="1:11">
      <c r="A39" s="172" t="s">
        <v>117</v>
      </c>
      <c r="B39" s="173" t="s">
        <v>227</v>
      </c>
      <c r="C39" s="173"/>
      <c r="D39" s="173"/>
      <c r="E39" s="173"/>
      <c r="F39" s="173"/>
      <c r="G39" s="173"/>
      <c r="H39" s="173"/>
      <c r="I39" s="173"/>
      <c r="J39" s="173"/>
      <c r="K39" s="222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2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2"/>
    </row>
    <row r="42" ht="32.1" customHeight="1" spans="1:11">
      <c r="A42" s="174" t="s">
        <v>128</v>
      </c>
      <c r="B42" s="209" t="s">
        <v>228</v>
      </c>
      <c r="C42" s="209"/>
      <c r="D42" s="176" t="s">
        <v>229</v>
      </c>
      <c r="E42" s="191" t="s">
        <v>131</v>
      </c>
      <c r="F42" s="176" t="s">
        <v>132</v>
      </c>
      <c r="G42" s="210">
        <v>45675</v>
      </c>
      <c r="H42" s="211" t="s">
        <v>133</v>
      </c>
      <c r="I42" s="211"/>
      <c r="J42" s="209" t="s">
        <v>134</v>
      </c>
      <c r="K42" s="23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J5" sqref="J5"/>
    </sheetView>
  </sheetViews>
  <sheetFormatPr defaultColWidth="9" defaultRowHeight="14.25"/>
  <cols>
    <col min="1" max="1" width="17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5.375" style="92" customWidth="1"/>
    <col min="9" max="9" width="2.75" style="92" customWidth="1"/>
    <col min="10" max="12" width="15.625" style="92" customWidth="1"/>
    <col min="13" max="15" width="15.625" style="94" customWidth="1"/>
    <col min="16" max="253" width="9" style="92"/>
    <col min="254" max="16384" width="9" style="95"/>
  </cols>
  <sheetData>
    <row r="1" s="92" customFormat="1" ht="29" customHeight="1" spans="1:256">
      <c r="A1" s="96" t="s">
        <v>138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s="92" customFormat="1" ht="20" customHeight="1" spans="1:256">
      <c r="A2" s="99" t="s">
        <v>61</v>
      </c>
      <c r="B2" s="100" t="str">
        <f>首期!B4</f>
        <v>QAQQAN84156</v>
      </c>
      <c r="C2" s="101"/>
      <c r="D2" s="102"/>
      <c r="E2" s="103" t="s">
        <v>67</v>
      </c>
      <c r="F2" s="104" t="str">
        <f>首期!B5</f>
        <v>儿童连衣裙</v>
      </c>
      <c r="G2" s="104"/>
      <c r="H2" s="104"/>
      <c r="I2" s="136"/>
      <c r="J2" s="137" t="s">
        <v>57</v>
      </c>
      <c r="K2" s="138" t="s">
        <v>56</v>
      </c>
      <c r="L2" s="138"/>
      <c r="M2" s="138"/>
      <c r="N2" s="138"/>
      <c r="O2" s="139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s="92" customFormat="1" spans="1:256">
      <c r="A3" s="105" t="s">
        <v>139</v>
      </c>
      <c r="B3" s="106" t="s">
        <v>140</v>
      </c>
      <c r="C3" s="107"/>
      <c r="D3" s="106"/>
      <c r="E3" s="106"/>
      <c r="F3" s="106"/>
      <c r="G3" s="106"/>
      <c r="H3" s="106"/>
      <c r="I3" s="140"/>
      <c r="J3" s="141"/>
      <c r="K3" s="141"/>
      <c r="L3" s="141"/>
      <c r="M3" s="141"/>
      <c r="N3" s="141"/>
      <c r="O3" s="142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s="92" customFormat="1" spans="1:256">
      <c r="A4" s="105"/>
      <c r="B4" s="108" t="s">
        <v>141</v>
      </c>
      <c r="C4" s="108" t="s">
        <v>142</v>
      </c>
      <c r="D4" s="108" t="s">
        <v>143</v>
      </c>
      <c r="E4" s="108" t="s">
        <v>144</v>
      </c>
      <c r="F4" s="108" t="s">
        <v>145</v>
      </c>
      <c r="G4" s="109" t="s">
        <v>146</v>
      </c>
      <c r="H4" s="110"/>
      <c r="I4" s="140"/>
      <c r="J4" s="108" t="s">
        <v>141</v>
      </c>
      <c r="K4" s="108" t="s">
        <v>142</v>
      </c>
      <c r="L4" s="108" t="s">
        <v>143</v>
      </c>
      <c r="M4" s="108" t="s">
        <v>144</v>
      </c>
      <c r="N4" s="108" t="s">
        <v>145</v>
      </c>
      <c r="O4" s="109" t="s">
        <v>146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s="92" customFormat="1" ht="16.5" spans="1:256">
      <c r="A5" s="105"/>
      <c r="B5" s="111"/>
      <c r="C5" s="111"/>
      <c r="D5" s="112"/>
      <c r="E5" s="112"/>
      <c r="F5" s="112"/>
      <c r="G5" s="112"/>
      <c r="H5" s="110"/>
      <c r="I5" s="143"/>
      <c r="J5" s="144"/>
      <c r="K5" s="144"/>
      <c r="L5" s="144"/>
      <c r="M5" s="144"/>
      <c r="N5" s="144"/>
      <c r="O5" s="14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s="92" customFormat="1" ht="21" customHeight="1" spans="1:256">
      <c r="A6" s="113" t="s">
        <v>149</v>
      </c>
      <c r="B6" s="114">
        <f>C6-4</f>
        <v>64</v>
      </c>
      <c r="C6" s="114">
        <v>68</v>
      </c>
      <c r="D6" s="114">
        <f>C6+4</f>
        <v>72</v>
      </c>
      <c r="E6" s="114">
        <f t="shared" ref="E6:E8" si="0">D6+6</f>
        <v>78</v>
      </c>
      <c r="F6" s="114">
        <f t="shared" ref="F6:F8" si="1">E6+6</f>
        <v>84</v>
      </c>
      <c r="G6" s="114">
        <f>F6+4</f>
        <v>88</v>
      </c>
      <c r="H6" s="115"/>
      <c r="I6" s="143"/>
      <c r="J6" s="146" t="s">
        <v>230</v>
      </c>
      <c r="K6" s="146" t="s">
        <v>231</v>
      </c>
      <c r="L6" s="146" t="s">
        <v>230</v>
      </c>
      <c r="M6" s="146" t="s">
        <v>232</v>
      </c>
      <c r="N6" s="146" t="s">
        <v>233</v>
      </c>
      <c r="O6" s="147" t="s">
        <v>233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s="92" customFormat="1" ht="21" customHeight="1" spans="1:256">
      <c r="A7" s="113" t="s">
        <v>152</v>
      </c>
      <c r="B7" s="116">
        <f>C7-5</f>
        <v>61</v>
      </c>
      <c r="C7" s="116">
        <f>63+3</f>
        <v>66</v>
      </c>
      <c r="D7" s="116">
        <f>C7+6</f>
        <v>72</v>
      </c>
      <c r="E7" s="116">
        <f t="shared" si="0"/>
        <v>78</v>
      </c>
      <c r="F7" s="116">
        <f t="shared" si="1"/>
        <v>84</v>
      </c>
      <c r="G7" s="116">
        <f>F7+3</f>
        <v>87</v>
      </c>
      <c r="H7" s="115"/>
      <c r="I7" s="143"/>
      <c r="J7" s="146" t="s">
        <v>234</v>
      </c>
      <c r="K7" s="146" t="s">
        <v>235</v>
      </c>
      <c r="L7" s="146" t="s">
        <v>236</v>
      </c>
      <c r="M7" s="146" t="s">
        <v>237</v>
      </c>
      <c r="N7" s="146" t="s">
        <v>236</v>
      </c>
      <c r="O7" s="147" t="s">
        <v>233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</row>
    <row r="8" s="92" customFormat="1" ht="21" customHeight="1" spans="1:256">
      <c r="A8" s="117" t="s">
        <v>153</v>
      </c>
      <c r="B8" s="114">
        <f>C8-4</f>
        <v>100</v>
      </c>
      <c r="C8" s="114">
        <v>104</v>
      </c>
      <c r="D8" s="114">
        <f>C8+4</f>
        <v>108</v>
      </c>
      <c r="E8" s="114">
        <f t="shared" si="0"/>
        <v>114</v>
      </c>
      <c r="F8" s="114">
        <f t="shared" si="1"/>
        <v>120</v>
      </c>
      <c r="G8" s="114">
        <f>F8+4</f>
        <v>124</v>
      </c>
      <c r="H8" s="115"/>
      <c r="I8" s="143"/>
      <c r="J8" s="146" t="s">
        <v>238</v>
      </c>
      <c r="K8" s="146" t="s">
        <v>233</v>
      </c>
      <c r="L8" s="146" t="s">
        <v>233</v>
      </c>
      <c r="M8" s="146" t="s">
        <v>233</v>
      </c>
      <c r="N8" s="146" t="s">
        <v>233</v>
      </c>
      <c r="O8" s="147" t="s">
        <v>239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</row>
    <row r="9" s="92" customFormat="1" ht="21" customHeight="1" spans="1:256">
      <c r="A9" s="113" t="s">
        <v>155</v>
      </c>
      <c r="B9" s="114">
        <f t="shared" ref="B9:B13" si="2">C9-1</f>
        <v>34</v>
      </c>
      <c r="C9" s="114">
        <v>35</v>
      </c>
      <c r="D9" s="114">
        <f>C9+1</f>
        <v>36</v>
      </c>
      <c r="E9" s="114">
        <f>D9+1.5</f>
        <v>37.5</v>
      </c>
      <c r="F9" s="114">
        <f>E9+1.5</f>
        <v>39</v>
      </c>
      <c r="G9" s="114">
        <f>F9+1</f>
        <v>40</v>
      </c>
      <c r="H9" s="115"/>
      <c r="I9" s="143"/>
      <c r="J9" s="146" t="s">
        <v>240</v>
      </c>
      <c r="K9" s="146" t="s">
        <v>230</v>
      </c>
      <c r="L9" s="146" t="s">
        <v>241</v>
      </c>
      <c r="M9" s="146" t="s">
        <v>242</v>
      </c>
      <c r="N9" s="146" t="s">
        <v>232</v>
      </c>
      <c r="O9" s="147" t="s">
        <v>235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s="92" customFormat="1" ht="21" customHeight="1" spans="1:256">
      <c r="A10" s="113" t="s">
        <v>157</v>
      </c>
      <c r="B10" s="114">
        <f>C10-1.5</f>
        <v>29.5</v>
      </c>
      <c r="C10" s="114">
        <v>31</v>
      </c>
      <c r="D10" s="114">
        <f>C10+1.5</f>
        <v>32.5</v>
      </c>
      <c r="E10" s="114">
        <f>D10+1.8</f>
        <v>34.3</v>
      </c>
      <c r="F10" s="114">
        <f>E10+1.8</f>
        <v>36.1</v>
      </c>
      <c r="G10" s="114">
        <f>F10+1.2</f>
        <v>37.3</v>
      </c>
      <c r="H10" s="115"/>
      <c r="I10" s="143"/>
      <c r="J10" s="146" t="s">
        <v>243</v>
      </c>
      <c r="K10" s="146" t="s">
        <v>237</v>
      </c>
      <c r="L10" s="146" t="s">
        <v>233</v>
      </c>
      <c r="M10" s="146" t="s">
        <v>244</v>
      </c>
      <c r="N10" s="146" t="s">
        <v>237</v>
      </c>
      <c r="O10" s="147" t="s">
        <v>245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s="92" customFormat="1" ht="21" customHeight="1" spans="1:256">
      <c r="A11" s="113" t="s">
        <v>159</v>
      </c>
      <c r="B11" s="114">
        <f t="shared" si="2"/>
        <v>13</v>
      </c>
      <c r="C11" s="116">
        <v>14</v>
      </c>
      <c r="D11" s="114">
        <f t="shared" ref="D11:G11" si="3">C11+1</f>
        <v>15</v>
      </c>
      <c r="E11" s="114">
        <f t="shared" si="3"/>
        <v>16</v>
      </c>
      <c r="F11" s="114">
        <f t="shared" si="3"/>
        <v>17</v>
      </c>
      <c r="G11" s="114">
        <f t="shared" si="3"/>
        <v>18</v>
      </c>
      <c r="H11" s="115"/>
      <c r="I11" s="143"/>
      <c r="J11" s="146" t="s">
        <v>233</v>
      </c>
      <c r="K11" s="146" t="s">
        <v>233</v>
      </c>
      <c r="L11" s="146" t="s">
        <v>233</v>
      </c>
      <c r="M11" s="146" t="s">
        <v>233</v>
      </c>
      <c r="N11" s="146" t="s">
        <v>233</v>
      </c>
      <c r="O11" s="147" t="s">
        <v>233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="92" customFormat="1" ht="21" customHeight="1" spans="1:256">
      <c r="A12" s="113" t="s">
        <v>160</v>
      </c>
      <c r="B12" s="114">
        <f>C12-1.2</f>
        <v>13.3</v>
      </c>
      <c r="C12" s="114">
        <v>14.5</v>
      </c>
      <c r="D12" s="114">
        <f>C12+1.2</f>
        <v>15.7</v>
      </c>
      <c r="E12" s="114">
        <f>D12+1.2</f>
        <v>16.9</v>
      </c>
      <c r="F12" s="114">
        <f>E12+1.2</f>
        <v>18.1</v>
      </c>
      <c r="G12" s="114">
        <f>F12+0.8</f>
        <v>18.9</v>
      </c>
      <c r="H12" s="115"/>
      <c r="I12" s="143"/>
      <c r="J12" s="146" t="s">
        <v>232</v>
      </c>
      <c r="K12" s="146" t="s">
        <v>233</v>
      </c>
      <c r="L12" s="146" t="s">
        <v>246</v>
      </c>
      <c r="M12" s="146" t="s">
        <v>247</v>
      </c>
      <c r="N12" s="146" t="s">
        <v>246</v>
      </c>
      <c r="O12" s="147" t="s">
        <v>246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s="92" customFormat="1" ht="21" customHeight="1" spans="1:256">
      <c r="A13" s="113" t="s">
        <v>161</v>
      </c>
      <c r="B13" s="114">
        <f t="shared" si="2"/>
        <v>12</v>
      </c>
      <c r="C13" s="114">
        <v>13</v>
      </c>
      <c r="D13" s="114">
        <f>C13+1</f>
        <v>14</v>
      </c>
      <c r="E13" s="114">
        <f>D13+1</f>
        <v>15</v>
      </c>
      <c r="F13" s="114">
        <f>E13+1</f>
        <v>16</v>
      </c>
      <c r="G13" s="114">
        <f>F13+0.6</f>
        <v>16.6</v>
      </c>
      <c r="H13" s="115"/>
      <c r="I13" s="143"/>
      <c r="J13" s="146" t="s">
        <v>233</v>
      </c>
      <c r="K13" s="146" t="s">
        <v>233</v>
      </c>
      <c r="L13" s="146" t="s">
        <v>233</v>
      </c>
      <c r="M13" s="146" t="s">
        <v>233</v>
      </c>
      <c r="N13" s="146" t="s">
        <v>233</v>
      </c>
      <c r="O13" s="147" t="s">
        <v>233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s="92" customFormat="1" ht="21" customHeight="1" spans="1:256">
      <c r="A14" s="113" t="s">
        <v>162</v>
      </c>
      <c r="B14" s="114">
        <v>10</v>
      </c>
      <c r="C14" s="114">
        <v>10</v>
      </c>
      <c r="D14" s="114">
        <v>11</v>
      </c>
      <c r="E14" s="114">
        <v>11</v>
      </c>
      <c r="F14" s="114">
        <v>12</v>
      </c>
      <c r="G14" s="114">
        <f>F14</f>
        <v>12</v>
      </c>
      <c r="H14" s="118"/>
      <c r="I14" s="143"/>
      <c r="J14" s="146" t="s">
        <v>248</v>
      </c>
      <c r="K14" s="146" t="s">
        <v>249</v>
      </c>
      <c r="L14" s="146" t="s">
        <v>250</v>
      </c>
      <c r="M14" s="146" t="s">
        <v>237</v>
      </c>
      <c r="N14" s="146" t="s">
        <v>251</v>
      </c>
      <c r="O14" s="147" t="s">
        <v>250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s="92" customFormat="1" ht="21" customHeight="1" spans="1:256">
      <c r="A15" s="113" t="s">
        <v>163</v>
      </c>
      <c r="B15" s="114">
        <v>2</v>
      </c>
      <c r="C15" s="114">
        <v>2</v>
      </c>
      <c r="D15" s="114">
        <v>2</v>
      </c>
      <c r="E15" s="114">
        <v>2</v>
      </c>
      <c r="F15" s="114">
        <v>2</v>
      </c>
      <c r="G15" s="114">
        <f>F15-E15</f>
        <v>0</v>
      </c>
      <c r="H15" s="118"/>
      <c r="I15" s="143"/>
      <c r="J15" s="146" t="s">
        <v>233</v>
      </c>
      <c r="K15" s="146" t="s">
        <v>233</v>
      </c>
      <c r="L15" s="146" t="s">
        <v>233</v>
      </c>
      <c r="M15" s="146" t="s">
        <v>233</v>
      </c>
      <c r="N15" s="146" t="s">
        <v>233</v>
      </c>
      <c r="O15" s="147" t="s">
        <v>233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s="92" customFormat="1" ht="21" customHeight="1" spans="1:256">
      <c r="A16" s="113" t="s">
        <v>164</v>
      </c>
      <c r="B16" s="119">
        <v>6</v>
      </c>
      <c r="C16" s="119">
        <v>6</v>
      </c>
      <c r="D16" s="119">
        <v>6</v>
      </c>
      <c r="E16" s="119">
        <v>6</v>
      </c>
      <c r="F16" s="119">
        <v>6</v>
      </c>
      <c r="G16" s="119">
        <v>6</v>
      </c>
      <c r="H16" s="118"/>
      <c r="I16" s="143"/>
      <c r="J16" s="146" t="s">
        <v>233</v>
      </c>
      <c r="K16" s="146" t="s">
        <v>233</v>
      </c>
      <c r="L16" s="146" t="s">
        <v>233</v>
      </c>
      <c r="M16" s="146" t="s">
        <v>233</v>
      </c>
      <c r="N16" s="146" t="s">
        <v>233</v>
      </c>
      <c r="O16" s="147" t="s">
        <v>233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="92" customFormat="1" ht="21" customHeight="1" spans="1:256">
      <c r="A17" s="120"/>
      <c r="B17" s="121"/>
      <c r="C17" s="121"/>
      <c r="D17" s="121"/>
      <c r="E17" s="121"/>
      <c r="F17" s="121"/>
      <c r="G17" s="121"/>
      <c r="H17" s="122"/>
      <c r="I17" s="143"/>
      <c r="J17" s="146"/>
      <c r="K17" s="146"/>
      <c r="L17" s="146"/>
      <c r="M17" s="146"/>
      <c r="N17" s="146"/>
      <c r="O17" s="147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s="92" customFormat="1" ht="21" customHeight="1" spans="1:256">
      <c r="A18" s="123"/>
      <c r="B18" s="124"/>
      <c r="C18" s="124"/>
      <c r="D18" s="124"/>
      <c r="E18" s="124"/>
      <c r="F18" s="124"/>
      <c r="G18" s="124"/>
      <c r="H18" s="122"/>
      <c r="I18" s="143"/>
      <c r="J18" s="146"/>
      <c r="K18" s="146"/>
      <c r="L18" s="146"/>
      <c r="M18" s="146"/>
      <c r="N18" s="146"/>
      <c r="O18" s="147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s="92" customFormat="1" ht="21" customHeight="1" spans="1:256">
      <c r="A19" s="125"/>
      <c r="B19" s="126"/>
      <c r="C19" s="126"/>
      <c r="D19" s="126"/>
      <c r="E19" s="126"/>
      <c r="F19" s="126"/>
      <c r="G19" s="126"/>
      <c r="H19" s="122"/>
      <c r="I19" s="143"/>
      <c r="J19" s="146"/>
      <c r="K19" s="146"/>
      <c r="L19" s="146"/>
      <c r="M19" s="146"/>
      <c r="N19" s="146"/>
      <c r="O19" s="147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  <row r="20" s="92" customFormat="1" ht="21" customHeight="1" spans="1:256">
      <c r="A20" s="125"/>
      <c r="B20" s="126"/>
      <c r="C20" s="126"/>
      <c r="D20" s="126"/>
      <c r="E20" s="126"/>
      <c r="F20" s="126"/>
      <c r="G20" s="126"/>
      <c r="H20" s="127"/>
      <c r="I20" s="143"/>
      <c r="J20" s="146"/>
      <c r="K20" s="146"/>
      <c r="L20" s="146"/>
      <c r="M20" s="146"/>
      <c r="N20" s="146"/>
      <c r="O20" s="147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</row>
    <row r="21" s="92" customFormat="1" ht="21" customHeight="1" spans="1:256">
      <c r="A21" s="128"/>
      <c r="B21" s="129"/>
      <c r="C21" s="129"/>
      <c r="D21" s="129"/>
      <c r="E21" s="130"/>
      <c r="F21" s="129"/>
      <c r="G21" s="129"/>
      <c r="H21" s="129"/>
      <c r="I21" s="148"/>
      <c r="J21" s="149"/>
      <c r="K21" s="149"/>
      <c r="L21" s="150"/>
      <c r="M21" s="149"/>
      <c r="N21" s="149"/>
      <c r="O21" s="151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</row>
    <row r="22" ht="16.5" spans="1:16">
      <c r="A22" s="131"/>
      <c r="B22" s="131"/>
      <c r="C22" s="132"/>
      <c r="D22" s="132"/>
      <c r="E22" s="133"/>
      <c r="F22" s="132"/>
      <c r="G22" s="132"/>
      <c r="H22" s="132"/>
      <c r="M22" s="92"/>
      <c r="N22" s="92"/>
      <c r="O22" s="92"/>
      <c r="P22" s="95"/>
    </row>
    <row r="23" spans="1:16">
      <c r="A23" s="134" t="s">
        <v>165</v>
      </c>
      <c r="B23" s="134"/>
      <c r="C23" s="135"/>
      <c r="D23" s="135"/>
      <c r="M23" s="92"/>
      <c r="N23" s="92"/>
      <c r="O23" s="92"/>
      <c r="P23" s="95"/>
    </row>
    <row r="24" spans="3:16">
      <c r="C24" s="93"/>
      <c r="J24" s="152" t="s">
        <v>166</v>
      </c>
      <c r="K24" s="153">
        <v>45675</v>
      </c>
      <c r="L24" s="154" t="s">
        <v>167</v>
      </c>
      <c r="M24" s="152" t="s">
        <v>131</v>
      </c>
      <c r="N24" s="152" t="s">
        <v>168</v>
      </c>
      <c r="O24" s="92" t="s">
        <v>134</v>
      </c>
      <c r="P24" s="95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6.8" style="80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81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217</v>
      </c>
      <c r="J3" s="4" t="s">
        <v>217</v>
      </c>
      <c r="K3" s="4" t="s">
        <v>217</v>
      </c>
      <c r="L3" s="4" t="s">
        <v>217</v>
      </c>
      <c r="M3" s="4" t="s">
        <v>217</v>
      </c>
      <c r="N3" s="7"/>
      <c r="O3" s="7"/>
    </row>
    <row r="4" ht="20" customHeight="1" spans="1:15">
      <c r="A4" s="12">
        <v>1</v>
      </c>
      <c r="B4" s="26" t="s">
        <v>268</v>
      </c>
      <c r="C4" s="26" t="s">
        <v>269</v>
      </c>
      <c r="D4" s="26" t="s">
        <v>270</v>
      </c>
      <c r="E4" s="26" t="s">
        <v>271</v>
      </c>
      <c r="F4" s="26" t="s">
        <v>272</v>
      </c>
      <c r="G4" s="83" t="s">
        <v>65</v>
      </c>
      <c r="H4" s="12" t="s">
        <v>65</v>
      </c>
      <c r="I4" s="88">
        <v>2</v>
      </c>
      <c r="J4" s="89">
        <v>0</v>
      </c>
      <c r="K4" s="89">
        <v>1</v>
      </c>
      <c r="L4" s="89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6" t="s">
        <v>273</v>
      </c>
      <c r="C5" s="26" t="s">
        <v>269</v>
      </c>
      <c r="D5" s="26" t="s">
        <v>274</v>
      </c>
      <c r="E5" s="26" t="s">
        <v>271</v>
      </c>
      <c r="F5" s="26" t="s">
        <v>272</v>
      </c>
      <c r="G5" s="84" t="s">
        <v>65</v>
      </c>
      <c r="H5" s="62" t="s">
        <v>65</v>
      </c>
      <c r="I5" s="90">
        <v>1</v>
      </c>
      <c r="J5" s="89">
        <v>0</v>
      </c>
      <c r="K5" s="89">
        <v>3</v>
      </c>
      <c r="L5" s="89">
        <v>1</v>
      </c>
      <c r="M5" s="12">
        <v>0</v>
      </c>
      <c r="N5" s="12">
        <f t="shared" si="0"/>
        <v>5</v>
      </c>
      <c r="O5" s="12"/>
    </row>
    <row r="6" ht="20" customHeight="1" spans="1:15">
      <c r="A6" s="12"/>
      <c r="B6" s="29"/>
      <c r="C6" s="30"/>
      <c r="D6" s="29"/>
      <c r="E6" s="31"/>
      <c r="F6" s="30"/>
      <c r="G6" s="84"/>
      <c r="H6" s="62"/>
      <c r="I6" s="90"/>
      <c r="J6" s="89"/>
      <c r="K6" s="89"/>
      <c r="L6" s="89"/>
      <c r="M6" s="12"/>
      <c r="N6" s="12"/>
      <c r="O6" s="12"/>
    </row>
    <row r="7" ht="20" customHeight="1" spans="1:15">
      <c r="A7" s="12"/>
      <c r="B7" s="55"/>
      <c r="C7" s="55"/>
      <c r="D7" s="85"/>
      <c r="E7" s="70"/>
      <c r="F7" s="28"/>
      <c r="G7" s="84"/>
      <c r="H7" s="62"/>
      <c r="I7" s="90"/>
      <c r="J7" s="89"/>
      <c r="K7" s="89"/>
      <c r="L7" s="89"/>
      <c r="M7" s="12"/>
      <c r="N7" s="12"/>
      <c r="O7" s="12"/>
    </row>
    <row r="8" ht="20" customHeight="1" spans="1:15">
      <c r="A8" s="12"/>
      <c r="B8" s="33"/>
      <c r="C8" s="33"/>
      <c r="D8" s="33"/>
      <c r="E8" s="34"/>
      <c r="F8" s="33"/>
      <c r="G8" s="12"/>
      <c r="H8" s="9"/>
      <c r="I8" s="88"/>
      <c r="J8" s="89"/>
      <c r="K8" s="89"/>
      <c r="L8" s="89"/>
      <c r="M8" s="12"/>
      <c r="N8" s="12"/>
      <c r="O8" s="9"/>
    </row>
    <row r="9" ht="20" customHeight="1" spans="1:15">
      <c r="A9" s="12"/>
      <c r="B9" s="33"/>
      <c r="C9" s="33"/>
      <c r="D9" s="33"/>
      <c r="E9" s="34"/>
      <c r="F9" s="33"/>
      <c r="G9" s="12"/>
      <c r="H9" s="9"/>
      <c r="I9" s="88"/>
      <c r="J9" s="89"/>
      <c r="K9" s="89"/>
      <c r="L9" s="89"/>
      <c r="M9" s="12"/>
      <c r="N9" s="12"/>
      <c r="O9" s="9"/>
    </row>
    <row r="10" ht="20" customHeight="1" spans="1:15">
      <c r="A10" s="12"/>
      <c r="B10" s="33"/>
      <c r="C10" s="33"/>
      <c r="D10" s="33"/>
      <c r="E10" s="34"/>
      <c r="F10" s="33"/>
      <c r="G10" s="12"/>
      <c r="H10" s="9"/>
      <c r="I10" s="88"/>
      <c r="J10" s="89"/>
      <c r="K10" s="89"/>
      <c r="L10" s="89"/>
      <c r="M10" s="12"/>
      <c r="N10" s="12"/>
      <c r="O10" s="9"/>
    </row>
    <row r="11" ht="20" customHeight="1" spans="1:15">
      <c r="A11" s="12"/>
      <c r="B11" s="33"/>
      <c r="C11" s="33"/>
      <c r="D11" s="33"/>
      <c r="E11" s="34"/>
      <c r="F11" s="33"/>
      <c r="G11" s="12"/>
      <c r="H11" s="9"/>
      <c r="I11" s="88"/>
      <c r="J11" s="89"/>
      <c r="K11" s="89"/>
      <c r="L11" s="89"/>
      <c r="M11" s="12"/>
      <c r="N11" s="12"/>
      <c r="O11" s="9"/>
    </row>
    <row r="12" s="2" customFormat="1" ht="18.75" spans="1:15">
      <c r="A12" s="16" t="s">
        <v>275</v>
      </c>
      <c r="B12" s="17"/>
      <c r="C12" s="33"/>
      <c r="D12" s="18"/>
      <c r="E12" s="19"/>
      <c r="F12" s="33"/>
      <c r="G12" s="12"/>
      <c r="H12" s="41"/>
      <c r="I12" s="35"/>
      <c r="J12" s="16" t="s">
        <v>276</v>
      </c>
      <c r="K12" s="17"/>
      <c r="L12" s="17"/>
      <c r="M12" s="18"/>
      <c r="N12" s="17"/>
      <c r="O12" s="24"/>
    </row>
    <row r="13" ht="61" customHeight="1" spans="1:15">
      <c r="A13" s="86" t="s">
        <v>277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9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2025-02-14T02:30:44Z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