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45" tabRatio="727" activeTab="5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首期验货尺寸表" sheetId="13" r:id="rId6"/>
    <sheet name="中期验货尺寸表" sheetId="14" r:id="rId7"/>
    <sheet name="尾查验货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</externalReferences>
  <definedNames>
    <definedName name="TAB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<sst xmlns="http://schemas.openxmlformats.org/spreadsheetml/2006/main" count="1068" uniqueCount="387">
  <si>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</si>
  <si>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</si>
  <si>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</si>
  <si>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</si>
  <si>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</si>
  <si>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</si>
  <si>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</si>
  <si>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</si>
  <si>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</si>
  <si>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</si>
  <si>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</si>
  <si>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</si>
  <si>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</si>
  <si>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</si>
  <si>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</si>
  <si>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</si>
  <si>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</si>
  <si>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</si>
  <si>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</si>
  <si>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</si>
  <si>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</si>
  <si>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</si>
  <si>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</si>
  <si>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</si>
  <si>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</si>
  <si>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</si>
  <si>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</si>
  <si>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</si>
  <si>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</si>
  <si>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</si>
  <si>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</si>
  <si>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</si>
  <si>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</si>
  <si>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</si>
  <si>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</si>
  <si>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</si>
  <si>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</si>
  <si>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</si>
  <si>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</si>
  <si>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</si>
  <si>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</si>
  <si>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</si>
  <si>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</si>
  <si>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</si>
  <si>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</si>
  <si>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</si>
  <si>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</si>
  <si>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</si>
  <si>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</si>
  <si>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</si>
  <si>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</si>
  <si>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</si>
  <si>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</si>
  <si>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</si>
  <si>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</si>
  <si>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期单</t>
  </si>
  <si>
    <t>合同签订方</t>
  </si>
  <si>
    <t>江阴市腾圣时装有限公司</t>
  </si>
  <si>
    <t>生产工厂</t>
  </si>
  <si>
    <t>泉州新双良无缝服饰有限公司</t>
  </si>
  <si>
    <t>订单基础信息</t>
  </si>
  <si>
    <t>生产•出货进度</t>
  </si>
  <si>
    <t>指示•确认资料</t>
  </si>
  <si>
    <t>款号</t>
  </si>
  <si>
    <t>TAJJAM81525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</si>
  <si>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</si>
  <si>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</si>
  <si>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</si>
  <si>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</si>
  <si>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</si>
  <si>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</si>
  <si>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</si>
  <si>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</si>
  <si>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</si>
  <si>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</si>
  <si>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</si>
  <si>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</si>
  <si>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</si>
  <si>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</si>
  <si>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</t>
  </si>
  <si>
    <t>CGDD24122500001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</si>
  <si>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</si>
  <si>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</si>
  <si>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</si>
  <si>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</si>
  <si>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</si>
  <si>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</si>
  <si>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</si>
  <si>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</si>
  <si>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</si>
  <si>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</si>
  <si>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</si>
  <si>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</si>
  <si>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</si>
  <si>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</si>
  <si>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</si>
  <si>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</si>
  <si>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</si>
  <si>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</si>
  <si>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</si>
  <si>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</si>
  <si>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</si>
  <si>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</si>
  <si>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</si>
  <si>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</si>
  <si>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</si>
  <si>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</si>
  <si>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</si>
  <si>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</si>
  <si>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</si>
  <si>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</si>
  <si>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</si>
  <si>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</si>
  <si>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</si>
  <si>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</si>
  <si>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</si>
  <si>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r>
      <rPr>
        <b/>
        <sz val="11"/>
        <rFont val="宋体"/>
        <charset val="134"/>
      </rPr>
      <t>X</t>
    </r>
    <r>
      <rPr>
        <b/>
        <sz val="11"/>
        <rFont val="宋体"/>
        <charset val="134"/>
      </rPr>
      <t>XXL</t>
    </r>
  </si>
  <si>
    <t>未裁齐原因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</si>
  <si>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</si>
  <si>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</si>
  <si>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蓝岩黑色</t>
  </si>
  <si>
    <t xml:space="preserve"> XXXL3件</t>
  </si>
  <si>
    <t>XXL 2件</t>
  </si>
  <si>
    <t>XL 2件</t>
  </si>
  <si>
    <t>L  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</si>
  <si>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</si>
  <si>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</si>
  <si>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</si>
  <si>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</si>
  <si>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</si>
  <si>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1: 脏污</t>
  </si>
  <si>
    <t>2：线头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</si>
  <si>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</si>
  <si>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</si>
  <si>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</si>
  <si>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</si>
  <si>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</si>
  <si>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</si>
  <si>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</si>
  <si>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</si>
  <si>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</si>
  <si>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余双良</t>
  </si>
  <si>
    <t>查验时间</t>
  </si>
  <si>
    <t>工厂负责人</t>
  </si>
  <si>
    <t>【整改结果】</t>
  </si>
  <si>
    <t>TOREAD-QC中期检验报告书</t>
  </si>
  <si>
    <t>采购凭证号</t>
  </si>
  <si>
    <t>【附属资料确认】</t>
  </si>
  <si>
    <t>【检验明细】：检验明细（要求齐色、齐号至少10件检查）</t>
  </si>
  <si>
    <t>蓝岩黑色：   M码10件    L码19件   XL码10件</t>
  </si>
  <si>
    <t xml:space="preserve">            XXL码10件   XXXL码10件</t>
  </si>
  <si>
    <t>【耐水洗测试】：耐洗水测试明细（要求齐色、齐号）</t>
  </si>
  <si>
    <t xml:space="preserve"> 蓝岩黑色： M码2件  L码2件  XL码2件</t>
  </si>
  <si>
    <t xml:space="preserve">           XXL码2件    XXXL码2件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</si>
  <si>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</si>
  <si>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</si>
  <si>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1：激光印</t>
  </si>
  <si>
    <t>2：笔印</t>
  </si>
  <si>
    <t>【整改的严重缺陷及整改复核时间】</t>
  </si>
  <si>
    <t>QC出货报告书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</si>
  <si>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</si>
  <si>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</si>
  <si>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</si>
  <si>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</si>
  <si>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</si>
  <si>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</si>
  <si>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</si>
  <si>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</si>
  <si>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</si>
  <si>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</si>
  <si>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</si>
  <si>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</si>
  <si>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</si>
  <si>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</si>
  <si>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</si>
  <si>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</si>
  <si>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</si>
  <si>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采购凭证编号：CGDD24122500001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</si>
  <si>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</si>
  <si>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</si>
  <si>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</si>
  <si>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</si>
  <si>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</si>
  <si>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</si>
  <si>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</si>
  <si>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</si>
  <si>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</si>
  <si>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</si>
  <si>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</si>
  <si>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</si>
  <si>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</si>
  <si>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</si>
  <si>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</si>
  <si>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XXXL</t>
  </si>
  <si>
    <t>20件</t>
  </si>
  <si>
    <t>30件</t>
  </si>
  <si>
    <t>情况说明：</t>
  </si>
  <si>
    <t xml:space="preserve">【问题点描述】  </t>
  </si>
  <si>
    <t>1：线头  3件</t>
  </si>
  <si>
    <t>2：脏污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</si>
  <si>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</si>
  <si>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</si>
  <si>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</si>
  <si>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</si>
  <si>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</si>
  <si>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</si>
  <si>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尾期验货，抽验125件，不良品数量在可接受范围内，允许出货</t>
  </si>
  <si>
    <t>服装QC部门</t>
  </si>
  <si>
    <t>检验人</t>
  </si>
  <si>
    <t>TOREAD服装跳档规范</t>
  </si>
  <si>
    <t>单位：cm</t>
  </si>
  <si>
    <t>产品代码：</t>
  </si>
  <si>
    <t>款号：</t>
  </si>
  <si>
    <t>腾圣-泉州双良</t>
  </si>
  <si>
    <t xml:space="preserve">                码号</t>
  </si>
  <si>
    <t>XXXXL</t>
  </si>
  <si>
    <t>蓝岩黑色L</t>
  </si>
  <si>
    <t>蓝岩黑色XL</t>
  </si>
  <si>
    <t>蓝岩黑色XXL</t>
  </si>
  <si>
    <t>蓝岩黑色XXXL</t>
  </si>
  <si>
    <t xml:space="preserve">    号型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</si>
  <si>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</si>
  <si>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</si>
  <si>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</si>
  <si>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</si>
  <si>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</si>
  <si>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</si>
  <si>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</si>
  <si>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</si>
  <si>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</si>
  <si>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+0.1/-0.3</t>
  </si>
  <si>
    <t>+0.3/0</t>
  </si>
  <si>
    <t>-0.1/-0.4</t>
  </si>
  <si>
    <t>-0.2/0</t>
  </si>
  <si>
    <t>+0.5/0</t>
  </si>
  <si>
    <t>胸围</t>
  </si>
  <si>
    <t>0/-1</t>
  </si>
  <si>
    <t>0+1/0</t>
  </si>
  <si>
    <t>+0.2/-0.6</t>
  </si>
  <si>
    <t>+0.1/-0.8</t>
  </si>
  <si>
    <t>摆围</t>
  </si>
  <si>
    <t>+0.1/+0.3</t>
  </si>
  <si>
    <t>0/0</t>
  </si>
  <si>
    <t>+0.3/+0.3</t>
  </si>
  <si>
    <t>+0.4/+0.2</t>
  </si>
  <si>
    <t>+0.5/-0.2</t>
  </si>
  <si>
    <t>肩宽</t>
  </si>
  <si>
    <t>-0.2/+0.1</t>
  </si>
  <si>
    <t>-0.1/0</t>
  </si>
  <si>
    <t>0.2/+0.2</t>
  </si>
  <si>
    <t>袖长</t>
  </si>
  <si>
    <t>0/+0.2</t>
  </si>
  <si>
    <t>+0.3/+0.2</t>
  </si>
  <si>
    <t>袖肥/2</t>
  </si>
  <si>
    <t>+0.1/-0.2</t>
  </si>
  <si>
    <t>0/-0.1</t>
  </si>
  <si>
    <t>+0.1/0</t>
  </si>
  <si>
    <t>-0.1/-0.3</t>
  </si>
  <si>
    <t>袖口围/2</t>
  </si>
  <si>
    <t>0.2/+0.1</t>
  </si>
  <si>
    <t>下领围</t>
  </si>
  <si>
    <t>0/-0.2</t>
  </si>
  <si>
    <t>+0.2/-0.1</t>
  </si>
  <si>
    <t>+0.3/+0.1</t>
  </si>
  <si>
    <t>门襟长</t>
  </si>
  <si>
    <t>0.1/-0.2</t>
  </si>
  <si>
    <t>-0.1/-0.5</t>
  </si>
  <si>
    <t>-0.2/-0.3</t>
  </si>
  <si>
    <t>0/-0.4</t>
  </si>
  <si>
    <t>门襟宽</t>
  </si>
  <si>
    <t xml:space="preserve">验货时间：      </t>
  </si>
  <si>
    <t>跟单QC</t>
  </si>
  <si>
    <t>工厂负责人：</t>
  </si>
  <si>
    <t>蓝岩黑色M</t>
  </si>
  <si>
    <t>+0.1/-0.5</t>
  </si>
  <si>
    <t>+0.3/-0.2</t>
  </si>
  <si>
    <t>-0.2/-0.5</t>
  </si>
  <si>
    <t>+0.5/-0.1</t>
  </si>
  <si>
    <t>+1/+0.5</t>
  </si>
  <si>
    <t>+0.2/+0.3</t>
  </si>
  <si>
    <t>+0.1/-0.6</t>
  </si>
  <si>
    <t>+0.1/-0.4</t>
  </si>
  <si>
    <t>+0.3/-0.1</t>
  </si>
  <si>
    <t>+0.2/-0.5</t>
  </si>
  <si>
    <t>+0.2/0</t>
  </si>
  <si>
    <t>-0.2/-0.4</t>
  </si>
  <si>
    <t>+0.4/+0.1</t>
  </si>
  <si>
    <t>-0.2/+0.2</t>
  </si>
  <si>
    <t>0/+0.1</t>
  </si>
  <si>
    <t>+0.4/0</t>
  </si>
  <si>
    <t>-0.1/-0.2</t>
  </si>
  <si>
    <t>0/-0.5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</si>
  <si>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</si>
  <si>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</si>
  <si>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</si>
  <si>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</si>
  <si>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</si>
  <si>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</si>
  <si>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</si>
  <si>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</si>
  <si>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</si>
  <si>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</si>
  <si>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</si>
  <si>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</si>
  <si>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</si>
  <si>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</si>
  <si>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</si>
  <si>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</si>
  <si>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</si>
  <si>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NR2410-2810001</t>
  </si>
  <si>
    <t>FK07520</t>
  </si>
  <si>
    <t>宇邦</t>
  </si>
  <si>
    <t>NR2410-2810002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</si>
  <si>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</si>
  <si>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</si>
  <si>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</si>
  <si>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</si>
  <si>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</si>
  <si>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</si>
  <si>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</si>
  <si>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</si>
  <si>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</si>
  <si>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NR24102810001</t>
  </si>
  <si>
    <t>YES</t>
  </si>
  <si>
    <t>NR24102810002</t>
  </si>
  <si>
    <t>测试人签名：余爱和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</si>
  <si>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</si>
  <si>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 xml:space="preserve"> </t>
  </si>
  <si>
    <t>TOREAD-面辅料互染测试报告登记表</t>
  </si>
  <si>
    <t>项目</t>
  </si>
  <si>
    <t>物料1</t>
  </si>
  <si>
    <t>物料2</t>
  </si>
  <si>
    <t>物料3</t>
  </si>
  <si>
    <t>物料4</t>
  </si>
  <si>
    <t>物料编号</t>
  </si>
  <si>
    <t>结果</t>
  </si>
  <si>
    <t>洗测5次</t>
  </si>
  <si>
    <t xml:space="preserve">经编提花布  </t>
  </si>
  <si>
    <t>ZY00037</t>
  </si>
  <si>
    <t xml:space="preserve">TOREAD尺码转印标(B版) </t>
  </si>
  <si>
    <t>宝绅</t>
  </si>
  <si>
    <t>SK00124</t>
  </si>
  <si>
    <t>四件扣1.1cm</t>
  </si>
  <si>
    <t>伟星</t>
  </si>
  <si>
    <t>BZ00035-001</t>
  </si>
  <si>
    <t>洗水标</t>
  </si>
  <si>
    <t>物料5</t>
  </si>
  <si>
    <t>物料6</t>
  </si>
  <si>
    <t>物料7</t>
  </si>
  <si>
    <t>物料8</t>
  </si>
  <si>
    <t>高周波标</t>
  </si>
  <si>
    <t>厂供</t>
  </si>
  <si>
    <t>前胸厚板印花</t>
  </si>
  <si>
    <t>袖口彩膜</t>
  </si>
  <si>
    <t>吊牌织带</t>
  </si>
  <si>
    <t>物料9</t>
  </si>
  <si>
    <t>物料10</t>
  </si>
  <si>
    <t>物料11</t>
  </si>
  <si>
    <t>物料12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</si>
  <si>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</si>
  <si>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</si>
  <si>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</si>
  <si>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</si>
  <si>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</si>
  <si>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</si>
  <si>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</si>
  <si>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</si>
  <si>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</si>
  <si>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</si>
  <si>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</si>
  <si>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</si>
  <si>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</si>
  <si>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</si>
  <si>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洗测1次</t>
  </si>
  <si>
    <t>前胸、后领、领口</t>
  </si>
  <si>
    <t>印花</t>
  </si>
  <si>
    <t>洗测2次</t>
  </si>
  <si>
    <t>洗测3次</t>
  </si>
  <si>
    <t>洗测4次</t>
  </si>
  <si>
    <t>制表时间11/15</t>
  </si>
  <si>
    <t>测试人签名：冯丽丽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</si>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</sst>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  <numFmt numFmtId="177" formatCode="\¥#,##0.00;[Red]\¥\-#,##0.00"/>
    <numFmt numFmtId="178" formatCode="\¥#,##0;[Red]\¥\-#,##0"/>
    <numFmt numFmtId="179" formatCode="0.00_ "/>
    <numFmt numFmtId="180" formatCode="0.0_ "/>
    <numFmt numFmtId="181" formatCode="0_ "/>
  </numFmts>
  <fonts count="12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6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b/>
      <sz val="18"/>
      <name val="微软雅黑"/>
      <charset val="134"/>
    </font>
    <font>
      <b/>
      <sz val="10"/>
      <name val="微软雅黑"/>
      <charset val="134"/>
    </font>
    <font>
      <sz val="12"/>
      <color theme="1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ＭＳ Ｐゴシック"/>
      <charset val="134"/>
    </font>
    <font>
      <sz val="12"/>
      <color indexed="8"/>
      <name val="新細明體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2"/>
      <color indexed="9"/>
      <name val="新細明體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8"/>
      <color indexed="8"/>
      <name val="Arial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name val="돋움"/>
      <charset val="134"/>
    </font>
    <font>
      <sz val="11"/>
      <color indexed="52"/>
      <name val="ＭＳ Ｐゴシック"/>
      <charset val="134"/>
    </font>
    <font>
      <sz val="10"/>
      <name val="Arial"/>
      <charset val="134"/>
    </font>
    <font>
      <sz val="11"/>
      <color indexed="8"/>
      <name val="新細明體"/>
      <charset val="134"/>
    </font>
    <font>
      <b/>
      <sz val="18"/>
      <color indexed="56"/>
      <name val="新細明體"/>
      <charset val="134"/>
    </font>
    <font>
      <b/>
      <sz val="15"/>
      <color indexed="56"/>
      <name val="新細明體"/>
      <charset val="134"/>
    </font>
    <font>
      <b/>
      <sz val="13"/>
      <color indexed="56"/>
      <name val="新細明體"/>
      <charset val="134"/>
    </font>
    <font>
      <b/>
      <sz val="11"/>
      <color indexed="56"/>
      <name val="新細明體"/>
      <charset val="134"/>
    </font>
    <font>
      <sz val="11"/>
      <name val="ＭＳ Ｐゴシック"/>
      <charset val="134"/>
    </font>
    <font>
      <u/>
      <sz val="11"/>
      <color indexed="61"/>
      <name val="ＭＳ Ｐゴシック"/>
      <charset val="134"/>
    </font>
    <font>
      <sz val="12"/>
      <color indexed="8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sz val="12"/>
      <color indexed="17"/>
      <name val="新細明體"/>
      <charset val="134"/>
    </font>
    <font>
      <b/>
      <sz val="12"/>
      <color indexed="8"/>
      <name val="新細明體"/>
      <charset val="134"/>
    </font>
    <font>
      <sz val="12"/>
      <color indexed="20"/>
      <name val="新細明體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2"/>
      <color indexed="52"/>
      <name val="新細明體"/>
      <charset val="134"/>
    </font>
    <font>
      <b/>
      <sz val="12"/>
      <color indexed="9"/>
      <name val="新細明體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2"/>
      <color indexed="10"/>
      <name val="新細明體"/>
      <charset val="134"/>
    </font>
    <font>
      <sz val="12"/>
      <color indexed="52"/>
      <name val="新細明體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b/>
      <sz val="12"/>
      <color indexed="63"/>
      <name val="新細明體"/>
      <charset val="134"/>
    </font>
    <font>
      <sz val="12"/>
      <color indexed="62"/>
      <name val="新細明體"/>
      <charset val="134"/>
    </font>
    <font>
      <i/>
      <sz val="12"/>
      <color indexed="23"/>
      <name val="新細明體"/>
      <charset val="134"/>
    </font>
    <font>
      <i/>
      <sz val="11"/>
      <color indexed="23"/>
      <name val="ＭＳ Ｐゴシック"/>
      <charset val="134"/>
    </font>
    <font>
      <sz val="12"/>
      <color indexed="60"/>
      <name val="新細明體"/>
      <charset val="134"/>
    </font>
    <font>
      <sz val="11"/>
      <color rgb="FF000000"/>
      <name val="微软雅黑"/>
      <charset val="134"/>
    </font>
  </fonts>
  <fills count="59">
    <fill>
      <patternFill patternType="none"/>
    </fill>
    <fill>
      <patternFill patternType="gray125"/>
    </fill>
    <fill>
      <patternFill patternType="solid">
        <fgColor theme="3" tint="0.7997985778374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9" fillId="8" borderId="88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89" applyNumberFormat="0" applyFill="0" applyAlignment="0" applyProtection="0">
      <alignment vertical="center"/>
    </xf>
    <xf numFmtId="0" fontId="51" fillId="0" borderId="89" applyNumberFormat="0" applyFill="0" applyAlignment="0" applyProtection="0">
      <alignment vertical="center"/>
    </xf>
    <xf numFmtId="0" fontId="52" fillId="0" borderId="90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9" borderId="91" applyNumberFormat="0" applyAlignment="0" applyProtection="0">
      <alignment vertical="center"/>
    </xf>
    <xf numFmtId="0" fontId="54" fillId="10" borderId="92" applyNumberFormat="0" applyAlignment="0" applyProtection="0">
      <alignment vertical="center"/>
    </xf>
    <xf numFmtId="0" fontId="55" fillId="10" borderId="91" applyNumberFormat="0" applyAlignment="0" applyProtection="0">
      <alignment vertical="center"/>
    </xf>
    <xf numFmtId="0" fontId="56" fillId="11" borderId="93" applyNumberFormat="0" applyAlignment="0" applyProtection="0">
      <alignment vertical="center"/>
    </xf>
    <xf numFmtId="0" fontId="57" fillId="0" borderId="94" applyNumberFormat="0" applyFill="0" applyAlignment="0" applyProtection="0">
      <alignment vertical="center"/>
    </xf>
    <xf numFmtId="0" fontId="58" fillId="0" borderId="95" applyNumberFormat="0" applyFill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4" fillId="0" borderId="0">
      <alignment vertical="top"/>
    </xf>
    <xf numFmtId="0" fontId="65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66" fillId="40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66" fillId="43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45" borderId="0" applyNumberFormat="0" applyBorder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8" fillId="50" borderId="0" applyNumberFormat="0" applyBorder="0" applyAlignment="0" applyProtection="0">
      <alignment vertical="center"/>
    </xf>
    <xf numFmtId="0" fontId="69" fillId="47" borderId="0" applyNumberFormat="0" applyBorder="0" applyAlignment="0" applyProtection="0">
      <alignment vertical="center"/>
    </xf>
    <xf numFmtId="0" fontId="69" fillId="44" borderId="0" applyNumberFormat="0" applyBorder="0" applyAlignment="0" applyProtection="0">
      <alignment vertical="center"/>
    </xf>
    <xf numFmtId="0" fontId="69" fillId="45" borderId="0" applyNumberFormat="0" applyBorder="0" applyAlignment="0" applyProtection="0">
      <alignment vertical="center"/>
    </xf>
    <xf numFmtId="0" fontId="69" fillId="48" borderId="0" applyNumberFormat="0" applyBorder="0" applyAlignment="0" applyProtection="0">
      <alignment vertical="center"/>
    </xf>
    <xf numFmtId="0" fontId="69" fillId="49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68" fillId="51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68" fillId="54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2" fillId="55" borderId="96" applyNumberFormat="0" applyAlignment="0" applyProtection="0">
      <alignment vertical="center"/>
    </xf>
    <xf numFmtId="0" fontId="73" fillId="56" borderId="97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6" fillId="0" borderId="98" applyNumberFormat="0" applyFill="0" applyAlignment="0" applyProtection="0">
      <alignment vertical="center"/>
    </xf>
    <xf numFmtId="0" fontId="77" fillId="0" borderId="99" applyNumberFormat="0" applyFill="0" applyAlignment="0" applyProtection="0">
      <alignment vertical="center"/>
    </xf>
    <xf numFmtId="0" fontId="78" fillId="0" borderId="100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42" borderId="96" applyNumberFormat="0" applyAlignment="0" applyProtection="0">
      <alignment vertical="center"/>
    </xf>
    <xf numFmtId="0" fontId="80" fillId="0" borderId="101" applyNumberFormat="0" applyFill="0" applyAlignment="0" applyProtection="0">
      <alignment vertical="center"/>
    </xf>
    <xf numFmtId="0" fontId="81" fillId="57" borderId="0" applyNumberFormat="0" applyBorder="0" applyAlignment="0" applyProtection="0">
      <alignment vertical="center"/>
    </xf>
    <xf numFmtId="176" fontId="65" fillId="0" borderId="0">
      <alignment vertical="center"/>
    </xf>
    <xf numFmtId="0" fontId="26" fillId="58" borderId="102" applyNumberFormat="0" applyFont="0" applyAlignment="0" applyProtection="0">
      <alignment vertical="center"/>
    </xf>
    <xf numFmtId="0" fontId="82" fillId="55" borderId="103" applyNumberFormat="0" applyAlignment="0" applyProtection="0">
      <alignment vertical="center"/>
    </xf>
    <xf numFmtId="0" fontId="83" fillId="0" borderId="0">
      <alignment horizontal="center"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104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69" fillId="51" borderId="0" applyNumberFormat="0" applyBorder="0" applyAlignment="0" applyProtection="0">
      <alignment vertical="center"/>
    </xf>
    <xf numFmtId="0" fontId="69" fillId="52" borderId="0" applyNumberFormat="0" applyBorder="0" applyAlignment="0" applyProtection="0">
      <alignment vertical="center"/>
    </xf>
    <xf numFmtId="0" fontId="69" fillId="53" borderId="0" applyNumberFormat="0" applyBorder="0" applyAlignment="0" applyProtection="0">
      <alignment vertical="center"/>
    </xf>
    <xf numFmtId="0" fontId="69" fillId="54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56" borderId="97" applyNumberFormat="0" applyAlignment="0" applyProtection="0">
      <alignment vertical="center"/>
    </xf>
    <xf numFmtId="0" fontId="89" fillId="57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91" fillId="58" borderId="102" applyNumberFormat="0" applyFont="0" applyAlignment="0" applyProtection="0">
      <alignment vertical="center"/>
    </xf>
    <xf numFmtId="0" fontId="92" fillId="0" borderId="101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93" fillId="0" borderId="0" applyFont="0" applyFill="0" applyBorder="0" applyAlignment="0" applyProtection="0">
      <alignment vertical="center"/>
    </xf>
    <xf numFmtId="0" fontId="94" fillId="58" borderId="102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8" applyNumberFormat="0" applyFill="0" applyAlignment="0" applyProtection="0">
      <alignment vertical="center"/>
    </xf>
    <xf numFmtId="0" fontId="97" fillId="0" borderId="99" applyNumberFormat="0" applyFill="0" applyAlignment="0" applyProtection="0">
      <alignment vertical="center"/>
    </xf>
    <xf numFmtId="0" fontId="98" fillId="0" borderId="100" applyNumberFormat="0" applyFill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9" fillId="0" borderId="0">
      <alignment vertical="center"/>
    </xf>
    <xf numFmtId="0" fontId="100" fillId="0" borderId="0" applyNumberFormat="0" applyFill="0" applyBorder="0" applyAlignment="0" applyProtection="0">
      <alignment vertical="top"/>
      <protection locked="0"/>
    </xf>
    <xf numFmtId="0" fontId="71" fillId="38" borderId="0" applyProtection="0">
      <alignment vertical="center"/>
    </xf>
    <xf numFmtId="0" fontId="26" fillId="0" borderId="0">
      <alignment vertical="center"/>
    </xf>
    <xf numFmtId="0" fontId="93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>
      <alignment vertical="top"/>
    </xf>
    <xf numFmtId="0" fontId="26" fillId="0" borderId="0">
      <alignment vertical="top"/>
    </xf>
    <xf numFmtId="0" fontId="26" fillId="0" borderId="0" applyProtection="0">
      <alignment vertical="center"/>
    </xf>
    <xf numFmtId="0" fontId="29" fillId="0" borderId="0">
      <alignment vertical="center"/>
    </xf>
    <xf numFmtId="0" fontId="101" fillId="0" borderId="0">
      <alignment vertical="center"/>
    </xf>
    <xf numFmtId="0" fontId="29" fillId="0" borderId="0"/>
    <xf numFmtId="0" fontId="29" fillId="0" borderId="0" applyProtection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2" fillId="0" borderId="0">
      <alignment vertical="center"/>
    </xf>
    <xf numFmtId="0" fontId="103" fillId="0" borderId="0" applyNumberFormat="0" applyFill="0" applyBorder="0" applyAlignment="0" applyProtection="0">
      <alignment vertical="top"/>
      <protection locked="0"/>
    </xf>
    <xf numFmtId="0" fontId="103" fillId="0" borderId="0">
      <alignment vertical="center"/>
    </xf>
    <xf numFmtId="0" fontId="104" fillId="0" borderId="0">
      <alignment vertical="center"/>
    </xf>
    <xf numFmtId="0" fontId="105" fillId="55" borderId="103" applyNumberFormat="0" applyAlignment="0" applyProtection="0">
      <alignment vertical="center"/>
    </xf>
    <xf numFmtId="0" fontId="106" fillId="38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75" fillId="39" borderId="0" applyProtection="0">
      <alignment vertical="center"/>
    </xf>
    <xf numFmtId="0" fontId="108" fillId="0" borderId="104" applyNumberFormat="0" applyFill="0" applyAlignment="0" applyProtection="0">
      <alignment vertical="center"/>
    </xf>
    <xf numFmtId="40" fontId="99" fillId="0" borderId="0" applyFont="0" applyFill="0" applyBorder="0" applyAlignment="0" applyProtection="0">
      <alignment vertical="center"/>
    </xf>
    <xf numFmtId="38" fontId="99" fillId="0" borderId="0" applyFont="0" applyFill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10" fillId="0" borderId="104" applyNumberFormat="0" applyFill="0" applyAlignment="0" applyProtection="0">
      <alignment vertical="center"/>
    </xf>
    <xf numFmtId="0" fontId="111" fillId="55" borderId="96" applyNumberFormat="0" applyAlignment="0" applyProtection="0">
      <alignment vertical="center"/>
    </xf>
    <xf numFmtId="0" fontId="112" fillId="55" borderId="96" applyNumberFormat="0" applyAlignment="0" applyProtection="0">
      <alignment vertical="center"/>
    </xf>
    <xf numFmtId="0" fontId="113" fillId="56" borderId="97" applyNumberFormat="0" applyAlignment="0" applyProtection="0">
      <alignment vertical="center"/>
    </xf>
    <xf numFmtId="0" fontId="114" fillId="0" borderId="98" applyNumberFormat="0" applyFill="0" applyAlignment="0" applyProtection="0">
      <alignment vertical="center"/>
    </xf>
    <xf numFmtId="0" fontId="115" fillId="0" borderId="99" applyNumberFormat="0" applyFill="0" applyAlignment="0" applyProtection="0">
      <alignment vertical="center"/>
    </xf>
    <xf numFmtId="0" fontId="116" fillId="0" borderId="100" applyNumberFormat="0" applyFill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101" applyNumberFormat="0" applyFill="0" applyAlignment="0" applyProtection="0">
      <alignment vertical="center"/>
    </xf>
    <xf numFmtId="0" fontId="120" fillId="39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121" fillId="42" borderId="96" applyNumberFormat="0" applyAlignment="0" applyProtection="0">
      <alignment vertical="center"/>
    </xf>
    <xf numFmtId="0" fontId="122" fillId="55" borderId="103" applyNumberFormat="0" applyAlignment="0" applyProtection="0">
      <alignment vertical="center"/>
    </xf>
    <xf numFmtId="0" fontId="123" fillId="42" borderId="96" applyNumberFormat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177" fontId="99" fillId="0" borderId="0" applyFont="0" applyFill="0" applyBorder="0" applyAlignment="0" applyProtection="0">
      <alignment vertical="center"/>
    </xf>
    <xf numFmtId="178" fontId="99" fillId="0" borderId="0" applyFont="0" applyFill="0" applyBorder="0" applyAlignment="0" applyProtection="0">
      <alignment vertical="center"/>
    </xf>
    <xf numFmtId="0" fontId="126" fillId="57" borderId="0" applyNumberFormat="0" applyBorder="0" applyAlignment="0" applyProtection="0">
      <alignment vertical="center"/>
    </xf>
    <xf numFmtId="0" fontId="29" fillId="58" borderId="102" applyNumberFormat="0" applyFont="0" applyAlignment="0" applyProtection="0">
      <alignment vertical="center"/>
    </xf>
    <xf numFmtId="0" fontId="91" fillId="0" borderId="0">
      <alignment vertical="center"/>
    </xf>
    <xf numFmtId="0" fontId="127" fillId="0" borderId="0">
      <alignment horizontal="center"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</cellStyleXfs>
  <cellXfs count="44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58" fontId="0" fillId="0" borderId="2" xfId="0" applyNumberFormat="1" applyBorder="1"/>
    <xf numFmtId="0" fontId="11" fillId="0" borderId="8" xfId="198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179" fontId="0" fillId="0" borderId="2" xfId="0" applyNumberForma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3" xfId="198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1" fillId="0" borderId="10" xfId="198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1" fillId="0" borderId="4" xfId="198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0" fontId="15" fillId="0" borderId="2" xfId="0" applyFont="1" applyBorder="1" applyAlignment="1">
      <alignment vertical="top"/>
    </xf>
    <xf numFmtId="0" fontId="16" fillId="0" borderId="2" xfId="198" applyFont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13" fillId="3" borderId="2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" fillId="0" borderId="0" xfId="0" applyFont="1" applyBorder="1"/>
    <xf numFmtId="0" fontId="5" fillId="0" borderId="2" xfId="0" applyFont="1" applyBorder="1" applyAlignment="1">
      <alignment horizontal="center" vertical="center"/>
    </xf>
    <xf numFmtId="0" fontId="14" fillId="3" borderId="0" xfId="0" applyFont="1" applyFill="1" applyBorder="1" applyAlignment="1"/>
    <xf numFmtId="0" fontId="14" fillId="0" borderId="0" xfId="0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4" fillId="0" borderId="0" xfId="0" applyFont="1" applyBorder="1" applyAlignment="1"/>
    <xf numFmtId="0" fontId="8" fillId="3" borderId="2" xfId="0" applyFont="1" applyFill="1" applyBorder="1" applyAlignment="1">
      <alignment horizontal="center" vertical="center"/>
    </xf>
    <xf numFmtId="0" fontId="15" fillId="0" borderId="0" xfId="0" applyFont="1" applyBorder="1" applyAlignment="1">
      <alignment vertical="top"/>
    </xf>
    <xf numFmtId="0" fontId="12" fillId="0" borderId="0" xfId="0" applyFont="1"/>
    <xf numFmtId="0" fontId="3" fillId="0" borderId="1" xfId="0" applyFont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0" fontId="12" fillId="3" borderId="2" xfId="0" applyNumberFormat="1" applyFont="1" applyFill="1" applyBorder="1" applyAlignment="1">
      <alignment horizontal="left" vertical="center"/>
    </xf>
    <xf numFmtId="0" fontId="11" fillId="0" borderId="13" xfId="198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1" fillId="0" borderId="14" xfId="198" applyFont="1" applyBorder="1" applyAlignment="1">
      <alignment horizontal="center" vertical="center" wrapText="1"/>
    </xf>
    <xf numFmtId="0" fontId="18" fillId="0" borderId="2" xfId="0" applyFont="1" applyBorder="1"/>
    <xf numFmtId="0" fontId="12" fillId="0" borderId="2" xfId="0" applyFont="1" applyBorder="1"/>
    <xf numFmtId="14" fontId="6" fillId="0" borderId="5" xfId="0" applyNumberFormat="1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20" fillId="2" borderId="3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vertical="center"/>
    </xf>
    <xf numFmtId="10" fontId="12" fillId="3" borderId="2" xfId="0" applyNumberFormat="1" applyFont="1" applyFill="1" applyBorder="1" applyAlignment="1" applyProtection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NumberFormat="1" applyFont="1" applyBorder="1"/>
    <xf numFmtId="0" fontId="6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21" fillId="0" borderId="0" xfId="151" applyFont="1" applyAlignment="1">
      <alignment horizontal="center"/>
    </xf>
    <xf numFmtId="0" fontId="22" fillId="0" borderId="0" xfId="151" applyFont="1" applyAlignment="1">
      <alignment horizontal="center"/>
    </xf>
    <xf numFmtId="0" fontId="22" fillId="0" borderId="0" xfId="151" applyFont="1" applyFill="1" applyAlignment="1">
      <alignment horizontal="center"/>
    </xf>
    <xf numFmtId="14" fontId="22" fillId="0" borderId="0" xfId="151" applyNumberFormat="1" applyFont="1" applyFill="1" applyAlignment="1">
      <alignment horizontal="right"/>
    </xf>
    <xf numFmtId="0" fontId="22" fillId="0" borderId="0" xfId="151" applyFont="1" applyFill="1" applyAlignment="1">
      <alignment horizontal="right"/>
    </xf>
    <xf numFmtId="49" fontId="23" fillId="3" borderId="2" xfId="156" applyNumberFormat="1" applyFont="1" applyFill="1" applyBorder="1" applyAlignment="1">
      <alignment horizontal="center" vertical="center"/>
    </xf>
    <xf numFmtId="49" fontId="23" fillId="3" borderId="5" xfId="156" applyNumberFormat="1" applyFont="1" applyFill="1" applyBorder="1" applyAlignment="1">
      <alignment horizontal="center" vertical="center"/>
    </xf>
    <xf numFmtId="49" fontId="23" fillId="3" borderId="7" xfId="156" applyNumberFormat="1" applyFont="1" applyFill="1" applyBorder="1" applyAlignment="1">
      <alignment horizontal="center" vertical="center"/>
    </xf>
    <xf numFmtId="0" fontId="22" fillId="0" borderId="2" xfId="151" applyFont="1" applyFill="1" applyBorder="1" applyAlignment="1">
      <alignment horizontal="center"/>
    </xf>
    <xf numFmtId="180" fontId="24" fillId="0" borderId="2" xfId="151" applyNumberFormat="1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179" fontId="24" fillId="0" borderId="2" xfId="151" applyNumberFormat="1" applyFont="1" applyFill="1" applyBorder="1" applyAlignment="1">
      <alignment horizontal="center"/>
    </xf>
    <xf numFmtId="0" fontId="24" fillId="0" borderId="2" xfId="151" applyFont="1" applyBorder="1" applyAlignment="1">
      <alignment horizontal="left"/>
    </xf>
    <xf numFmtId="0" fontId="26" fillId="0" borderId="2" xfId="144" applyBorder="1">
      <alignment vertical="center"/>
    </xf>
    <xf numFmtId="0" fontId="27" fillId="3" borderId="2" xfId="153" applyFont="1" applyFill="1" applyBorder="1"/>
    <xf numFmtId="0" fontId="24" fillId="0" borderId="0" xfId="151" applyFont="1" applyAlignment="1">
      <alignment horizontal="left"/>
    </xf>
    <xf numFmtId="0" fontId="26" fillId="0" borderId="0" xfId="144">
      <alignment vertical="center"/>
    </xf>
    <xf numFmtId="0" fontId="27" fillId="3" borderId="0" xfId="153" applyFont="1" applyFill="1"/>
    <xf numFmtId="0" fontId="24" fillId="0" borderId="0" xfId="151" applyFont="1" applyAlignment="1"/>
    <xf numFmtId="0" fontId="23" fillId="3" borderId="0" xfId="153" applyFont="1" applyFill="1"/>
    <xf numFmtId="0" fontId="4" fillId="3" borderId="15" xfId="146" applyFont="1" applyFill="1" applyBorder="1" applyAlignment="1">
      <alignment horizontal="left" vertical="center"/>
    </xf>
    <xf numFmtId="0" fontId="23" fillId="3" borderId="2" xfId="146" applyFont="1" applyFill="1" applyBorder="1" applyAlignment="1">
      <alignment horizontal="center" vertical="center"/>
    </xf>
    <xf numFmtId="180" fontId="23" fillId="3" borderId="2" xfId="0" applyNumberFormat="1" applyFont="1" applyFill="1" applyBorder="1" applyAlignment="1">
      <alignment horizontal="center"/>
    </xf>
    <xf numFmtId="0" fontId="24" fillId="0" borderId="0" xfId="151" applyFont="1" applyAlignment="1">
      <alignment horizontal="center"/>
    </xf>
    <xf numFmtId="0" fontId="24" fillId="0" borderId="0" xfId="0" applyFont="1" applyFill="1" applyAlignment="1">
      <alignment horizontal="center"/>
    </xf>
    <xf numFmtId="0" fontId="23" fillId="3" borderId="0" xfId="155" applyFont="1" applyFill="1" applyAlignment="1">
      <alignment horizontal="center" vertical="center"/>
    </xf>
    <xf numFmtId="0" fontId="4" fillId="3" borderId="2" xfId="153" applyFont="1" applyFill="1" applyBorder="1" applyAlignment="1">
      <alignment vertical="center"/>
    </xf>
    <xf numFmtId="14" fontId="4" fillId="3" borderId="2" xfId="153" applyNumberFormat="1" applyFont="1" applyFill="1" applyBorder="1" applyAlignment="1">
      <alignment vertical="center"/>
    </xf>
    <xf numFmtId="0" fontId="28" fillId="3" borderId="0" xfId="153" applyFont="1" applyFill="1" applyBorder="1" applyAlignment="1">
      <alignment horizontal="center"/>
    </xf>
    <xf numFmtId="0" fontId="27" fillId="3" borderId="0" xfId="153" applyFont="1" applyFill="1" applyBorder="1" applyAlignment="1">
      <alignment horizontal="center"/>
    </xf>
    <xf numFmtId="0" fontId="23" fillId="3" borderId="1" xfId="155" applyFont="1" applyFill="1" applyBorder="1" applyAlignment="1">
      <alignment horizontal="center" vertical="center"/>
    </xf>
    <xf numFmtId="0" fontId="29" fillId="0" borderId="0" xfId="146" applyFill="1" applyBorder="1" applyAlignment="1">
      <alignment horizontal="left" vertical="center"/>
    </xf>
    <xf numFmtId="0" fontId="29" fillId="0" borderId="0" xfId="146" applyFont="1" applyFill="1" applyAlignment="1">
      <alignment horizontal="left" vertical="center"/>
    </xf>
    <xf numFmtId="0" fontId="29" fillId="0" borderId="0" xfId="146" applyFill="1" applyAlignment="1">
      <alignment horizontal="left" vertical="center"/>
    </xf>
    <xf numFmtId="0" fontId="30" fillId="0" borderId="16" xfId="146" applyFont="1" applyFill="1" applyBorder="1" applyAlignment="1">
      <alignment horizontal="center" vertical="top"/>
    </xf>
    <xf numFmtId="0" fontId="31" fillId="0" borderId="17" xfId="146" applyFont="1" applyFill="1" applyBorder="1" applyAlignment="1">
      <alignment horizontal="left" vertical="center"/>
    </xf>
    <xf numFmtId="0" fontId="32" fillId="0" borderId="18" xfId="146" applyFont="1" applyFill="1" applyBorder="1" applyAlignment="1">
      <alignment horizontal="center" vertical="center"/>
    </xf>
    <xf numFmtId="0" fontId="31" fillId="0" borderId="18" xfId="146" applyFont="1" applyFill="1" applyBorder="1" applyAlignment="1">
      <alignment horizontal="center" vertical="center"/>
    </xf>
    <xf numFmtId="0" fontId="32" fillId="0" borderId="19" xfId="146" applyFont="1" applyBorder="1" applyAlignment="1">
      <alignment horizontal="left" vertical="center"/>
    </xf>
    <xf numFmtId="0" fontId="32" fillId="0" borderId="20" xfId="146" applyFont="1" applyBorder="1" applyAlignment="1">
      <alignment horizontal="left" vertical="center"/>
    </xf>
    <xf numFmtId="0" fontId="17" fillId="0" borderId="0" xfId="146" applyFont="1" applyFill="1" applyAlignment="1">
      <alignment horizontal="left" vertical="center"/>
    </xf>
    <xf numFmtId="0" fontId="31" fillId="0" borderId="21" xfId="146" applyFont="1" applyFill="1" applyBorder="1" applyAlignment="1">
      <alignment vertical="center"/>
    </xf>
    <xf numFmtId="0" fontId="32" fillId="0" borderId="19" xfId="146" applyFont="1" applyFill="1" applyBorder="1" applyAlignment="1">
      <alignment horizontal="center" vertical="center"/>
    </xf>
    <xf numFmtId="0" fontId="31" fillId="0" borderId="19" xfId="146" applyFont="1" applyFill="1" applyBorder="1" applyAlignment="1">
      <alignment vertical="center"/>
    </xf>
    <xf numFmtId="58" fontId="17" fillId="0" borderId="19" xfId="146" applyNumberFormat="1" applyFont="1" applyFill="1" applyBorder="1" applyAlignment="1">
      <alignment horizontal="center" vertical="center"/>
    </xf>
    <xf numFmtId="0" fontId="17" fillId="0" borderId="19" xfId="146" applyFont="1" applyFill="1" applyBorder="1" applyAlignment="1">
      <alignment horizontal="center" vertical="center"/>
    </xf>
    <xf numFmtId="0" fontId="31" fillId="0" borderId="19" xfId="146" applyFont="1" applyFill="1" applyBorder="1" applyAlignment="1">
      <alignment horizontal="center" vertical="center"/>
    </xf>
    <xf numFmtId="0" fontId="31" fillId="0" borderId="21" xfId="146" applyFont="1" applyFill="1" applyBorder="1" applyAlignment="1">
      <alignment horizontal="left" vertical="center"/>
    </xf>
    <xf numFmtId="0" fontId="31" fillId="0" borderId="19" xfId="146" applyFont="1" applyFill="1" applyBorder="1" applyAlignment="1">
      <alignment horizontal="left" vertical="center"/>
    </xf>
    <xf numFmtId="0" fontId="31" fillId="0" borderId="22" xfId="146" applyFont="1" applyFill="1" applyBorder="1" applyAlignment="1">
      <alignment vertical="center"/>
    </xf>
    <xf numFmtId="0" fontId="32" fillId="0" borderId="23" xfId="146" applyFont="1" applyFill="1" applyBorder="1" applyAlignment="1">
      <alignment horizontal="center" vertical="center"/>
    </xf>
    <xf numFmtId="0" fontId="31" fillId="0" borderId="23" xfId="146" applyFont="1" applyFill="1" applyBorder="1" applyAlignment="1">
      <alignment vertical="center"/>
    </xf>
    <xf numFmtId="0" fontId="31" fillId="0" borderId="23" xfId="146" applyFont="1" applyFill="1" applyBorder="1" applyAlignment="1">
      <alignment horizontal="center" vertical="center"/>
    </xf>
    <xf numFmtId="0" fontId="17" fillId="0" borderId="23" xfId="146" applyFont="1" applyFill="1" applyBorder="1" applyAlignment="1">
      <alignment horizontal="left" vertical="center"/>
    </xf>
    <xf numFmtId="0" fontId="31" fillId="0" borderId="23" xfId="146" applyFont="1" applyFill="1" applyBorder="1" applyAlignment="1">
      <alignment horizontal="left" vertical="center"/>
    </xf>
    <xf numFmtId="0" fontId="31" fillId="0" borderId="0" xfId="146" applyFont="1" applyFill="1" applyBorder="1" applyAlignment="1">
      <alignment vertical="center"/>
    </xf>
    <xf numFmtId="0" fontId="17" fillId="0" borderId="0" xfId="146" applyFont="1" applyFill="1" applyBorder="1" applyAlignment="1">
      <alignment vertical="center"/>
    </xf>
    <xf numFmtId="0" fontId="31" fillId="0" borderId="17" xfId="146" applyFont="1" applyFill="1" applyBorder="1" applyAlignment="1">
      <alignment vertical="center"/>
    </xf>
    <xf numFmtId="0" fontId="31" fillId="0" borderId="18" xfId="146" applyFont="1" applyFill="1" applyBorder="1" applyAlignment="1">
      <alignment vertical="center"/>
    </xf>
    <xf numFmtId="0" fontId="31" fillId="0" borderId="24" xfId="146" applyFont="1" applyFill="1" applyBorder="1" applyAlignment="1">
      <alignment horizontal="left" vertical="center"/>
    </xf>
    <xf numFmtId="0" fontId="31" fillId="0" borderId="25" xfId="146" applyFont="1" applyFill="1" applyBorder="1" applyAlignment="1">
      <alignment horizontal="left" vertical="center"/>
    </xf>
    <xf numFmtId="0" fontId="17" fillId="0" borderId="19" xfId="146" applyFont="1" applyFill="1" applyBorder="1" applyAlignment="1">
      <alignment horizontal="left" vertical="center"/>
    </xf>
    <xf numFmtId="0" fontId="17" fillId="0" borderId="19" xfId="146" applyFont="1" applyFill="1" applyBorder="1" applyAlignment="1">
      <alignment vertical="center"/>
    </xf>
    <xf numFmtId="0" fontId="17" fillId="0" borderId="26" xfId="146" applyFont="1" applyFill="1" applyBorder="1" applyAlignment="1">
      <alignment horizontal="center" vertical="center"/>
    </xf>
    <xf numFmtId="0" fontId="17" fillId="0" borderId="27" xfId="146" applyFont="1" applyFill="1" applyBorder="1" applyAlignment="1">
      <alignment horizontal="center" vertical="center"/>
    </xf>
    <xf numFmtId="0" fontId="33" fillId="0" borderId="28" xfId="146" applyFont="1" applyFill="1" applyBorder="1" applyAlignment="1">
      <alignment horizontal="left" vertical="center"/>
    </xf>
    <xf numFmtId="0" fontId="33" fillId="0" borderId="27" xfId="146" applyFont="1" applyFill="1" applyBorder="1" applyAlignment="1">
      <alignment horizontal="left" vertical="center"/>
    </xf>
    <xf numFmtId="0" fontId="17" fillId="0" borderId="23" xfId="146" applyFont="1" applyFill="1" applyBorder="1" applyAlignment="1">
      <alignment vertical="center"/>
    </xf>
    <xf numFmtId="0" fontId="17" fillId="0" borderId="0" xfId="146" applyFont="1" applyFill="1" applyBorder="1" applyAlignment="1">
      <alignment horizontal="left" vertical="center"/>
    </xf>
    <xf numFmtId="0" fontId="31" fillId="0" borderId="18" xfId="146" applyFont="1" applyFill="1" applyBorder="1" applyAlignment="1">
      <alignment horizontal="left" vertical="center"/>
    </xf>
    <xf numFmtId="0" fontId="17" fillId="0" borderId="29" xfId="146" applyFont="1" applyFill="1" applyBorder="1" applyAlignment="1">
      <alignment horizontal="left" vertical="center" wrapText="1"/>
    </xf>
    <xf numFmtId="0" fontId="17" fillId="0" borderId="19" xfId="146" applyFont="1" applyFill="1" applyBorder="1" applyAlignment="1">
      <alignment horizontal="left" vertical="center" wrapText="1"/>
    </xf>
    <xf numFmtId="0" fontId="17" fillId="0" borderId="21" xfId="146" applyFont="1" applyFill="1" applyBorder="1" applyAlignment="1">
      <alignment horizontal="left" vertical="center" wrapText="1"/>
    </xf>
    <xf numFmtId="0" fontId="31" fillId="0" borderId="22" xfId="146" applyFont="1" applyFill="1" applyBorder="1" applyAlignment="1">
      <alignment horizontal="left" vertical="center"/>
    </xf>
    <xf numFmtId="0" fontId="29" fillId="0" borderId="23" xfId="146" applyFill="1" applyBorder="1" applyAlignment="1">
      <alignment horizontal="center" vertical="center"/>
    </xf>
    <xf numFmtId="0" fontId="31" fillId="0" borderId="30" xfId="146" applyFont="1" applyFill="1" applyBorder="1" applyAlignment="1">
      <alignment horizontal="center" vertical="center"/>
    </xf>
    <xf numFmtId="0" fontId="31" fillId="0" borderId="31" xfId="146" applyFont="1" applyFill="1" applyBorder="1" applyAlignment="1">
      <alignment horizontal="left" vertical="center"/>
    </xf>
    <xf numFmtId="0" fontId="32" fillId="0" borderId="28" xfId="146" applyFont="1" applyFill="1" applyBorder="1" applyAlignment="1">
      <alignment horizontal="left" vertical="center"/>
    </xf>
    <xf numFmtId="0" fontId="32" fillId="0" borderId="27" xfId="146" applyFont="1" applyFill="1" applyBorder="1" applyAlignment="1">
      <alignment horizontal="left" vertical="center"/>
    </xf>
    <xf numFmtId="0" fontId="29" fillId="0" borderId="28" xfId="146" applyFont="1" applyFill="1" applyBorder="1" applyAlignment="1">
      <alignment horizontal="left" vertical="center"/>
    </xf>
    <xf numFmtId="0" fontId="29" fillId="0" borderId="27" xfId="146" applyFont="1" applyFill="1" applyBorder="1" applyAlignment="1">
      <alignment horizontal="left" vertical="center"/>
    </xf>
    <xf numFmtId="0" fontId="17" fillId="0" borderId="28" xfId="146" applyFont="1" applyFill="1" applyBorder="1" applyAlignment="1">
      <alignment horizontal="left" vertical="center"/>
    </xf>
    <xf numFmtId="0" fontId="17" fillId="0" borderId="27" xfId="146" applyFont="1" applyFill="1" applyBorder="1" applyAlignment="1">
      <alignment horizontal="left" vertical="center"/>
    </xf>
    <xf numFmtId="0" fontId="34" fillId="0" borderId="28" xfId="146" applyFont="1" applyFill="1" applyBorder="1" applyAlignment="1">
      <alignment horizontal="left" vertical="center"/>
    </xf>
    <xf numFmtId="0" fontId="17" fillId="0" borderId="32" xfId="146" applyFont="1" applyFill="1" applyBorder="1" applyAlignment="1">
      <alignment horizontal="left" vertical="center"/>
    </xf>
    <xf numFmtId="0" fontId="17" fillId="0" borderId="33" xfId="146" applyFont="1" applyFill="1" applyBorder="1" applyAlignment="1">
      <alignment horizontal="left" vertical="center"/>
    </xf>
    <xf numFmtId="0" fontId="33" fillId="0" borderId="17" xfId="146" applyFont="1" applyFill="1" applyBorder="1" applyAlignment="1">
      <alignment horizontal="left" vertical="center"/>
    </xf>
    <xf numFmtId="0" fontId="33" fillId="0" borderId="18" xfId="146" applyFont="1" applyFill="1" applyBorder="1" applyAlignment="1">
      <alignment horizontal="left" vertical="center"/>
    </xf>
    <xf numFmtId="0" fontId="31" fillId="0" borderId="26" xfId="146" applyFont="1" applyFill="1" applyBorder="1" applyAlignment="1">
      <alignment horizontal="left" vertical="center"/>
    </xf>
    <xf numFmtId="0" fontId="31" fillId="0" borderId="29" xfId="146" applyFont="1" applyFill="1" applyBorder="1" applyAlignment="1">
      <alignment horizontal="left" vertical="center"/>
    </xf>
    <xf numFmtId="0" fontId="31" fillId="0" borderId="34" xfId="146" applyFont="1" applyFill="1" applyBorder="1" applyAlignment="1">
      <alignment horizontal="left" vertical="center"/>
    </xf>
    <xf numFmtId="0" fontId="31" fillId="0" borderId="35" xfId="146" applyFont="1" applyFill="1" applyBorder="1" applyAlignment="1">
      <alignment horizontal="left" vertical="center"/>
    </xf>
    <xf numFmtId="0" fontId="31" fillId="0" borderId="2" xfId="146" applyFont="1" applyFill="1" applyBorder="1" applyAlignment="1">
      <alignment vertical="center"/>
    </xf>
    <xf numFmtId="0" fontId="17" fillId="0" borderId="2" xfId="146" applyFont="1" applyFill="1" applyBorder="1" applyAlignment="1">
      <alignment horizontal="center" vertical="center"/>
    </xf>
    <xf numFmtId="0" fontId="17" fillId="0" borderId="2" xfId="146" applyFont="1" applyFill="1" applyBorder="1" applyAlignment="1">
      <alignment vertical="center"/>
    </xf>
    <xf numFmtId="58" fontId="17" fillId="0" borderId="2" xfId="146" applyNumberFormat="1" applyFont="1" applyFill="1" applyBorder="1" applyAlignment="1">
      <alignment vertical="center"/>
    </xf>
    <xf numFmtId="0" fontId="31" fillId="0" borderId="2" xfId="146" applyFont="1" applyFill="1" applyBorder="1" applyAlignment="1">
      <alignment horizontal="center" vertical="center"/>
    </xf>
    <xf numFmtId="0" fontId="17" fillId="0" borderId="18" xfId="146" applyFont="1" applyFill="1" applyBorder="1" applyAlignment="1">
      <alignment horizontal="center" vertical="center"/>
    </xf>
    <xf numFmtId="0" fontId="17" fillId="0" borderId="36" xfId="146" applyFont="1" applyFill="1" applyBorder="1" applyAlignment="1">
      <alignment horizontal="center" vertical="center"/>
    </xf>
    <xf numFmtId="0" fontId="31" fillId="0" borderId="20" xfId="146" applyFont="1" applyFill="1" applyBorder="1" applyAlignment="1">
      <alignment horizontal="center" vertical="center"/>
    </xf>
    <xf numFmtId="0" fontId="17" fillId="0" borderId="20" xfId="146" applyFont="1" applyFill="1" applyBorder="1" applyAlignment="1">
      <alignment horizontal="left" vertical="center"/>
    </xf>
    <xf numFmtId="0" fontId="17" fillId="0" borderId="37" xfId="146" applyFont="1" applyFill="1" applyBorder="1" applyAlignment="1">
      <alignment horizontal="left" vertical="center"/>
    </xf>
    <xf numFmtId="0" fontId="31" fillId="0" borderId="38" xfId="146" applyFont="1" applyFill="1" applyBorder="1" applyAlignment="1">
      <alignment horizontal="left" vertical="center"/>
    </xf>
    <xf numFmtId="0" fontId="17" fillId="0" borderId="39" xfId="146" applyFont="1" applyFill="1" applyBorder="1" applyAlignment="1">
      <alignment horizontal="center" vertical="center"/>
    </xf>
    <xf numFmtId="0" fontId="33" fillId="0" borderId="39" xfId="146" applyFont="1" applyFill="1" applyBorder="1" applyAlignment="1">
      <alignment horizontal="left" vertical="center"/>
    </xf>
    <xf numFmtId="0" fontId="31" fillId="0" borderId="36" xfId="146" applyFont="1" applyFill="1" applyBorder="1" applyAlignment="1">
      <alignment horizontal="left" vertical="center"/>
    </xf>
    <xf numFmtId="0" fontId="31" fillId="0" borderId="20" xfId="146" applyFont="1" applyFill="1" applyBorder="1" applyAlignment="1">
      <alignment horizontal="left" vertical="center"/>
    </xf>
    <xf numFmtId="0" fontId="31" fillId="0" borderId="20" xfId="146" applyFont="1" applyFill="1" applyBorder="1" applyAlignment="1">
      <alignment vertical="center"/>
    </xf>
    <xf numFmtId="0" fontId="17" fillId="0" borderId="20" xfId="146" applyFont="1" applyFill="1" applyBorder="1" applyAlignment="1">
      <alignment horizontal="left" vertical="center" wrapText="1"/>
    </xf>
    <xf numFmtId="0" fontId="29" fillId="0" borderId="37" xfId="146" applyFill="1" applyBorder="1" applyAlignment="1">
      <alignment horizontal="center" vertical="center"/>
    </xf>
    <xf numFmtId="0" fontId="32" fillId="0" borderId="39" xfId="146" applyFont="1" applyFill="1" applyBorder="1" applyAlignment="1">
      <alignment horizontal="left" vertical="center"/>
    </xf>
    <xf numFmtId="0" fontId="29" fillId="0" borderId="39" xfId="146" applyFont="1" applyFill="1" applyBorder="1" applyAlignment="1">
      <alignment horizontal="left" vertical="center"/>
    </xf>
    <xf numFmtId="0" fontId="17" fillId="0" borderId="39" xfId="146" applyFont="1" applyFill="1" applyBorder="1" applyAlignment="1">
      <alignment horizontal="left" vertical="center"/>
    </xf>
    <xf numFmtId="0" fontId="17" fillId="0" borderId="40" xfId="146" applyFont="1" applyFill="1" applyBorder="1" applyAlignment="1">
      <alignment horizontal="left" vertical="center"/>
    </xf>
    <xf numFmtId="0" fontId="33" fillId="0" borderId="36" xfId="146" applyFont="1" applyFill="1" applyBorder="1" applyAlignment="1">
      <alignment horizontal="left" vertical="center"/>
    </xf>
    <xf numFmtId="0" fontId="31" fillId="0" borderId="41" xfId="146" applyFont="1" applyFill="1" applyBorder="1" applyAlignment="1">
      <alignment horizontal="left" vertical="center"/>
    </xf>
    <xf numFmtId="0" fontId="29" fillId="0" borderId="0" xfId="146" applyFont="1" applyAlignment="1">
      <alignment horizontal="left" vertical="center"/>
    </xf>
    <xf numFmtId="0" fontId="35" fillId="0" borderId="16" xfId="146" applyFont="1" applyBorder="1" applyAlignment="1">
      <alignment horizontal="center" vertical="top"/>
    </xf>
    <xf numFmtId="0" fontId="34" fillId="0" borderId="42" xfId="146" applyFont="1" applyBorder="1" applyAlignment="1">
      <alignment horizontal="left" vertical="center"/>
    </xf>
    <xf numFmtId="0" fontId="32" fillId="0" borderId="43" xfId="146" applyFont="1" applyBorder="1" applyAlignment="1">
      <alignment horizontal="center" vertical="center"/>
    </xf>
    <xf numFmtId="0" fontId="34" fillId="0" borderId="43" xfId="146" applyFont="1" applyBorder="1" applyAlignment="1">
      <alignment horizontal="center" vertical="center"/>
    </xf>
    <xf numFmtId="0" fontId="33" fillId="0" borderId="43" xfId="146" applyFont="1" applyBorder="1" applyAlignment="1">
      <alignment horizontal="left" vertical="center"/>
    </xf>
    <xf numFmtId="0" fontId="33" fillId="0" borderId="17" xfId="146" applyFont="1" applyBorder="1" applyAlignment="1">
      <alignment horizontal="center" vertical="center"/>
    </xf>
    <xf numFmtId="0" fontId="33" fillId="0" borderId="18" xfId="146" applyFont="1" applyBorder="1" applyAlignment="1">
      <alignment horizontal="center" vertical="center"/>
    </xf>
    <xf numFmtId="0" fontId="33" fillId="0" borderId="36" xfId="146" applyFont="1" applyBorder="1" applyAlignment="1">
      <alignment horizontal="center" vertical="center"/>
    </xf>
    <xf numFmtId="0" fontId="34" fillId="0" borderId="17" xfId="146" applyFont="1" applyBorder="1" applyAlignment="1">
      <alignment horizontal="center" vertical="center"/>
    </xf>
    <xf numFmtId="0" fontId="34" fillId="0" borderId="18" xfId="146" applyFont="1" applyBorder="1" applyAlignment="1">
      <alignment horizontal="center" vertical="center"/>
    </xf>
    <xf numFmtId="0" fontId="34" fillId="0" borderId="36" xfId="146" applyFont="1" applyBorder="1" applyAlignment="1">
      <alignment horizontal="center" vertical="center"/>
    </xf>
    <xf numFmtId="0" fontId="33" fillId="0" borderId="21" xfId="146" applyFont="1" applyBorder="1" applyAlignment="1">
      <alignment horizontal="left" vertical="center"/>
    </xf>
    <xf numFmtId="0" fontId="33" fillId="0" borderId="19" xfId="146" applyFont="1" applyBorder="1" applyAlignment="1">
      <alignment horizontal="left" vertical="center"/>
    </xf>
    <xf numFmtId="14" fontId="32" fillId="0" borderId="19" xfId="146" applyNumberFormat="1" applyFont="1" applyFill="1" applyBorder="1" applyAlignment="1">
      <alignment horizontal="center" vertical="center"/>
    </xf>
    <xf numFmtId="14" fontId="32" fillId="0" borderId="20" xfId="146" applyNumberFormat="1" applyFont="1" applyFill="1" applyBorder="1" applyAlignment="1">
      <alignment horizontal="center" vertical="center"/>
    </xf>
    <xf numFmtId="0" fontId="33" fillId="0" borderId="21" xfId="146" applyFont="1" applyBorder="1" applyAlignment="1">
      <alignment vertical="center"/>
    </xf>
    <xf numFmtId="0" fontId="32" fillId="0" borderId="19" xfId="146" applyFont="1" applyBorder="1" applyAlignment="1">
      <alignment horizontal="center" vertical="center"/>
    </xf>
    <xf numFmtId="0" fontId="32" fillId="0" borderId="20" xfId="146" applyFont="1" applyBorder="1" applyAlignment="1">
      <alignment horizontal="center" vertical="center"/>
    </xf>
    <xf numFmtId="0" fontId="33" fillId="0" borderId="19" xfId="146" applyFont="1" applyBorder="1" applyAlignment="1">
      <alignment vertical="center"/>
    </xf>
    <xf numFmtId="0" fontId="32" fillId="0" borderId="26" xfId="146" applyFont="1" applyBorder="1" applyAlignment="1">
      <alignment horizontal="left" vertical="center"/>
    </xf>
    <xf numFmtId="0" fontId="32" fillId="0" borderId="39" xfId="146" applyFont="1" applyBorder="1" applyAlignment="1">
      <alignment horizontal="left" vertical="center"/>
    </xf>
    <xf numFmtId="0" fontId="29" fillId="0" borderId="19" xfId="146" applyFont="1" applyBorder="1" applyAlignment="1">
      <alignment vertical="center"/>
    </xf>
    <xf numFmtId="0" fontId="33" fillId="0" borderId="22" xfId="146" applyFont="1" applyBorder="1" applyAlignment="1">
      <alignment vertical="center"/>
    </xf>
    <xf numFmtId="0" fontId="32" fillId="0" borderId="23" xfId="146" applyFont="1" applyBorder="1" applyAlignment="1">
      <alignment horizontal="center" vertical="center"/>
    </xf>
    <xf numFmtId="0" fontId="32" fillId="0" borderId="37" xfId="146" applyFont="1" applyBorder="1" applyAlignment="1">
      <alignment horizontal="center" vertical="center"/>
    </xf>
    <xf numFmtId="0" fontId="33" fillId="0" borderId="22" xfId="146" applyFont="1" applyBorder="1" applyAlignment="1">
      <alignment horizontal="left" vertical="center"/>
    </xf>
    <xf numFmtId="0" fontId="33" fillId="0" borderId="23" xfId="146" applyFont="1" applyBorder="1" applyAlignment="1">
      <alignment horizontal="left" vertical="center"/>
    </xf>
    <xf numFmtId="14" fontId="32" fillId="0" borderId="23" xfId="146" applyNumberFormat="1" applyFont="1" applyFill="1" applyBorder="1" applyAlignment="1">
      <alignment horizontal="center" vertical="center"/>
    </xf>
    <xf numFmtId="14" fontId="32" fillId="0" borderId="37" xfId="146" applyNumberFormat="1" applyFont="1" applyFill="1" applyBorder="1" applyAlignment="1">
      <alignment horizontal="center" vertical="center"/>
    </xf>
    <xf numFmtId="0" fontId="34" fillId="0" borderId="0" xfId="146" applyFont="1" applyBorder="1" applyAlignment="1">
      <alignment horizontal="left" vertical="center"/>
    </xf>
    <xf numFmtId="0" fontId="33" fillId="0" borderId="17" xfId="146" applyFont="1" applyBorder="1" applyAlignment="1">
      <alignment vertical="center"/>
    </xf>
    <xf numFmtId="0" fontId="29" fillId="0" borderId="18" xfId="146" applyFont="1" applyBorder="1" applyAlignment="1">
      <alignment horizontal="left" vertical="center"/>
    </xf>
    <xf numFmtId="0" fontId="32" fillId="0" borderId="18" xfId="146" applyFont="1" applyBorder="1" applyAlignment="1">
      <alignment horizontal="left" vertical="center"/>
    </xf>
    <xf numFmtId="0" fontId="29" fillId="0" borderId="18" xfId="146" applyFont="1" applyBorder="1" applyAlignment="1">
      <alignment vertical="center"/>
    </xf>
    <xf numFmtId="0" fontId="33" fillId="0" borderId="18" xfId="146" applyFont="1" applyBorder="1" applyAlignment="1">
      <alignment vertical="center"/>
    </xf>
    <xf numFmtId="0" fontId="29" fillId="0" borderId="19" xfId="146" applyFont="1" applyBorder="1" applyAlignment="1">
      <alignment horizontal="left" vertical="center"/>
    </xf>
    <xf numFmtId="0" fontId="33" fillId="0" borderId="44" xfId="146" applyFont="1" applyBorder="1" applyAlignment="1">
      <alignment horizontal="left" vertical="center"/>
    </xf>
    <xf numFmtId="0" fontId="33" fillId="0" borderId="45" xfId="146" applyFont="1" applyBorder="1" applyAlignment="1">
      <alignment horizontal="left" vertical="center"/>
    </xf>
    <xf numFmtId="0" fontId="17" fillId="0" borderId="44" xfId="146" applyFont="1" applyBorder="1" applyAlignment="1">
      <alignment horizontal="left" vertical="center"/>
    </xf>
    <xf numFmtId="0" fontId="17" fillId="0" borderId="25" xfId="146" applyFont="1" applyBorder="1" applyAlignment="1">
      <alignment horizontal="left" vertical="center"/>
    </xf>
    <xf numFmtId="0" fontId="17" fillId="0" borderId="46" xfId="146" applyFont="1" applyBorder="1" applyAlignment="1">
      <alignment horizontal="left" vertical="center"/>
    </xf>
    <xf numFmtId="0" fontId="17" fillId="0" borderId="18" xfId="146" applyFont="1" applyBorder="1" applyAlignment="1">
      <alignment horizontal="left" vertical="center"/>
    </xf>
    <xf numFmtId="0" fontId="17" fillId="0" borderId="47" xfId="146" applyFont="1" applyBorder="1" applyAlignment="1">
      <alignment horizontal="left" vertical="center"/>
    </xf>
    <xf numFmtId="0" fontId="17" fillId="0" borderId="0" xfId="146" applyFont="1" applyBorder="1" applyAlignment="1">
      <alignment horizontal="left" vertical="center"/>
    </xf>
    <xf numFmtId="0" fontId="17" fillId="0" borderId="48" xfId="146" applyFont="1" applyBorder="1" applyAlignment="1">
      <alignment horizontal="left" vertical="center"/>
    </xf>
    <xf numFmtId="0" fontId="17" fillId="0" borderId="27" xfId="146" applyFont="1" applyBorder="1" applyAlignment="1">
      <alignment horizontal="left" vertical="center"/>
    </xf>
    <xf numFmtId="0" fontId="17" fillId="0" borderId="29" xfId="146" applyFont="1" applyBorder="1" applyAlignment="1">
      <alignment horizontal="left" vertical="center"/>
    </xf>
    <xf numFmtId="0" fontId="17" fillId="0" borderId="16" xfId="146" applyFont="1" applyBorder="1" applyAlignment="1">
      <alignment horizontal="left" vertical="center"/>
    </xf>
    <xf numFmtId="0" fontId="33" fillId="0" borderId="0" xfId="146" applyFont="1" applyBorder="1" applyAlignment="1">
      <alignment horizontal="left" vertical="center"/>
    </xf>
    <xf numFmtId="0" fontId="17" fillId="0" borderId="31" xfId="146" applyFont="1" applyBorder="1" applyAlignment="1">
      <alignment horizontal="left" vertical="center"/>
    </xf>
    <xf numFmtId="0" fontId="17" fillId="0" borderId="2" xfId="146" applyFont="1" applyBorder="1" applyAlignment="1">
      <alignment horizontal="left" vertical="center"/>
    </xf>
    <xf numFmtId="0" fontId="17" fillId="0" borderId="49" xfId="146" applyFont="1" applyBorder="1" applyAlignment="1">
      <alignment horizontal="left" vertical="center"/>
    </xf>
    <xf numFmtId="0" fontId="17" fillId="0" borderId="50" xfId="146" applyFont="1" applyBorder="1" applyAlignment="1">
      <alignment horizontal="left" vertical="center"/>
    </xf>
    <xf numFmtId="0" fontId="17" fillId="0" borderId="51" xfId="146" applyFont="1" applyBorder="1" applyAlignment="1">
      <alignment horizontal="left" vertical="center"/>
    </xf>
    <xf numFmtId="0" fontId="17" fillId="0" borderId="52" xfId="146" applyFont="1" applyBorder="1" applyAlignment="1">
      <alignment horizontal="left" vertical="center"/>
    </xf>
    <xf numFmtId="0" fontId="17" fillId="0" borderId="53" xfId="146" applyFont="1" applyBorder="1" applyAlignment="1">
      <alignment horizontal="left" vertical="center"/>
    </xf>
    <xf numFmtId="0" fontId="32" fillId="0" borderId="54" xfId="146" applyFont="1" applyBorder="1" applyAlignment="1">
      <alignment horizontal="left" vertical="center"/>
    </xf>
    <xf numFmtId="0" fontId="32" fillId="0" borderId="23" xfId="146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3" fillId="0" borderId="21" xfId="146" applyFont="1" applyFill="1" applyBorder="1" applyAlignment="1">
      <alignment horizontal="left" vertical="center"/>
    </xf>
    <xf numFmtId="0" fontId="32" fillId="0" borderId="19" xfId="146" applyFont="1" applyFill="1" applyBorder="1" applyAlignment="1">
      <alignment horizontal="left" vertical="center"/>
    </xf>
    <xf numFmtId="0" fontId="33" fillId="0" borderId="22" xfId="146" applyFont="1" applyBorder="1" applyAlignment="1">
      <alignment horizontal="center" vertical="center"/>
    </xf>
    <xf numFmtId="0" fontId="33" fillId="0" borderId="23" xfId="146" applyFont="1" applyBorder="1" applyAlignment="1">
      <alignment horizontal="center" vertical="center"/>
    </xf>
    <xf numFmtId="0" fontId="33" fillId="0" borderId="21" xfId="146" applyFont="1" applyBorder="1" applyAlignment="1">
      <alignment horizontal="center" vertical="center"/>
    </xf>
    <xf numFmtId="0" fontId="33" fillId="0" borderId="19" xfId="146" applyFont="1" applyBorder="1" applyAlignment="1">
      <alignment horizontal="center" vertical="center"/>
    </xf>
    <xf numFmtId="0" fontId="31" fillId="0" borderId="19" xfId="146" applyFont="1" applyBorder="1" applyAlignment="1">
      <alignment horizontal="left" vertical="center"/>
    </xf>
    <xf numFmtId="0" fontId="33" fillId="0" borderId="32" xfId="146" applyFont="1" applyFill="1" applyBorder="1" applyAlignment="1">
      <alignment horizontal="left" vertical="center"/>
    </xf>
    <xf numFmtId="0" fontId="33" fillId="0" borderId="33" xfId="146" applyFont="1" applyFill="1" applyBorder="1" applyAlignment="1">
      <alignment horizontal="left" vertical="center"/>
    </xf>
    <xf numFmtId="0" fontId="34" fillId="0" borderId="0" xfId="146" applyFont="1" applyFill="1" applyBorder="1" applyAlignment="1">
      <alignment horizontal="left" vertical="center"/>
    </xf>
    <xf numFmtId="0" fontId="32" fillId="0" borderId="31" xfId="146" applyFont="1" applyFill="1" applyBorder="1" applyAlignment="1">
      <alignment horizontal="left" vertical="center"/>
    </xf>
    <xf numFmtId="0" fontId="32" fillId="0" borderId="25" xfId="146" applyFont="1" applyFill="1" applyBorder="1" applyAlignment="1">
      <alignment horizontal="left" vertical="center"/>
    </xf>
    <xf numFmtId="20" fontId="32" fillId="0" borderId="28" xfId="146" applyNumberFormat="1" applyFont="1" applyFill="1" applyBorder="1" applyAlignment="1">
      <alignment horizontal="left" vertical="center"/>
    </xf>
    <xf numFmtId="0" fontId="33" fillId="0" borderId="28" xfId="146" applyFont="1" applyBorder="1" applyAlignment="1">
      <alignment horizontal="left" vertical="center"/>
    </xf>
    <xf numFmtId="0" fontId="33" fillId="0" borderId="27" xfId="146" applyFont="1" applyBorder="1" applyAlignment="1">
      <alignment horizontal="left" vertical="center"/>
    </xf>
    <xf numFmtId="0" fontId="34" fillId="0" borderId="55" xfId="146" applyFont="1" applyBorder="1" applyAlignment="1">
      <alignment vertical="center"/>
    </xf>
    <xf numFmtId="0" fontId="32" fillId="0" borderId="56" xfId="146" applyFont="1" applyBorder="1" applyAlignment="1">
      <alignment horizontal="center" vertical="center"/>
    </xf>
    <xf numFmtId="0" fontId="34" fillId="0" borderId="56" xfId="146" applyFont="1" applyBorder="1" applyAlignment="1">
      <alignment vertical="center"/>
    </xf>
    <xf numFmtId="58" fontId="29" fillId="0" borderId="56" xfId="146" applyNumberFormat="1" applyFont="1" applyBorder="1" applyAlignment="1">
      <alignment vertical="center"/>
    </xf>
    <xf numFmtId="0" fontId="34" fillId="0" borderId="56" xfId="146" applyFont="1" applyBorder="1" applyAlignment="1">
      <alignment horizontal="center" vertical="center"/>
    </xf>
    <xf numFmtId="0" fontId="34" fillId="0" borderId="57" xfId="146" applyFont="1" applyFill="1" applyBorder="1" applyAlignment="1">
      <alignment horizontal="left" vertical="center"/>
    </xf>
    <xf numFmtId="0" fontId="34" fillId="0" borderId="56" xfId="146" applyFont="1" applyFill="1" applyBorder="1" applyAlignment="1">
      <alignment horizontal="left" vertical="center"/>
    </xf>
    <xf numFmtId="0" fontId="34" fillId="0" borderId="58" xfId="146" applyFont="1" applyFill="1" applyBorder="1" applyAlignment="1">
      <alignment horizontal="center" vertical="center"/>
    </xf>
    <xf numFmtId="0" fontId="34" fillId="0" borderId="59" xfId="146" applyFont="1" applyFill="1" applyBorder="1" applyAlignment="1">
      <alignment horizontal="center" vertical="center"/>
    </xf>
    <xf numFmtId="0" fontId="34" fillId="0" borderId="22" xfId="146" applyFont="1" applyFill="1" applyBorder="1" applyAlignment="1">
      <alignment horizontal="center" vertical="center"/>
    </xf>
    <xf numFmtId="0" fontId="34" fillId="0" borderId="23" xfId="146" applyFont="1" applyFill="1" applyBorder="1" applyAlignment="1">
      <alignment horizontal="center" vertical="center"/>
    </xf>
    <xf numFmtId="0" fontId="29" fillId="0" borderId="43" xfId="146" applyFont="1" applyBorder="1" applyAlignment="1">
      <alignment horizontal="center" vertical="center"/>
    </xf>
    <xf numFmtId="0" fontId="29" fillId="0" borderId="60" xfId="146" applyFont="1" applyBorder="1" applyAlignment="1">
      <alignment horizontal="center" vertical="center"/>
    </xf>
    <xf numFmtId="0" fontId="32" fillId="0" borderId="37" xfId="146" applyFont="1" applyBorder="1" applyAlignment="1">
      <alignment horizontal="left" vertical="center"/>
    </xf>
    <xf numFmtId="0" fontId="32" fillId="0" borderId="36" xfId="146" applyFont="1" applyBorder="1" applyAlignment="1">
      <alignment horizontal="left" vertical="center"/>
    </xf>
    <xf numFmtId="0" fontId="33" fillId="0" borderId="37" xfId="146" applyFont="1" applyBorder="1" applyAlignment="1">
      <alignment horizontal="left" vertical="center"/>
    </xf>
    <xf numFmtId="0" fontId="33" fillId="0" borderId="61" xfId="146" applyFont="1" applyBorder="1" applyAlignment="1">
      <alignment horizontal="left" vertical="center"/>
    </xf>
    <xf numFmtId="0" fontId="31" fillId="0" borderId="18" xfId="146" applyFont="1" applyBorder="1" applyAlignment="1">
      <alignment horizontal="left" vertical="center"/>
    </xf>
    <xf numFmtId="0" fontId="31" fillId="0" borderId="36" xfId="146" applyFont="1" applyBorder="1" applyAlignment="1">
      <alignment horizontal="left" vertical="center"/>
    </xf>
    <xf numFmtId="0" fontId="31" fillId="0" borderId="26" xfId="146" applyFont="1" applyBorder="1" applyAlignment="1">
      <alignment horizontal="left" vertical="center"/>
    </xf>
    <xf numFmtId="0" fontId="31" fillId="0" borderId="27" xfId="146" applyFont="1" applyBorder="1" applyAlignment="1">
      <alignment horizontal="left" vertical="center"/>
    </xf>
    <xf numFmtId="0" fontId="31" fillId="0" borderId="39" xfId="146" applyFont="1" applyBorder="1" applyAlignment="1">
      <alignment horizontal="left" vertical="center"/>
    </xf>
    <xf numFmtId="0" fontId="31" fillId="0" borderId="16" xfId="146" applyFont="1" applyBorder="1" applyAlignment="1">
      <alignment horizontal="left" vertical="center"/>
    </xf>
    <xf numFmtId="0" fontId="31" fillId="0" borderId="62" xfId="146" applyFont="1" applyBorder="1" applyAlignment="1">
      <alignment horizontal="left" vertical="center"/>
    </xf>
    <xf numFmtId="0" fontId="31" fillId="0" borderId="46" xfId="146" applyFont="1" applyBorder="1" applyAlignment="1">
      <alignment horizontal="left" vertical="center"/>
    </xf>
    <xf numFmtId="0" fontId="32" fillId="0" borderId="20" xfId="146" applyFont="1" applyFill="1" applyBorder="1" applyAlignment="1">
      <alignment horizontal="left" vertical="center"/>
    </xf>
    <xf numFmtId="0" fontId="33" fillId="0" borderId="37" xfId="146" applyFont="1" applyBorder="1" applyAlignment="1">
      <alignment horizontal="center" vertical="center"/>
    </xf>
    <xf numFmtId="0" fontId="31" fillId="0" borderId="20" xfId="146" applyFont="1" applyBorder="1" applyAlignment="1">
      <alignment horizontal="left" vertical="center"/>
    </xf>
    <xf numFmtId="0" fontId="33" fillId="0" borderId="40" xfId="146" applyFont="1" applyFill="1" applyBorder="1" applyAlignment="1">
      <alignment horizontal="left" vertical="center"/>
    </xf>
    <xf numFmtId="0" fontId="32" fillId="0" borderId="38" xfId="146" applyFont="1" applyFill="1" applyBorder="1" applyAlignment="1">
      <alignment horizontal="left" vertical="center"/>
    </xf>
    <xf numFmtId="0" fontId="33" fillId="0" borderId="39" xfId="146" applyFont="1" applyBorder="1" applyAlignment="1">
      <alignment horizontal="left" vertical="center"/>
    </xf>
    <xf numFmtId="0" fontId="32" fillId="0" borderId="63" xfId="146" applyFont="1" applyBorder="1" applyAlignment="1">
      <alignment horizontal="center" vertical="center"/>
    </xf>
    <xf numFmtId="0" fontId="34" fillId="0" borderId="64" xfId="146" applyFont="1" applyFill="1" applyBorder="1" applyAlignment="1">
      <alignment horizontal="left" vertical="center"/>
    </xf>
    <xf numFmtId="0" fontId="34" fillId="0" borderId="65" xfId="146" applyFont="1" applyFill="1" applyBorder="1" applyAlignment="1">
      <alignment horizontal="center" vertical="center"/>
    </xf>
    <xf numFmtId="0" fontId="34" fillId="0" borderId="37" xfId="146" applyFont="1" applyFill="1" applyBorder="1" applyAlignment="1">
      <alignment horizontal="center" vertical="center"/>
    </xf>
    <xf numFmtId="0" fontId="29" fillId="0" borderId="0" xfId="146" applyFont="1" applyBorder="1" applyAlignment="1">
      <alignment horizontal="left" vertical="center"/>
    </xf>
    <xf numFmtId="0" fontId="36" fillId="0" borderId="16" xfId="146" applyFont="1" applyBorder="1" applyAlignment="1">
      <alignment horizontal="center" vertical="top"/>
    </xf>
    <xf numFmtId="0" fontId="33" fillId="0" borderId="22" xfId="146" applyFont="1" applyFill="1" applyBorder="1" applyAlignment="1">
      <alignment vertical="center"/>
    </xf>
    <xf numFmtId="0" fontId="32" fillId="0" borderId="37" xfId="146" applyFont="1" applyFill="1" applyBorder="1" applyAlignment="1">
      <alignment horizontal="center" vertical="center"/>
    </xf>
    <xf numFmtId="0" fontId="33" fillId="0" borderId="66" xfId="146" applyFont="1" applyBorder="1" applyAlignment="1">
      <alignment horizontal="left" vertical="center"/>
    </xf>
    <xf numFmtId="0" fontId="33" fillId="0" borderId="30" xfId="146" applyFont="1" applyBorder="1" applyAlignment="1">
      <alignment horizontal="left" vertical="center"/>
    </xf>
    <xf numFmtId="0" fontId="34" fillId="0" borderId="57" xfId="146" applyFont="1" applyBorder="1" applyAlignment="1">
      <alignment horizontal="left" vertical="center"/>
    </xf>
    <xf numFmtId="0" fontId="34" fillId="0" borderId="56" xfId="146" applyFont="1" applyBorder="1" applyAlignment="1">
      <alignment horizontal="left" vertical="center"/>
    </xf>
    <xf numFmtId="0" fontId="33" fillId="0" borderId="58" xfId="146" applyFont="1" applyBorder="1" applyAlignment="1">
      <alignment vertical="center"/>
    </xf>
    <xf numFmtId="0" fontId="29" fillId="0" borderId="59" xfId="146" applyFont="1" applyBorder="1" applyAlignment="1">
      <alignment horizontal="left" vertical="center"/>
    </xf>
    <xf numFmtId="0" fontId="32" fillId="0" borderId="59" xfId="146" applyFont="1" applyBorder="1" applyAlignment="1">
      <alignment horizontal="left" vertical="center"/>
    </xf>
    <xf numFmtId="0" fontId="29" fillId="0" borderId="59" xfId="146" applyFont="1" applyBorder="1" applyAlignment="1">
      <alignment vertical="center"/>
    </xf>
    <xf numFmtId="0" fontId="33" fillId="0" borderId="59" xfId="146" applyFont="1" applyBorder="1" applyAlignment="1">
      <alignment vertical="center"/>
    </xf>
    <xf numFmtId="0" fontId="33" fillId="0" borderId="58" xfId="146" applyFont="1" applyBorder="1" applyAlignment="1">
      <alignment horizontal="center" vertical="center"/>
    </xf>
    <xf numFmtId="0" fontId="32" fillId="0" borderId="59" xfId="146" applyFont="1" applyBorder="1" applyAlignment="1">
      <alignment horizontal="center" vertical="center"/>
    </xf>
    <xf numFmtId="0" fontId="33" fillId="0" borderId="59" xfId="146" applyFont="1" applyBorder="1" applyAlignment="1">
      <alignment horizontal="center" vertical="center"/>
    </xf>
    <xf numFmtId="0" fontId="29" fillId="0" borderId="59" xfId="146" applyFont="1" applyBorder="1" applyAlignment="1">
      <alignment horizontal="center" vertical="center"/>
    </xf>
    <xf numFmtId="0" fontId="29" fillId="0" borderId="19" xfId="146" applyFont="1" applyBorder="1" applyAlignment="1">
      <alignment horizontal="center" vertical="center"/>
    </xf>
    <xf numFmtId="0" fontId="33" fillId="0" borderId="32" xfId="146" applyFont="1" applyBorder="1" applyAlignment="1">
      <alignment horizontal="left" vertical="center" wrapText="1"/>
    </xf>
    <xf numFmtId="0" fontId="33" fillId="0" borderId="33" xfId="146" applyFont="1" applyBorder="1" applyAlignment="1">
      <alignment horizontal="left" vertical="center" wrapText="1"/>
    </xf>
    <xf numFmtId="0" fontId="33" fillId="0" borderId="17" xfId="146" applyFont="1" applyBorder="1" applyAlignment="1">
      <alignment horizontal="left" vertical="center"/>
    </xf>
    <xf numFmtId="0" fontId="33" fillId="0" borderId="18" xfId="146" applyFont="1" applyBorder="1" applyAlignment="1">
      <alignment horizontal="left" vertical="center"/>
    </xf>
    <xf numFmtId="0" fontId="37" fillId="0" borderId="67" xfId="146" applyFont="1" applyBorder="1" applyAlignment="1">
      <alignment horizontal="left" vertical="center" wrapText="1"/>
    </xf>
    <xf numFmtId="0" fontId="33" fillId="0" borderId="35" xfId="146" applyFont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9" fontId="32" fillId="0" borderId="19" xfId="146" applyNumberFormat="1" applyFont="1" applyBorder="1" applyAlignment="1">
      <alignment horizontal="center" vertical="center"/>
    </xf>
    <xf numFmtId="9" fontId="32" fillId="0" borderId="26" xfId="146" applyNumberFormat="1" applyFont="1" applyBorder="1" applyAlignment="1">
      <alignment horizontal="center" vertical="center"/>
    </xf>
    <xf numFmtId="0" fontId="9" fillId="3" borderId="19" xfId="0" applyFont="1" applyFill="1" applyBorder="1" applyAlignment="1">
      <alignment horizontal="center"/>
    </xf>
    <xf numFmtId="0" fontId="0" fillId="3" borderId="21" xfId="0" applyFont="1" applyFill="1" applyBorder="1" applyAlignment="1">
      <alignment vertical="center"/>
    </xf>
    <xf numFmtId="0" fontId="29" fillId="3" borderId="19" xfId="146" applyFont="1" applyFill="1" applyBorder="1" applyAlignment="1">
      <alignment horizontal="left" vertical="center"/>
    </xf>
    <xf numFmtId="0" fontId="32" fillId="0" borderId="21" xfId="146" applyFont="1" applyBorder="1" applyAlignment="1">
      <alignment horizontal="left" vertical="center"/>
    </xf>
    <xf numFmtId="9" fontId="32" fillId="3" borderId="19" xfId="146" applyNumberFormat="1" applyFont="1" applyFill="1" applyBorder="1" applyAlignment="1">
      <alignment horizontal="center" vertical="center"/>
    </xf>
    <xf numFmtId="0" fontId="17" fillId="3" borderId="19" xfId="146" applyFont="1" applyFill="1" applyBorder="1" applyAlignment="1">
      <alignment horizontal="left" vertical="center"/>
    </xf>
    <xf numFmtId="181" fontId="32" fillId="3" borderId="19" xfId="146" applyNumberFormat="1" applyFont="1" applyFill="1" applyBorder="1" applyAlignment="1">
      <alignment horizontal="center" vertical="center"/>
    </xf>
    <xf numFmtId="181" fontId="32" fillId="0" borderId="19" xfId="146" applyNumberFormat="1" applyFont="1" applyBorder="1" applyAlignment="1">
      <alignment horizontal="center" vertical="center"/>
    </xf>
    <xf numFmtId="0" fontId="32" fillId="0" borderId="22" xfId="146" applyFont="1" applyBorder="1" applyAlignment="1">
      <alignment horizontal="left" vertical="center"/>
    </xf>
    <xf numFmtId="9" fontId="32" fillId="0" borderId="23" xfId="146" applyNumberFormat="1" applyFont="1" applyBorder="1" applyAlignment="1">
      <alignment horizontal="center" vertical="center"/>
    </xf>
    <xf numFmtId="0" fontId="34" fillId="0" borderId="68" xfId="0" applyFont="1" applyBorder="1" applyAlignment="1">
      <alignment horizontal="left" vertical="center"/>
    </xf>
    <xf numFmtId="0" fontId="34" fillId="0" borderId="69" xfId="0" applyFont="1" applyBorder="1" applyAlignment="1">
      <alignment horizontal="left" vertical="center"/>
    </xf>
    <xf numFmtId="0" fontId="0" fillId="3" borderId="19" xfId="0" applyFont="1" applyFill="1" applyBorder="1" applyAlignment="1">
      <alignment vertical="center"/>
    </xf>
    <xf numFmtId="9" fontId="32" fillId="0" borderId="18" xfId="146" applyNumberFormat="1" applyFont="1" applyBorder="1" applyAlignment="1">
      <alignment vertical="center"/>
    </xf>
    <xf numFmtId="0" fontId="0" fillId="3" borderId="22" xfId="0" applyFont="1" applyFill="1" applyBorder="1" applyAlignment="1">
      <alignment vertical="center"/>
    </xf>
    <xf numFmtId="9" fontId="32" fillId="0" borderId="23" xfId="146" applyNumberFormat="1" applyFont="1" applyBorder="1" applyAlignment="1">
      <alignment vertical="center"/>
    </xf>
    <xf numFmtId="0" fontId="29" fillId="0" borderId="23" xfId="146" applyFont="1" applyBorder="1" applyAlignment="1">
      <alignment horizontal="left" vertical="center"/>
    </xf>
    <xf numFmtId="9" fontId="32" fillId="0" borderId="23" xfId="146" applyNumberFormat="1" applyFont="1" applyBorder="1" applyAlignment="1">
      <alignment horizontal="left" vertical="center"/>
    </xf>
    <xf numFmtId="9" fontId="32" fillId="0" borderId="70" xfId="146" applyNumberFormat="1" applyFont="1" applyBorder="1" applyAlignment="1">
      <alignment horizontal="left" vertical="center"/>
    </xf>
    <xf numFmtId="0" fontId="34" fillId="0" borderId="57" xfId="0" applyFont="1" applyBorder="1" applyAlignment="1">
      <alignment horizontal="left" vertical="center"/>
    </xf>
    <xf numFmtId="0" fontId="34" fillId="0" borderId="70" xfId="0" applyFont="1" applyBorder="1" applyAlignment="1">
      <alignment horizontal="left" vertical="center"/>
    </xf>
    <xf numFmtId="0" fontId="34" fillId="0" borderId="56" xfId="0" applyFont="1" applyBorder="1" applyAlignment="1">
      <alignment horizontal="left" vertical="center"/>
    </xf>
    <xf numFmtId="0" fontId="31" fillId="0" borderId="58" xfId="146" applyFont="1" applyFill="1" applyBorder="1" applyAlignment="1">
      <alignment horizontal="left" vertical="center"/>
    </xf>
    <xf numFmtId="0" fontId="31" fillId="0" borderId="59" xfId="146" applyFont="1" applyFill="1" applyBorder="1" applyAlignment="1">
      <alignment horizontal="left" vertical="center"/>
    </xf>
    <xf numFmtId="0" fontId="31" fillId="0" borderId="71" xfId="146" applyFont="1" applyFill="1" applyBorder="1" applyAlignment="1">
      <alignment horizontal="left" vertical="center"/>
    </xf>
    <xf numFmtId="0" fontId="31" fillId="0" borderId="33" xfId="146" applyFont="1" applyFill="1" applyBorder="1" applyAlignment="1">
      <alignment horizontal="left" vertical="center"/>
    </xf>
    <xf numFmtId="0" fontId="34" fillId="0" borderId="30" xfId="146" applyFont="1" applyFill="1" applyBorder="1" applyAlignment="1">
      <alignment horizontal="left" vertical="center"/>
    </xf>
    <xf numFmtId="0" fontId="32" fillId="0" borderId="72" xfId="146" applyFont="1" applyFill="1" applyBorder="1" applyAlignment="1">
      <alignment horizontal="left" vertical="center"/>
    </xf>
    <xf numFmtId="0" fontId="32" fillId="0" borderId="52" xfId="146" applyFont="1" applyFill="1" applyBorder="1" applyAlignment="1">
      <alignment horizontal="left" vertical="center"/>
    </xf>
    <xf numFmtId="0" fontId="34" fillId="0" borderId="42" xfId="146" applyFont="1" applyBorder="1" applyAlignment="1">
      <alignment vertical="center"/>
    </xf>
    <xf numFmtId="0" fontId="38" fillId="0" borderId="56" xfId="146" applyFont="1" applyBorder="1" applyAlignment="1">
      <alignment horizontal="center" vertical="center"/>
    </xf>
    <xf numFmtId="0" fontId="34" fillId="0" borderId="43" xfId="146" applyFont="1" applyBorder="1" applyAlignment="1">
      <alignment vertical="center"/>
    </xf>
    <xf numFmtId="0" fontId="32" fillId="0" borderId="73" xfId="146" applyFont="1" applyBorder="1" applyAlignment="1">
      <alignment vertical="center"/>
    </xf>
    <xf numFmtId="0" fontId="34" fillId="0" borderId="73" xfId="146" applyFont="1" applyBorder="1" applyAlignment="1">
      <alignment vertical="center"/>
    </xf>
    <xf numFmtId="58" fontId="17" fillId="0" borderId="43" xfId="146" applyNumberFormat="1" applyFont="1" applyBorder="1" applyAlignment="1">
      <alignment vertical="center"/>
    </xf>
    <xf numFmtId="0" fontId="34" fillId="0" borderId="30" xfId="146" applyFont="1" applyBorder="1" applyAlignment="1">
      <alignment horizontal="center" vertical="center"/>
    </xf>
    <xf numFmtId="0" fontId="33" fillId="0" borderId="74" xfId="146" applyFont="1" applyBorder="1" applyAlignment="1">
      <alignment horizontal="left" vertical="center"/>
    </xf>
    <xf numFmtId="0" fontId="34" fillId="0" borderId="64" xfId="146" applyFont="1" applyBorder="1" applyAlignment="1">
      <alignment horizontal="left" vertical="center"/>
    </xf>
    <xf numFmtId="0" fontId="32" fillId="0" borderId="65" xfId="146" applyFont="1" applyBorder="1" applyAlignment="1">
      <alignment horizontal="left" vertical="center"/>
    </xf>
    <xf numFmtId="0" fontId="33" fillId="0" borderId="0" xfId="146" applyFont="1" applyBorder="1" applyAlignment="1">
      <alignment vertical="center"/>
    </xf>
    <xf numFmtId="0" fontId="33" fillId="0" borderId="40" xfId="146" applyFont="1" applyBorder="1" applyAlignment="1">
      <alignment horizontal="left" vertical="center" wrapText="1"/>
    </xf>
    <xf numFmtId="0" fontId="33" fillId="0" borderId="36" xfId="146" applyFont="1" applyBorder="1" applyAlignment="1">
      <alignment horizontal="left" vertical="center"/>
    </xf>
    <xf numFmtId="9" fontId="32" fillId="0" borderId="29" xfId="146" applyNumberFormat="1" applyFont="1" applyBorder="1" applyAlignment="1">
      <alignment horizontal="center" vertical="center"/>
    </xf>
    <xf numFmtId="0" fontId="39" fillId="0" borderId="20" xfId="146" applyFont="1" applyBorder="1" applyAlignment="1">
      <alignment horizontal="left" vertical="center" wrapText="1"/>
    </xf>
    <xf numFmtId="0" fontId="39" fillId="0" borderId="20" xfId="146" applyFont="1" applyBorder="1" applyAlignment="1">
      <alignment horizontal="left" vertical="center"/>
    </xf>
    <xf numFmtId="0" fontId="29" fillId="0" borderId="29" xfId="146" applyFont="1" applyBorder="1" applyAlignment="1">
      <alignment horizontal="left" vertical="center"/>
    </xf>
    <xf numFmtId="0" fontId="29" fillId="0" borderId="75" xfId="146" applyFont="1" applyBorder="1" applyAlignment="1">
      <alignment horizontal="left" vertical="center"/>
    </xf>
    <xf numFmtId="0" fontId="29" fillId="0" borderId="50" xfId="146" applyFont="1" applyBorder="1" applyAlignment="1">
      <alignment horizontal="left" vertical="center"/>
    </xf>
    <xf numFmtId="0" fontId="29" fillId="0" borderId="20" xfId="146" applyFont="1" applyBorder="1" applyAlignment="1">
      <alignment horizontal="left" vertical="center"/>
    </xf>
    <xf numFmtId="0" fontId="17" fillId="0" borderId="20" xfId="146" applyFont="1" applyBorder="1" applyAlignment="1">
      <alignment horizontal="left" vertical="center"/>
    </xf>
    <xf numFmtId="0" fontId="17" fillId="0" borderId="37" xfId="146" applyFont="1" applyBorder="1" applyAlignment="1">
      <alignment horizontal="left" vertical="center"/>
    </xf>
    <xf numFmtId="0" fontId="34" fillId="0" borderId="76" xfId="0" applyFont="1" applyBorder="1" applyAlignment="1">
      <alignment horizontal="left" vertical="center"/>
    </xf>
    <xf numFmtId="9" fontId="32" fillId="0" borderId="36" xfId="146" applyNumberFormat="1" applyFont="1" applyBorder="1" applyAlignment="1">
      <alignment vertical="center"/>
    </xf>
    <xf numFmtId="9" fontId="32" fillId="0" borderId="77" xfId="146" applyNumberFormat="1" applyFont="1" applyBorder="1" applyAlignment="1">
      <alignment horizontal="left" vertical="center"/>
    </xf>
    <xf numFmtId="0" fontId="34" fillId="0" borderId="64" xfId="0" applyFont="1" applyBorder="1" applyAlignment="1">
      <alignment horizontal="left" vertical="center"/>
    </xf>
    <xf numFmtId="0" fontId="31" fillId="0" borderId="65" xfId="146" applyFont="1" applyFill="1" applyBorder="1" applyAlignment="1">
      <alignment horizontal="left" vertical="center"/>
    </xf>
    <xf numFmtId="0" fontId="31" fillId="0" borderId="40" xfId="146" applyFont="1" applyFill="1" applyBorder="1" applyAlignment="1">
      <alignment horizontal="left" vertical="center"/>
    </xf>
    <xf numFmtId="0" fontId="32" fillId="0" borderId="75" xfId="146" applyFont="1" applyFill="1" applyBorder="1" applyAlignment="1">
      <alignment horizontal="left" vertical="center"/>
    </xf>
    <xf numFmtId="0" fontId="34" fillId="0" borderId="78" xfId="146" applyFont="1" applyBorder="1" applyAlignment="1">
      <alignment horizontal="center" vertical="center"/>
    </xf>
    <xf numFmtId="0" fontId="32" fillId="0" borderId="73" xfId="146" applyFont="1" applyBorder="1" applyAlignment="1">
      <alignment horizontal="center" vertical="center"/>
    </xf>
    <xf numFmtId="0" fontId="32" fillId="0" borderId="74" xfId="146" applyFont="1" applyBorder="1" applyAlignment="1">
      <alignment horizontal="center" vertical="center"/>
    </xf>
    <xf numFmtId="0" fontId="40" fillId="0" borderId="79" xfId="0" applyFont="1" applyBorder="1" applyAlignment="1">
      <alignment horizontal="center" vertical="center" wrapText="1"/>
    </xf>
    <xf numFmtId="0" fontId="40" fillId="0" borderId="80" xfId="0" applyFont="1" applyBorder="1" applyAlignment="1">
      <alignment horizontal="center" vertical="center" wrapText="1"/>
    </xf>
    <xf numFmtId="0" fontId="41" fillId="0" borderId="81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5" borderId="5" xfId="0" applyFont="1" applyFill="1" applyBorder="1" applyAlignment="1">
      <alignment horizontal="center" vertical="center"/>
    </xf>
    <xf numFmtId="0" fontId="41" fillId="5" borderId="7" xfId="0" applyFont="1" applyFill="1" applyBorder="1" applyAlignment="1">
      <alignment horizontal="center" vertical="center"/>
    </xf>
    <xf numFmtId="0" fontId="41" fillId="5" borderId="2" xfId="0" applyFont="1" applyFill="1" applyBorder="1"/>
    <xf numFmtId="0" fontId="0" fillId="0" borderId="81" xfId="0" applyBorder="1"/>
    <xf numFmtId="0" fontId="0" fillId="5" borderId="2" xfId="0" applyFill="1" applyBorder="1"/>
    <xf numFmtId="0" fontId="0" fillId="0" borderId="82" xfId="0" applyBorder="1"/>
    <xf numFmtId="0" fontId="0" fillId="0" borderId="83" xfId="0" applyBorder="1"/>
    <xf numFmtId="0" fontId="0" fillId="5" borderId="83" xfId="0" applyFill="1" applyBorder="1"/>
    <xf numFmtId="0" fontId="0" fillId="6" borderId="0" xfId="0" applyFill="1"/>
    <xf numFmtId="0" fontId="40" fillId="0" borderId="84" xfId="0" applyFont="1" applyBorder="1" applyAlignment="1">
      <alignment horizontal="center" vertical="center" wrapText="1"/>
    </xf>
    <xf numFmtId="0" fontId="41" fillId="0" borderId="85" xfId="0" applyFont="1" applyBorder="1" applyAlignment="1">
      <alignment horizontal="center" vertical="center"/>
    </xf>
    <xf numFmtId="0" fontId="41" fillId="0" borderId="86" xfId="0" applyFont="1" applyBorder="1"/>
    <xf numFmtId="0" fontId="0" fillId="0" borderId="86" xfId="0" applyBorder="1"/>
    <xf numFmtId="0" fontId="0" fillId="0" borderId="8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1" fillId="7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  <xf numFmtId="0" fontId="9" fillId="0" borderId="2" xfId="0" applyFont="1" applyFill="1" applyBorder="1" applyAlignment="1" quotePrefix="1">
      <alignment horizontal="center" vertical="center"/>
    </xf>
    <xf numFmtId="0" fontId="11" fillId="0" borderId="8" xfId="198" applyFont="1" applyBorder="1" applyAlignment="1" quotePrefix="1">
      <alignment horizontal="center" vertical="center" wrapText="1"/>
    </xf>
    <xf numFmtId="0" fontId="9" fillId="0" borderId="2" xfId="0" applyFont="1" applyFill="1" applyBorder="1" applyAlignment="1" quotePrefix="1">
      <alignment vertical="center" wrapText="1"/>
    </xf>
    <xf numFmtId="0" fontId="11" fillId="0" borderId="13" xfId="198" applyFont="1" applyBorder="1" applyAlignment="1" quotePrefix="1">
      <alignment horizontal="center" vertical="center" wrapText="1"/>
    </xf>
    <xf numFmtId="0" fontId="11" fillId="0" borderId="3" xfId="198" applyFont="1" applyBorder="1" applyAlignment="1" quotePrefix="1">
      <alignment horizontal="center" vertical="center" wrapText="1"/>
    </xf>
    <xf numFmtId="0" fontId="12" fillId="0" borderId="2" xfId="0" applyFont="1" applyBorder="1" applyAlignment="1" quotePrefix="1">
      <alignment horizontal="center" vertical="center"/>
    </xf>
    <xf numFmtId="0" fontId="16" fillId="0" borderId="2" xfId="198" applyFont="1" applyBorder="1" applyAlignment="1" quotePrefix="1">
      <alignment horizontal="center" vertical="center" wrapText="1"/>
    </xf>
    <xf numFmtId="0" fontId="12" fillId="0" borderId="2" xfId="0" applyFont="1" applyBorder="1" applyAlignment="1" quotePrefix="1">
      <alignment horizontal="center" vertical="center" wrapText="1"/>
    </xf>
  </cellXfs>
  <cellStyles count="2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20% - 輔色1" xfId="63"/>
    <cellStyle name="20% - 輔色2" xfId="64"/>
    <cellStyle name="20% - 輔色3" xfId="65"/>
    <cellStyle name="20% - 輔色4" xfId="66"/>
    <cellStyle name="20% - 輔色5" xfId="67"/>
    <cellStyle name="20% - 輔色6" xfId="68"/>
    <cellStyle name="40% - Accent1" xfId="69"/>
    <cellStyle name="40% - Accent2" xfId="70"/>
    <cellStyle name="40% - Accent3" xfId="71"/>
    <cellStyle name="40% - Accent6" xfId="72"/>
    <cellStyle name="40% - アクセント 1" xfId="73"/>
    <cellStyle name="40% - アクセント 2" xfId="74"/>
    <cellStyle name="40% - アクセント 3" xfId="75"/>
    <cellStyle name="40% - アクセント 6" xfId="76"/>
    <cellStyle name="40% - 輔色1" xfId="77"/>
    <cellStyle name="40% - 輔色2" xfId="78"/>
    <cellStyle name="40% - 輔色3" xfId="79"/>
    <cellStyle name="40% - 輔色6" xfId="80"/>
    <cellStyle name="60% - Accent1" xfId="81"/>
    <cellStyle name="60% - Accent2" xfId="82"/>
    <cellStyle name="60% - Accent3" xfId="83"/>
    <cellStyle name="60% - Accent4" xfId="84"/>
    <cellStyle name="60% - Accent5" xfId="85"/>
    <cellStyle name="60% - Accent6" xfId="86"/>
    <cellStyle name="60% - アクセント 1" xfId="87"/>
    <cellStyle name="60% - アクセント 2" xfId="88"/>
    <cellStyle name="60% - アクセント 3" xfId="89"/>
    <cellStyle name="60% - アクセント 4" xfId="90"/>
    <cellStyle name="60% - アクセント 5" xfId="91"/>
    <cellStyle name="60% - アクセント 6" xfId="92"/>
    <cellStyle name="60% - 輔色1" xfId="93"/>
    <cellStyle name="60% - 輔色2" xfId="94"/>
    <cellStyle name="60% - 輔色3" xfId="95"/>
    <cellStyle name="60% - 輔色4" xfId="96"/>
    <cellStyle name="60% - 輔色5" xfId="97"/>
    <cellStyle name="60% - 輔色6" xfId="98"/>
    <cellStyle name="Accent1" xfId="99"/>
    <cellStyle name="Accent2" xfId="100"/>
    <cellStyle name="Accent3" xfId="101"/>
    <cellStyle name="Accent6" xfId="102"/>
    <cellStyle name="Bad" xfId="103"/>
    <cellStyle name="Calculation" xfId="104"/>
    <cellStyle name="Check Cell" xfId="105"/>
    <cellStyle name="Explanatory Text" xfId="106"/>
    <cellStyle name="Good" xfId="107"/>
    <cellStyle name="Heading 1" xfId="108"/>
    <cellStyle name="Heading 2" xfId="109"/>
    <cellStyle name="Heading 3" xfId="110"/>
    <cellStyle name="Heading 4" xfId="111"/>
    <cellStyle name="Input" xfId="112"/>
    <cellStyle name="Linked Cell" xfId="113"/>
    <cellStyle name="Neutral" xfId="114"/>
    <cellStyle name="Normal_~0578341" xfId="115"/>
    <cellStyle name="Note" xfId="116"/>
    <cellStyle name="Output" xfId="117"/>
    <cellStyle name="S2" xfId="118"/>
    <cellStyle name="Title" xfId="119"/>
    <cellStyle name="Total" xfId="120"/>
    <cellStyle name="Warning Text" xfId="121"/>
    <cellStyle name="アクセント 1" xfId="122"/>
    <cellStyle name="アクセント 2" xfId="123"/>
    <cellStyle name="アクセント 3" xfId="124"/>
    <cellStyle name="アクセント 6" xfId="125"/>
    <cellStyle name="タイトル" xfId="126"/>
    <cellStyle name="チェック セル" xfId="127"/>
    <cellStyle name="どちらでもない" xfId="128"/>
    <cellStyle name="ハイパーリンク_組曲プレゼン.xls" xfId="129"/>
    <cellStyle name="メモ" xfId="130"/>
    <cellStyle name="リンク セル" xfId="131"/>
    <cellStyle name="百分比 2" xfId="132"/>
    <cellStyle name="百分比 2 2" xfId="133"/>
    <cellStyle name="百分比 3" xfId="134"/>
    <cellStyle name="備註" xfId="135"/>
    <cellStyle name="標題" xfId="136"/>
    <cellStyle name="標題 1" xfId="137"/>
    <cellStyle name="標題 2" xfId="138"/>
    <cellStyle name="標題 3" xfId="139"/>
    <cellStyle name="標題 4" xfId="140"/>
    <cellStyle name="標準_組曲プレゼン.xls" xfId="141"/>
    <cellStyle name="表示済みのハイパーリンク_組曲プレゼン.xls" xfId="142"/>
    <cellStyle name="差_下单表" xfId="143"/>
    <cellStyle name="常规 10 10" xfId="144"/>
    <cellStyle name="常规 10 11" xfId="145"/>
    <cellStyle name="常规 2" xfId="146"/>
    <cellStyle name="常规 2 2 2" xfId="147"/>
    <cellStyle name="常规 2 2 4 2" xfId="148"/>
    <cellStyle name="常规 2 3 4 3" xfId="149"/>
    <cellStyle name="常规 2 5 2" xfId="150"/>
    <cellStyle name="常规 23" xfId="151"/>
    <cellStyle name="常规 23 2 2" xfId="152"/>
    <cellStyle name="常规 3" xfId="153"/>
    <cellStyle name="常规 3 2_152" xfId="154"/>
    <cellStyle name="常规 4" xfId="155"/>
    <cellStyle name="常规 4 2" xfId="156"/>
    <cellStyle name="常规 40" xfId="157"/>
    <cellStyle name="常规 43" xfId="158"/>
    <cellStyle name="超链接 2" xfId="159"/>
    <cellStyle name="超链接 2 2" xfId="160"/>
    <cellStyle name="超链接 3" xfId="161"/>
    <cellStyle name="出力" xfId="162"/>
    <cellStyle name="悪い" xfId="163"/>
    <cellStyle name="輔色1" xfId="164"/>
    <cellStyle name="輔色2" xfId="165"/>
    <cellStyle name="輔色3" xfId="166"/>
    <cellStyle name="輔色6" xfId="167"/>
    <cellStyle name="好_TADA2412女款梭织羽绒服" xfId="168"/>
    <cellStyle name="好_下单表" xfId="169"/>
    <cellStyle name="合計" xfId="170"/>
    <cellStyle name="桁区切り [0.00]_組曲プレゼン.xls" xfId="171"/>
    <cellStyle name="桁区切り_組曲プレゼン.xls" xfId="172"/>
    <cellStyle name="壞" xfId="173"/>
    <cellStyle name="集計" xfId="174"/>
    <cellStyle name="計算" xfId="175"/>
    <cellStyle name="計算方式" xfId="176"/>
    <cellStyle name="檢查儲存格" xfId="177"/>
    <cellStyle name="見出し 1" xfId="178"/>
    <cellStyle name="見出し 2" xfId="179"/>
    <cellStyle name="見出し 3" xfId="180"/>
    <cellStyle name="見出し 4" xfId="181"/>
    <cellStyle name="警告文" xfId="182"/>
    <cellStyle name="警告文字" xfId="183"/>
    <cellStyle name="連結的儲存格" xfId="184"/>
    <cellStyle name="良い" xfId="185"/>
    <cellStyle name="千位分隔 2" xfId="186"/>
    <cellStyle name="千位分隔[0] 2" xfId="187"/>
    <cellStyle name="入力" xfId="188"/>
    <cellStyle name="輸出" xfId="189"/>
    <cellStyle name="輸入" xfId="190"/>
    <cellStyle name="說明文字" xfId="191"/>
    <cellStyle name="説明文" xfId="192"/>
    <cellStyle name="通貨 [0.00]_組曲プレゼン.xls" xfId="193"/>
    <cellStyle name="通貨_組曲プレゼン.xls" xfId="194"/>
    <cellStyle name="中等" xfId="195"/>
    <cellStyle name="注释 2 2" xfId="196"/>
    <cellStyle name="표준_CB525WCB520CB521CB527 자재리스트_MATERIAL LIST GREEN LAMB GL550 GL551(BULK)" xfId="197"/>
    <cellStyle name="S10" xfId="198"/>
    <cellStyle name="常规_110509_2006-09-28 2" xfId="199"/>
    <cellStyle name="常规 67" xfId="200"/>
    <cellStyle name="常规 13 3 9" xfId="201"/>
    <cellStyle name="常规 38 2" xfId="20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01739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20014692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0636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22491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26198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01739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20014692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432935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06365" y="1924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41388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22491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564755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252460" y="1857375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57428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243965" y="2867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243965" y="30480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02692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03644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40436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394835" y="2857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0636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0636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58380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281035" y="3038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58380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28103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621905" y="11811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621905" y="136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621905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612380" y="800100"/>
              <a:ext cx="390525" cy="19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602855" y="638175"/>
              <a:ext cx="390525" cy="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252460" y="600075"/>
              <a:ext cx="390525" cy="57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261985" y="790575"/>
              <a:ext cx="400050" cy="28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281035" y="10001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281035" y="118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281035" y="136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01739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22491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43293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0636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79845" y="229552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243965" y="88106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243965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036445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036445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51985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442460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18731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18731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583805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281035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574280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28103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79845" y="898207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79845" y="8801100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209925" y="898207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209925" y="8801100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261985" y="22574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564755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79845" y="2114550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79845" y="193357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036445" y="67722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828925" y="67722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304800</xdr:colOff>
          <xdr:row>45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443100" y="96678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17398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390525</xdr:colOff>
          <xdr:row>45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443100" y="96678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42150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16445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44055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43902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0102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45807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0102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5807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2007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296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30780" y="46672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421505" y="5724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42150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18350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17398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4961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239125" y="575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4771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2391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9525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496050" y="5753100"/>
              <a:ext cx="2476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26</xdr:row>
          <xdr:rowOff>9525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486525" y="5543550"/>
              <a:ext cx="257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714375</xdr:colOff>
          <xdr:row>27</xdr:row>
          <xdr:rowOff>0</xdr:rowOff>
        </xdr:from>
        <xdr:to>
          <xdr:col>3</xdr:col>
          <xdr:colOff>1104900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465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26</xdr:row>
          <xdr:rowOff>9525</xdr:rowOff>
        </xdr:from>
        <xdr:to>
          <xdr:col>3</xdr:col>
          <xdr:colOff>990600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26080" y="554355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515225" y="1343025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515225" y="15525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515225" y="11334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505700" y="876300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8229600" y="647700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8239125" y="866775"/>
              <a:ext cx="4000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8258175" y="1133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8258175" y="1343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8258175" y="1552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1</xdr:col>
      <xdr:colOff>636270</xdr:colOff>
      <xdr:row>31</xdr:row>
      <xdr:rowOff>104775</xdr:rowOff>
    </xdr:from>
    <xdr:to>
      <xdr:col>3</xdr:col>
      <xdr:colOff>342900</xdr:colOff>
      <xdr:row>38</xdr:row>
      <xdr:rowOff>125730</xdr:rowOff>
    </xdr:to>
    <xdr:pic>
      <xdr:nvPicPr>
        <xdr:cNvPr id="2" name="图片 1" descr="8eebd5ac4737925e59c56f4734896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8270" y="6686550"/>
          <a:ext cx="1184910" cy="1554480"/>
        </a:xfrm>
        <a:prstGeom prst="rect">
          <a:avLst/>
        </a:prstGeom>
      </xdr:spPr>
    </xdr:pic>
    <xdr:clientData/>
  </xdr:twoCellAnchor>
  <xdr:twoCellAnchor editAs="oneCell">
    <xdr:from>
      <xdr:col>3</xdr:col>
      <xdr:colOff>374015</xdr:colOff>
      <xdr:row>31</xdr:row>
      <xdr:rowOff>118745</xdr:rowOff>
    </xdr:from>
    <xdr:to>
      <xdr:col>4</xdr:col>
      <xdr:colOff>341630</xdr:colOff>
      <xdr:row>38</xdr:row>
      <xdr:rowOff>140970</xdr:rowOff>
    </xdr:to>
    <xdr:pic>
      <xdr:nvPicPr>
        <xdr:cNvPr id="3" name="图片 2" descr="bb0f6cd43deeb3b9918f0845e0a60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14295" y="6700520"/>
          <a:ext cx="1186815" cy="1555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8815" y="2152650"/>
              <a:ext cx="7791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4920" y="6802755"/>
              <a:ext cx="38862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114300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4895" y="1285875"/>
              <a:ext cx="390525" cy="438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28185" y="680275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83605" y="680275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81875" y="681228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8340" y="2514600"/>
              <a:ext cx="7791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59555" y="21526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99660" y="2038350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99660" y="2219325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59555" y="25146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99660" y="2419350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34300" y="201930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34300" y="2219325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86575" y="25146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34300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161925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43700" y="1066800"/>
              <a:ext cx="390525" cy="333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4380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4380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8815" y="1609725"/>
              <a:ext cx="7791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4135" y="161925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4135" y="180022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5185" y="1428750"/>
              <a:ext cx="76962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9385" y="1428750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73855" y="1428750"/>
              <a:ext cx="34480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21</xdr:row>
          <xdr:rowOff>152400</xdr:rowOff>
        </xdr:from>
        <xdr:to>
          <xdr:col>3</xdr:col>
          <xdr:colOff>638175</xdr:colOff>
          <xdr:row>23</xdr:row>
          <xdr:rowOff>133350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94610" y="4133850"/>
              <a:ext cx="3143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86575" y="2152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86575" y="23336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161925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43800" y="1066800"/>
              <a:ext cx="390525" cy="333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4370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4370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0620" y="2219325"/>
              <a:ext cx="50292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21</xdr:row>
          <xdr:rowOff>38100</xdr:rowOff>
        </xdr:from>
        <xdr:to>
          <xdr:col>2</xdr:col>
          <xdr:colOff>609600</xdr:colOff>
          <xdr:row>24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82140" y="4019550"/>
              <a:ext cx="30480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8815" y="2305050"/>
              <a:ext cx="77914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4420" y="2514600"/>
              <a:ext cx="6267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2045" y="2152650"/>
              <a:ext cx="63627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0980" y="2314575"/>
              <a:ext cx="70675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7</xdr:row>
          <xdr:rowOff>0</xdr:rowOff>
        </xdr:from>
        <xdr:to>
          <xdr:col>3</xdr:col>
          <xdr:colOff>400050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5965" y="1428750"/>
              <a:ext cx="6648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48815" y="1790700"/>
              <a:ext cx="7791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1</xdr:col>
      <xdr:colOff>683895</xdr:colOff>
      <xdr:row>26</xdr:row>
      <xdr:rowOff>11430</xdr:rowOff>
    </xdr:from>
    <xdr:to>
      <xdr:col>3</xdr:col>
      <xdr:colOff>180975</xdr:colOff>
      <xdr:row>32</xdr:row>
      <xdr:rowOff>87630</xdr:rowOff>
    </xdr:to>
    <xdr:pic>
      <xdr:nvPicPr>
        <xdr:cNvPr id="3" name="图片 2" descr="7dd6503b4242f90a50c90f691e8799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5415" y="4916805"/>
          <a:ext cx="1036320" cy="1386840"/>
        </a:xfrm>
        <a:prstGeom prst="rect">
          <a:avLst/>
        </a:prstGeom>
      </xdr:spPr>
    </xdr:pic>
    <xdr:clientData/>
  </xdr:twoCellAnchor>
  <xdr:twoCellAnchor editAs="oneCell">
    <xdr:from>
      <xdr:col>3</xdr:col>
      <xdr:colOff>283845</xdr:colOff>
      <xdr:row>26</xdr:row>
      <xdr:rowOff>19050</xdr:rowOff>
    </xdr:from>
    <xdr:to>
      <xdr:col>4</xdr:col>
      <xdr:colOff>578485</xdr:colOff>
      <xdr:row>32</xdr:row>
      <xdr:rowOff>83820</xdr:rowOff>
    </xdr:to>
    <xdr:pic>
      <xdr:nvPicPr>
        <xdr:cNvPr id="4" name="图片 3" descr="b359143158eed03669e29351804e3f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54605" y="4924425"/>
          <a:ext cx="1018540" cy="1375410"/>
        </a:xfrm>
        <a:prstGeom prst="rect">
          <a:avLst/>
        </a:prstGeom>
      </xdr:spPr>
    </xdr:pic>
    <xdr:clientData/>
  </xdr:twoCellAnchor>
  <xdr:twoCellAnchor editAs="oneCell">
    <xdr:from>
      <xdr:col>4</xdr:col>
      <xdr:colOff>679450</xdr:colOff>
      <xdr:row>26</xdr:row>
      <xdr:rowOff>19050</xdr:rowOff>
    </xdr:from>
    <xdr:to>
      <xdr:col>6</xdr:col>
      <xdr:colOff>161290</xdr:colOff>
      <xdr:row>32</xdr:row>
      <xdr:rowOff>103505</xdr:rowOff>
    </xdr:to>
    <xdr:pic>
      <xdr:nvPicPr>
        <xdr:cNvPr id="5" name="图片 4" descr="007beef1f7b2943a20d8efc6359fc1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4110" y="4924425"/>
          <a:ext cx="967740" cy="1395095"/>
        </a:xfrm>
        <a:prstGeom prst="rect">
          <a:avLst/>
        </a:prstGeom>
      </xdr:spPr>
    </xdr:pic>
    <xdr:clientData/>
  </xdr:twoCellAnchor>
  <xdr:twoCellAnchor editAs="oneCell">
    <xdr:from>
      <xdr:col>6</xdr:col>
      <xdr:colOff>274320</xdr:colOff>
      <xdr:row>26</xdr:row>
      <xdr:rowOff>24765</xdr:rowOff>
    </xdr:from>
    <xdr:to>
      <xdr:col>7</xdr:col>
      <xdr:colOff>585470</xdr:colOff>
      <xdr:row>32</xdr:row>
      <xdr:rowOff>100330</xdr:rowOff>
    </xdr:to>
    <xdr:pic>
      <xdr:nvPicPr>
        <xdr:cNvPr id="6" name="图片 5" descr="f9b98daf4d22632dfa245091ddac25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754880" y="4930140"/>
          <a:ext cx="1035050" cy="13862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4</xdr:row>
      <xdr:rowOff>25400</xdr:rowOff>
    </xdr:from>
    <xdr:to>
      <xdr:col>0</xdr:col>
      <xdr:colOff>1326515</xdr:colOff>
      <xdr:row>6</xdr:row>
      <xdr:rowOff>25400</xdr:rowOff>
    </xdr:to>
    <xdr:sp>
      <xdr:nvSpPr>
        <xdr:cNvPr id="4" name="直接连接符 3"/>
        <xdr:cNvSpPr>
          <a:spLocks noChangeShapeType="1"/>
        </xdr:cNvSpPr>
      </xdr:nvSpPr>
      <xdr:spPr>
        <a:xfrm>
          <a:off x="635" y="1283970"/>
          <a:ext cx="1325245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2" name="直接连接符 1"/>
        <xdr:cNvCxnSpPr/>
      </xdr:nvCxnSpPr>
      <xdr:spPr>
        <a:xfrm>
          <a:off x="0" y="883920"/>
          <a:ext cx="132588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3" name="直接连接符 2"/>
        <xdr:cNvSpPr>
          <a:spLocks noChangeShapeType="1"/>
        </xdr:cNvSpPr>
      </xdr:nvSpPr>
      <xdr:spPr>
        <a:xfrm>
          <a:off x="0" y="887095"/>
          <a:ext cx="132588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635</xdr:colOff>
      <xdr:row>3</xdr:row>
      <xdr:rowOff>25400</xdr:rowOff>
    </xdr:from>
    <xdr:to>
      <xdr:col>0</xdr:col>
      <xdr:colOff>1326515</xdr:colOff>
      <xdr:row>5</xdr:row>
      <xdr:rowOff>25400</xdr:rowOff>
    </xdr:to>
    <xdr:sp>
      <xdr:nvSpPr>
        <xdr:cNvPr id="4" name="直接连接符 3"/>
        <xdr:cNvSpPr>
          <a:spLocks noChangeShapeType="1"/>
        </xdr:cNvSpPr>
      </xdr:nvSpPr>
      <xdr:spPr>
        <a:xfrm>
          <a:off x="635" y="902970"/>
          <a:ext cx="1325245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2" name="直接连接符 1"/>
        <xdr:cNvCxnSpPr/>
      </xdr:nvCxnSpPr>
      <xdr:spPr>
        <a:xfrm>
          <a:off x="0" y="1060450"/>
          <a:ext cx="140970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3" name="直接连接符 2"/>
        <xdr:cNvSpPr>
          <a:spLocks noChangeShapeType="1"/>
        </xdr:cNvSpPr>
      </xdr:nvSpPr>
      <xdr:spPr>
        <a:xfrm>
          <a:off x="0" y="1063625"/>
          <a:ext cx="140970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4" name="直接连接符 3"/>
        <xdr:cNvCxnSpPr/>
      </xdr:nvCxnSpPr>
      <xdr:spPr>
        <a:xfrm>
          <a:off x="0" y="1060450"/>
          <a:ext cx="1409700" cy="501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506;&#36335;&#32773;\25SS&#22823;&#36135;\525&#27454;&#36164;&#26009;\TAJJAM81525&#27454;&#36164;&#26009;11-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"/>
      <sheetName val="BOM"/>
      <sheetName val="全码规格表"/>
      <sheetName val="跳码样意见"/>
      <sheetName val="产前样意见"/>
    </sheetNames>
    <sheetDataSet>
      <sheetData sheetId="0">
        <row r="6">
          <cell r="E6" t="str">
            <v>TAJJAM81525</v>
          </cell>
        </row>
        <row r="7">
          <cell r="E7" t="str">
            <v>24SS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0.xml"/><Relationship Id="rId8" Type="http://schemas.openxmlformats.org/officeDocument/2006/relationships/ctrlProp" Target="../ctrlProps/ctrlProp69.xml"/><Relationship Id="rId7" Type="http://schemas.openxmlformats.org/officeDocument/2006/relationships/ctrlProp" Target="../ctrlProps/ctrlProp68.xml"/><Relationship Id="rId6" Type="http://schemas.openxmlformats.org/officeDocument/2006/relationships/ctrlProp" Target="../ctrlProps/ctrlProp67.xml"/><Relationship Id="rId5" Type="http://schemas.openxmlformats.org/officeDocument/2006/relationships/ctrlProp" Target="../ctrlProps/ctrlProp66.xml"/><Relationship Id="rId46" Type="http://schemas.openxmlformats.org/officeDocument/2006/relationships/ctrlProp" Target="../ctrlProps/ctrlProp107.xml"/><Relationship Id="rId45" Type="http://schemas.openxmlformats.org/officeDocument/2006/relationships/ctrlProp" Target="../ctrlProps/ctrlProp106.xml"/><Relationship Id="rId44" Type="http://schemas.openxmlformats.org/officeDocument/2006/relationships/ctrlProp" Target="../ctrlProps/ctrlProp105.xml"/><Relationship Id="rId43" Type="http://schemas.openxmlformats.org/officeDocument/2006/relationships/ctrlProp" Target="../ctrlProps/ctrlProp104.xml"/><Relationship Id="rId42" Type="http://schemas.openxmlformats.org/officeDocument/2006/relationships/ctrlProp" Target="../ctrlProps/ctrlProp103.xml"/><Relationship Id="rId41" Type="http://schemas.openxmlformats.org/officeDocument/2006/relationships/ctrlProp" Target="../ctrlProps/ctrlProp102.xml"/><Relationship Id="rId40" Type="http://schemas.openxmlformats.org/officeDocument/2006/relationships/ctrlProp" Target="../ctrlProps/ctrlProp101.xml"/><Relationship Id="rId4" Type="http://schemas.openxmlformats.org/officeDocument/2006/relationships/ctrlProp" Target="../ctrlProps/ctrlProp65.xml"/><Relationship Id="rId39" Type="http://schemas.openxmlformats.org/officeDocument/2006/relationships/ctrlProp" Target="../ctrlProps/ctrlProp100.xml"/><Relationship Id="rId38" Type="http://schemas.openxmlformats.org/officeDocument/2006/relationships/ctrlProp" Target="../ctrlProps/ctrlProp99.xml"/><Relationship Id="rId37" Type="http://schemas.openxmlformats.org/officeDocument/2006/relationships/ctrlProp" Target="../ctrlProps/ctrlProp98.xml"/><Relationship Id="rId36" Type="http://schemas.openxmlformats.org/officeDocument/2006/relationships/ctrlProp" Target="../ctrlProps/ctrlProp97.xml"/><Relationship Id="rId35" Type="http://schemas.openxmlformats.org/officeDocument/2006/relationships/ctrlProp" Target="../ctrlProps/ctrlProp96.xml"/><Relationship Id="rId34" Type="http://schemas.openxmlformats.org/officeDocument/2006/relationships/ctrlProp" Target="../ctrlProps/ctrlProp95.xml"/><Relationship Id="rId33" Type="http://schemas.openxmlformats.org/officeDocument/2006/relationships/ctrlProp" Target="../ctrlProps/ctrlProp94.xml"/><Relationship Id="rId32" Type="http://schemas.openxmlformats.org/officeDocument/2006/relationships/ctrlProp" Target="../ctrlProps/ctrlProp93.xml"/><Relationship Id="rId31" Type="http://schemas.openxmlformats.org/officeDocument/2006/relationships/ctrlProp" Target="../ctrlProps/ctrlProp92.xml"/><Relationship Id="rId30" Type="http://schemas.openxmlformats.org/officeDocument/2006/relationships/ctrlProp" Target="../ctrlProps/ctrlProp91.xml"/><Relationship Id="rId3" Type="http://schemas.openxmlformats.org/officeDocument/2006/relationships/ctrlProp" Target="../ctrlProps/ctrlProp64.xml"/><Relationship Id="rId29" Type="http://schemas.openxmlformats.org/officeDocument/2006/relationships/ctrlProp" Target="../ctrlProps/ctrlProp90.xml"/><Relationship Id="rId28" Type="http://schemas.openxmlformats.org/officeDocument/2006/relationships/ctrlProp" Target="../ctrlProps/ctrlProp89.xml"/><Relationship Id="rId27" Type="http://schemas.openxmlformats.org/officeDocument/2006/relationships/ctrlProp" Target="../ctrlProps/ctrlProp88.xml"/><Relationship Id="rId26" Type="http://schemas.openxmlformats.org/officeDocument/2006/relationships/ctrlProp" Target="../ctrlProps/ctrlProp87.xml"/><Relationship Id="rId25" Type="http://schemas.openxmlformats.org/officeDocument/2006/relationships/ctrlProp" Target="../ctrlProps/ctrlProp86.xml"/><Relationship Id="rId24" Type="http://schemas.openxmlformats.org/officeDocument/2006/relationships/ctrlProp" Target="../ctrlProps/ctrlProp85.xml"/><Relationship Id="rId23" Type="http://schemas.openxmlformats.org/officeDocument/2006/relationships/ctrlProp" Target="../ctrlProps/ctrlProp84.xml"/><Relationship Id="rId22" Type="http://schemas.openxmlformats.org/officeDocument/2006/relationships/ctrlProp" Target="../ctrlProps/ctrlProp83.xml"/><Relationship Id="rId21" Type="http://schemas.openxmlformats.org/officeDocument/2006/relationships/ctrlProp" Target="../ctrlProps/ctrlProp82.xml"/><Relationship Id="rId20" Type="http://schemas.openxmlformats.org/officeDocument/2006/relationships/ctrlProp" Target="../ctrlProps/ctrlProp81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0.xml"/><Relationship Id="rId18" Type="http://schemas.openxmlformats.org/officeDocument/2006/relationships/ctrlProp" Target="../ctrlProps/ctrlProp79.xml"/><Relationship Id="rId17" Type="http://schemas.openxmlformats.org/officeDocument/2006/relationships/ctrlProp" Target="../ctrlProps/ctrlProp78.xml"/><Relationship Id="rId16" Type="http://schemas.openxmlformats.org/officeDocument/2006/relationships/ctrlProp" Target="../ctrlProps/ctrlProp77.xml"/><Relationship Id="rId15" Type="http://schemas.openxmlformats.org/officeDocument/2006/relationships/ctrlProp" Target="../ctrlProps/ctrlProp76.xml"/><Relationship Id="rId14" Type="http://schemas.openxmlformats.org/officeDocument/2006/relationships/ctrlProp" Target="../ctrlProps/ctrlProp75.xml"/><Relationship Id="rId13" Type="http://schemas.openxmlformats.org/officeDocument/2006/relationships/ctrlProp" Target="../ctrlProps/ctrlProp74.xml"/><Relationship Id="rId12" Type="http://schemas.openxmlformats.org/officeDocument/2006/relationships/ctrlProp" Target="../ctrlProps/ctrlProp73.xml"/><Relationship Id="rId11" Type="http://schemas.openxmlformats.org/officeDocument/2006/relationships/ctrlProp" Target="../ctrlProps/ctrlProp72.xml"/><Relationship Id="rId10" Type="http://schemas.openxmlformats.org/officeDocument/2006/relationships/ctrlProp" Target="../ctrlProps/ctrlProp71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4.xml"/><Relationship Id="rId8" Type="http://schemas.openxmlformats.org/officeDocument/2006/relationships/ctrlProp" Target="../ctrlProps/ctrlProp113.xml"/><Relationship Id="rId7" Type="http://schemas.openxmlformats.org/officeDocument/2006/relationships/ctrlProp" Target="../ctrlProps/ctrlProp112.xml"/><Relationship Id="rId6" Type="http://schemas.openxmlformats.org/officeDocument/2006/relationships/ctrlProp" Target="../ctrlProps/ctrlProp111.xml"/><Relationship Id="rId5" Type="http://schemas.openxmlformats.org/officeDocument/2006/relationships/ctrlProp" Target="../ctrlProps/ctrlProp110.xml"/><Relationship Id="rId41" Type="http://schemas.openxmlformats.org/officeDocument/2006/relationships/ctrlProp" Target="../ctrlProps/ctrlProp146.xml"/><Relationship Id="rId40" Type="http://schemas.openxmlformats.org/officeDocument/2006/relationships/ctrlProp" Target="../ctrlProps/ctrlProp145.xml"/><Relationship Id="rId4" Type="http://schemas.openxmlformats.org/officeDocument/2006/relationships/ctrlProp" Target="../ctrlProps/ctrlProp109.xml"/><Relationship Id="rId39" Type="http://schemas.openxmlformats.org/officeDocument/2006/relationships/ctrlProp" Target="../ctrlProps/ctrlProp144.xml"/><Relationship Id="rId38" Type="http://schemas.openxmlformats.org/officeDocument/2006/relationships/ctrlProp" Target="../ctrlProps/ctrlProp143.xml"/><Relationship Id="rId37" Type="http://schemas.openxmlformats.org/officeDocument/2006/relationships/ctrlProp" Target="../ctrlProps/ctrlProp142.xml"/><Relationship Id="rId36" Type="http://schemas.openxmlformats.org/officeDocument/2006/relationships/ctrlProp" Target="../ctrlProps/ctrlProp141.xml"/><Relationship Id="rId35" Type="http://schemas.openxmlformats.org/officeDocument/2006/relationships/ctrlProp" Target="../ctrlProps/ctrlProp140.xml"/><Relationship Id="rId34" Type="http://schemas.openxmlformats.org/officeDocument/2006/relationships/ctrlProp" Target="../ctrlProps/ctrlProp139.xml"/><Relationship Id="rId33" Type="http://schemas.openxmlformats.org/officeDocument/2006/relationships/ctrlProp" Target="../ctrlProps/ctrlProp138.xml"/><Relationship Id="rId32" Type="http://schemas.openxmlformats.org/officeDocument/2006/relationships/ctrlProp" Target="../ctrlProps/ctrlProp137.xml"/><Relationship Id="rId31" Type="http://schemas.openxmlformats.org/officeDocument/2006/relationships/ctrlProp" Target="../ctrlProps/ctrlProp136.xml"/><Relationship Id="rId30" Type="http://schemas.openxmlformats.org/officeDocument/2006/relationships/ctrlProp" Target="../ctrlProps/ctrlProp135.xml"/><Relationship Id="rId3" Type="http://schemas.openxmlformats.org/officeDocument/2006/relationships/ctrlProp" Target="../ctrlProps/ctrlProp108.xml"/><Relationship Id="rId29" Type="http://schemas.openxmlformats.org/officeDocument/2006/relationships/ctrlProp" Target="../ctrlProps/ctrlProp134.xml"/><Relationship Id="rId28" Type="http://schemas.openxmlformats.org/officeDocument/2006/relationships/ctrlProp" Target="../ctrlProps/ctrlProp133.xml"/><Relationship Id="rId27" Type="http://schemas.openxmlformats.org/officeDocument/2006/relationships/ctrlProp" Target="../ctrlProps/ctrlProp132.xml"/><Relationship Id="rId26" Type="http://schemas.openxmlformats.org/officeDocument/2006/relationships/ctrlProp" Target="../ctrlProps/ctrlProp131.xml"/><Relationship Id="rId25" Type="http://schemas.openxmlformats.org/officeDocument/2006/relationships/ctrlProp" Target="../ctrlProps/ctrlProp130.xml"/><Relationship Id="rId24" Type="http://schemas.openxmlformats.org/officeDocument/2006/relationships/ctrlProp" Target="../ctrlProps/ctrlProp129.xml"/><Relationship Id="rId23" Type="http://schemas.openxmlformats.org/officeDocument/2006/relationships/ctrlProp" Target="../ctrlProps/ctrlProp128.xml"/><Relationship Id="rId22" Type="http://schemas.openxmlformats.org/officeDocument/2006/relationships/ctrlProp" Target="../ctrlProps/ctrlProp127.xml"/><Relationship Id="rId21" Type="http://schemas.openxmlformats.org/officeDocument/2006/relationships/ctrlProp" Target="../ctrlProps/ctrlProp126.xml"/><Relationship Id="rId20" Type="http://schemas.openxmlformats.org/officeDocument/2006/relationships/ctrlProp" Target="../ctrlProps/ctrlProp125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4.xml"/><Relationship Id="rId18" Type="http://schemas.openxmlformats.org/officeDocument/2006/relationships/ctrlProp" Target="../ctrlProps/ctrlProp123.xml"/><Relationship Id="rId17" Type="http://schemas.openxmlformats.org/officeDocument/2006/relationships/ctrlProp" Target="../ctrlProps/ctrlProp122.xml"/><Relationship Id="rId16" Type="http://schemas.openxmlformats.org/officeDocument/2006/relationships/ctrlProp" Target="../ctrlProps/ctrlProp121.xml"/><Relationship Id="rId15" Type="http://schemas.openxmlformats.org/officeDocument/2006/relationships/ctrlProp" Target="../ctrlProps/ctrlProp120.xml"/><Relationship Id="rId14" Type="http://schemas.openxmlformats.org/officeDocument/2006/relationships/ctrlProp" Target="../ctrlProps/ctrlProp119.xml"/><Relationship Id="rId13" Type="http://schemas.openxmlformats.org/officeDocument/2006/relationships/ctrlProp" Target="../ctrlProps/ctrlProp118.xml"/><Relationship Id="rId12" Type="http://schemas.openxmlformats.org/officeDocument/2006/relationships/ctrlProp" Target="../ctrlProps/ctrlProp117.xml"/><Relationship Id="rId11" Type="http://schemas.openxmlformats.org/officeDocument/2006/relationships/ctrlProp" Target="../ctrlProps/ctrlProp116.xml"/><Relationship Id="rId10" Type="http://schemas.openxmlformats.org/officeDocument/2006/relationships/ctrlProp" Target="../ctrlProps/ctrlProp115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D13" sqref="D13"/>
    </sheetView>
  </sheetViews>
  <sheetFormatPr defaultColWidth="11" defaultRowHeight="14.25" outlineLevelCol="1"/>
  <cols>
    <col min="1" max="1" width="5.5" customWidth="1"/>
    <col min="2" max="2" width="96.4" style="431" customWidth="1"/>
    <col min="3" max="3" width="10.1" customWidth="1"/>
  </cols>
  <sheetData>
    <row r="1" ht="21" customHeight="1" spans="1:2">
      <c r="A1" s="432"/>
      <c r="B1" s="433" t="s">
        <v>0</v>
      </c>
    </row>
    <row r="2" spans="1:2">
      <c r="A2" s="15">
        <v>1</v>
      </c>
      <c r="B2" s="434" t="s">
        <v>1</v>
      </c>
    </row>
    <row r="3" spans="1:2">
      <c r="A3" s="15">
        <v>2</v>
      </c>
      <c r="B3" s="434" t="s">
        <v>2</v>
      </c>
    </row>
    <row r="4" spans="1:2">
      <c r="A4" s="15">
        <v>3</v>
      </c>
      <c r="B4" s="434" t="s">
        <v>3</v>
      </c>
    </row>
    <row r="5" spans="1:2">
      <c r="A5" s="15">
        <v>4</v>
      </c>
      <c r="B5" s="434" t="s">
        <v>4</v>
      </c>
    </row>
    <row r="6" spans="1:2">
      <c r="A6" s="15">
        <v>5</v>
      </c>
      <c r="B6" s="434" t="s">
        <v>5</v>
      </c>
    </row>
    <row r="7" spans="1:2">
      <c r="A7" s="15">
        <v>6</v>
      </c>
      <c r="B7" s="434" t="s">
        <v>6</v>
      </c>
    </row>
    <row r="8" s="430" customFormat="1" ht="15" customHeight="1" spans="1:2">
      <c r="A8" s="435">
        <v>7</v>
      </c>
      <c r="B8" s="436" t="s">
        <v>7</v>
      </c>
    </row>
    <row r="9" ht="18.9" customHeight="1" spans="1:2">
      <c r="A9" s="432"/>
      <c r="B9" s="437" t="s">
        <v>8</v>
      </c>
    </row>
    <row r="10" ht="15.9" customHeight="1" spans="1:2">
      <c r="A10" s="15">
        <v>1</v>
      </c>
      <c r="B10" s="438" t="s">
        <v>9</v>
      </c>
    </row>
    <row r="11" spans="1:2">
      <c r="A11" s="15">
        <v>2</v>
      </c>
      <c r="B11" s="434" t="s">
        <v>10</v>
      </c>
    </row>
    <row r="12" spans="1:2">
      <c r="A12" s="15">
        <v>3</v>
      </c>
      <c r="B12" s="436" t="s">
        <v>11</v>
      </c>
    </row>
    <row r="13" spans="1:2">
      <c r="A13" s="15">
        <v>4</v>
      </c>
      <c r="B13" s="434" t="s">
        <v>12</v>
      </c>
    </row>
    <row r="14" spans="1:2">
      <c r="A14" s="15">
        <v>5</v>
      </c>
      <c r="B14" s="434" t="s">
        <v>13</v>
      </c>
    </row>
    <row r="15" spans="1:2">
      <c r="A15" s="15">
        <v>6</v>
      </c>
      <c r="B15" s="434" t="s">
        <v>14</v>
      </c>
    </row>
    <row r="16" spans="1:2">
      <c r="A16" s="15">
        <v>7</v>
      </c>
      <c r="B16" s="434" t="s">
        <v>15</v>
      </c>
    </row>
    <row r="17" spans="1:2">
      <c r="A17" s="15">
        <v>8</v>
      </c>
      <c r="B17" s="434" t="s">
        <v>16</v>
      </c>
    </row>
    <row r="18" spans="1:2">
      <c r="A18" s="15">
        <v>9</v>
      </c>
      <c r="B18" s="434" t="s">
        <v>17</v>
      </c>
    </row>
    <row r="19" spans="1:2">
      <c r="A19" s="15"/>
      <c r="B19" s="434"/>
    </row>
    <row r="20" ht="20.25" spans="1:2">
      <c r="A20" s="432"/>
      <c r="B20" s="433" t="s">
        <v>18</v>
      </c>
    </row>
    <row r="21" spans="1:2">
      <c r="A21" s="15">
        <v>1</v>
      </c>
      <c r="B21" s="439" t="s">
        <v>19</v>
      </c>
    </row>
    <row r="22" spans="1:2">
      <c r="A22" s="15">
        <v>2</v>
      </c>
      <c r="B22" s="434" t="s">
        <v>20</v>
      </c>
    </row>
    <row r="23" spans="1:2">
      <c r="A23" s="15">
        <v>3</v>
      </c>
      <c r="B23" s="434" t="s">
        <v>21</v>
      </c>
    </row>
    <row r="24" spans="1:2">
      <c r="A24" s="15">
        <v>4</v>
      </c>
      <c r="B24" s="434" t="s">
        <v>22</v>
      </c>
    </row>
    <row r="25" spans="1:2">
      <c r="A25" s="15">
        <v>5</v>
      </c>
      <c r="B25" s="434" t="s">
        <v>23</v>
      </c>
    </row>
    <row r="26" spans="1:2">
      <c r="A26" s="15">
        <v>6</v>
      </c>
      <c r="B26" s="434" t="s">
        <v>24</v>
      </c>
    </row>
    <row r="27" spans="1:2">
      <c r="A27" s="15">
        <v>7</v>
      </c>
      <c r="B27" s="434" t="s">
        <v>25</v>
      </c>
    </row>
    <row r="28" spans="1:2">
      <c r="A28" s="15">
        <v>8</v>
      </c>
      <c r="B28" s="434" t="s">
        <v>26</v>
      </c>
    </row>
    <row r="29" spans="1:2">
      <c r="A29" s="15"/>
      <c r="B29" s="434"/>
    </row>
    <row r="30" ht="20.25" spans="1:2">
      <c r="A30" s="432"/>
      <c r="B30" s="433" t="s">
        <v>27</v>
      </c>
    </row>
    <row r="31" spans="1:2">
      <c r="A31" s="15">
        <v>1</v>
      </c>
      <c r="B31" s="439" t="s">
        <v>28</v>
      </c>
    </row>
    <row r="32" spans="1:2">
      <c r="A32" s="15">
        <v>2</v>
      </c>
      <c r="B32" s="434" t="s">
        <v>29</v>
      </c>
    </row>
    <row r="33" spans="1:2">
      <c r="A33" s="15">
        <v>3</v>
      </c>
      <c r="B33" s="434" t="s">
        <v>30</v>
      </c>
    </row>
    <row r="34" spans="1:2">
      <c r="A34" s="15">
        <v>4</v>
      </c>
      <c r="B34" s="434" t="s">
        <v>31</v>
      </c>
    </row>
    <row r="35" spans="1:2">
      <c r="A35" s="15">
        <v>5</v>
      </c>
      <c r="B35" s="434" t="s">
        <v>32</v>
      </c>
    </row>
    <row r="36" spans="1:2">
      <c r="A36" s="15">
        <v>6</v>
      </c>
      <c r="B36" s="434" t="s">
        <v>33</v>
      </c>
    </row>
    <row r="37" spans="1:2">
      <c r="A37" s="15">
        <v>7</v>
      </c>
      <c r="B37" s="434" t="s">
        <v>34</v>
      </c>
    </row>
    <row r="38" spans="1:2">
      <c r="A38" s="15"/>
      <c r="B38" s="434"/>
    </row>
    <row r="40" spans="1:2">
      <c r="A40" s="440" t="s">
        <v>35</v>
      </c>
      <c r="B40" s="44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29"/>
  <sheetViews>
    <sheetView zoomScale="125" zoomScaleNormal="125" workbookViewId="0">
      <selection activeCell="F19" sqref="F19"/>
    </sheetView>
  </sheetViews>
  <sheetFormatPr defaultColWidth="9" defaultRowHeight="14.25"/>
  <cols>
    <col min="1" max="1" width="4.5" customWidth="1"/>
    <col min="2" max="2" width="7.4" customWidth="1"/>
    <col min="3" max="3" width="13" customWidth="1"/>
    <col min="4" max="4" width="10.3" customWidth="1"/>
    <col min="5" max="5" width="8.6" customWidth="1"/>
    <col min="6" max="6" width="11.7" customWidth="1"/>
    <col min="7" max="8" width="9.9" style="74" customWidth="1"/>
    <col min="9" max="10" width="9.9" customWidth="1"/>
    <col min="11" max="11" width="9.7" customWidth="1"/>
    <col min="12" max="12" width="9" customWidth="1"/>
    <col min="13" max="13" width="10.6" customWidth="1"/>
  </cols>
  <sheetData>
    <row r="1" ht="29.25" spans="1:13">
      <c r="A1" s="3" t="s">
        <v>314</v>
      </c>
      <c r="B1" s="3"/>
      <c r="C1" s="3"/>
      <c r="D1" s="3"/>
      <c r="E1" s="3"/>
      <c r="F1" s="3"/>
      <c r="G1" s="75"/>
      <c r="H1" s="75"/>
      <c r="I1" s="3"/>
      <c r="J1" s="3"/>
      <c r="K1" s="3"/>
      <c r="L1" s="3"/>
      <c r="M1" s="3"/>
    </row>
    <row r="2" s="1" customFormat="1" ht="16.5" spans="1:13">
      <c r="A2" s="4" t="s">
        <v>293</v>
      </c>
      <c r="B2" s="5" t="s">
        <v>298</v>
      </c>
      <c r="C2" s="5" t="s">
        <v>294</v>
      </c>
      <c r="D2" s="5" t="s">
        <v>295</v>
      </c>
      <c r="E2" s="5" t="s">
        <v>296</v>
      </c>
      <c r="F2" s="5" t="s">
        <v>297</v>
      </c>
      <c r="G2" s="4" t="s">
        <v>315</v>
      </c>
      <c r="H2" s="4"/>
      <c r="I2" s="4" t="s">
        <v>316</v>
      </c>
      <c r="J2" s="4"/>
      <c r="K2" s="6" t="s">
        <v>317</v>
      </c>
      <c r="L2" s="88" t="s">
        <v>318</v>
      </c>
      <c r="M2" s="22" t="s">
        <v>319</v>
      </c>
    </row>
    <row r="3" s="1" customFormat="1" ht="16.5" spans="1:13">
      <c r="A3" s="4"/>
      <c r="B3" s="7"/>
      <c r="C3" s="7"/>
      <c r="D3" s="7"/>
      <c r="E3" s="7"/>
      <c r="F3" s="7"/>
      <c r="G3" s="4" t="s">
        <v>320</v>
      </c>
      <c r="H3" s="4" t="s">
        <v>321</v>
      </c>
      <c r="I3" s="4" t="s">
        <v>320</v>
      </c>
      <c r="J3" s="4" t="s">
        <v>321</v>
      </c>
      <c r="K3" s="8"/>
      <c r="L3" s="89"/>
      <c r="M3" s="23"/>
    </row>
    <row r="4" spans="1:13">
      <c r="A4" s="9">
        <v>1</v>
      </c>
      <c r="B4" s="34" t="s">
        <v>311</v>
      </c>
      <c r="C4" s="76" t="s">
        <v>322</v>
      </c>
      <c r="D4" s="443" t="s">
        <v>310</v>
      </c>
      <c r="E4" s="77" t="s">
        <v>120</v>
      </c>
      <c r="F4" s="444" t="s">
        <v>64</v>
      </c>
      <c r="G4" s="78">
        <v>0.006</v>
      </c>
      <c r="H4" s="78">
        <v>0.007</v>
      </c>
      <c r="I4" s="78">
        <v>0.01</v>
      </c>
      <c r="J4" s="78">
        <v>0.006</v>
      </c>
      <c r="K4" s="12">
        <f>SUM(G4:J4)</f>
        <v>0.029</v>
      </c>
      <c r="L4" s="9" t="s">
        <v>68</v>
      </c>
      <c r="M4" s="45" t="s">
        <v>323</v>
      </c>
    </row>
    <row r="5" spans="1:13">
      <c r="A5" s="9">
        <v>2</v>
      </c>
      <c r="B5" s="34" t="s">
        <v>311</v>
      </c>
      <c r="C5" s="76" t="s">
        <v>322</v>
      </c>
      <c r="D5" s="445" t="s">
        <v>310</v>
      </c>
      <c r="E5" s="77" t="s">
        <v>120</v>
      </c>
      <c r="F5" s="444" t="s">
        <v>64</v>
      </c>
      <c r="G5" s="78">
        <v>0.007</v>
      </c>
      <c r="H5" s="78">
        <v>0.006</v>
      </c>
      <c r="I5" s="78">
        <v>0.008</v>
      </c>
      <c r="J5" s="78">
        <v>0.007</v>
      </c>
      <c r="K5" s="12">
        <f t="shared" ref="K5:K18" si="0">SUM(G5:J5)</f>
        <v>0.028</v>
      </c>
      <c r="L5" s="9" t="s">
        <v>68</v>
      </c>
      <c r="M5" s="45" t="s">
        <v>323</v>
      </c>
    </row>
    <row r="6" spans="1:13">
      <c r="A6" s="9">
        <v>3</v>
      </c>
      <c r="B6" s="34" t="s">
        <v>311</v>
      </c>
      <c r="C6" s="76" t="s">
        <v>322</v>
      </c>
      <c r="D6" s="443" t="s">
        <v>310</v>
      </c>
      <c r="E6" s="77" t="s">
        <v>120</v>
      </c>
      <c r="F6" s="444" t="s">
        <v>64</v>
      </c>
      <c r="G6" s="78">
        <v>0.008</v>
      </c>
      <c r="H6" s="78">
        <v>0.007</v>
      </c>
      <c r="I6" s="90">
        <v>0.009</v>
      </c>
      <c r="J6" s="78">
        <v>0.008</v>
      </c>
      <c r="K6" s="12">
        <f t="shared" si="0"/>
        <v>0.032</v>
      </c>
      <c r="L6" s="9" t="s">
        <v>68</v>
      </c>
      <c r="M6" s="45" t="s">
        <v>323</v>
      </c>
    </row>
    <row r="7" spans="1:13">
      <c r="A7" s="9">
        <v>4</v>
      </c>
      <c r="B7" s="34" t="s">
        <v>311</v>
      </c>
      <c r="C7" s="76" t="s">
        <v>322</v>
      </c>
      <c r="D7" s="445" t="s">
        <v>310</v>
      </c>
      <c r="E7" s="77" t="s">
        <v>120</v>
      </c>
      <c r="F7" s="444" t="s">
        <v>64</v>
      </c>
      <c r="G7" s="78">
        <v>0.006</v>
      </c>
      <c r="H7" s="78">
        <v>0.006</v>
      </c>
      <c r="I7" s="78">
        <v>0.01</v>
      </c>
      <c r="J7" s="78">
        <v>0.009</v>
      </c>
      <c r="K7" s="12">
        <f t="shared" si="0"/>
        <v>0.031</v>
      </c>
      <c r="L7" s="9" t="s">
        <v>68</v>
      </c>
      <c r="M7" s="45" t="s">
        <v>323</v>
      </c>
    </row>
    <row r="8" spans="1:13">
      <c r="A8" s="9">
        <v>5</v>
      </c>
      <c r="B8" s="34" t="s">
        <v>311</v>
      </c>
      <c r="C8" s="76" t="s">
        <v>324</v>
      </c>
      <c r="D8" s="443" t="s">
        <v>310</v>
      </c>
      <c r="E8" s="77" t="s">
        <v>120</v>
      </c>
      <c r="F8" s="444" t="s">
        <v>64</v>
      </c>
      <c r="G8" s="78">
        <v>0.008</v>
      </c>
      <c r="H8" s="78">
        <v>0.006</v>
      </c>
      <c r="I8" s="78">
        <v>0.009</v>
      </c>
      <c r="J8" s="78">
        <v>0.008</v>
      </c>
      <c r="K8" s="12">
        <f t="shared" si="0"/>
        <v>0.031</v>
      </c>
      <c r="L8" s="9" t="s">
        <v>68</v>
      </c>
      <c r="M8" s="45" t="s">
        <v>323</v>
      </c>
    </row>
    <row r="9" spans="1:13">
      <c r="A9" s="9">
        <v>6</v>
      </c>
      <c r="B9" s="34" t="s">
        <v>311</v>
      </c>
      <c r="C9" s="76" t="s">
        <v>324</v>
      </c>
      <c r="D9" s="445" t="s">
        <v>310</v>
      </c>
      <c r="E9" s="77" t="s">
        <v>120</v>
      </c>
      <c r="F9" s="444" t="s">
        <v>64</v>
      </c>
      <c r="G9" s="78">
        <v>0.006</v>
      </c>
      <c r="H9" s="78">
        <v>0.007</v>
      </c>
      <c r="I9" s="78">
        <v>0.01</v>
      </c>
      <c r="J9" s="78">
        <v>0.008</v>
      </c>
      <c r="K9" s="12">
        <f t="shared" si="0"/>
        <v>0.031</v>
      </c>
      <c r="L9" s="9" t="s">
        <v>68</v>
      </c>
      <c r="M9" s="45" t="s">
        <v>323</v>
      </c>
    </row>
    <row r="10" spans="1:13">
      <c r="A10" s="9">
        <v>7</v>
      </c>
      <c r="B10" s="34" t="s">
        <v>311</v>
      </c>
      <c r="C10" s="76" t="s">
        <v>324</v>
      </c>
      <c r="D10" s="443" t="s">
        <v>310</v>
      </c>
      <c r="E10" s="77" t="s">
        <v>120</v>
      </c>
      <c r="F10" s="444" t="s">
        <v>64</v>
      </c>
      <c r="G10" s="78">
        <v>0.007</v>
      </c>
      <c r="H10" s="78">
        <v>0.006</v>
      </c>
      <c r="I10" s="78">
        <v>0.009</v>
      </c>
      <c r="J10" s="78">
        <v>0.008</v>
      </c>
      <c r="K10" s="12">
        <f t="shared" si="0"/>
        <v>0.03</v>
      </c>
      <c r="L10" s="9" t="s">
        <v>68</v>
      </c>
      <c r="M10" s="45" t="s">
        <v>323</v>
      </c>
    </row>
    <row r="11" spans="1:13">
      <c r="A11" s="9">
        <v>8</v>
      </c>
      <c r="B11" s="34" t="s">
        <v>311</v>
      </c>
      <c r="C11" s="76" t="s">
        <v>324</v>
      </c>
      <c r="D11" s="445" t="s">
        <v>310</v>
      </c>
      <c r="E11" s="77" t="s">
        <v>120</v>
      </c>
      <c r="F11" s="444" t="s">
        <v>64</v>
      </c>
      <c r="G11" s="78">
        <v>0.008</v>
      </c>
      <c r="H11" s="78">
        <v>0.006</v>
      </c>
      <c r="I11" s="78">
        <v>0.01</v>
      </c>
      <c r="J11" s="78">
        <v>0.008</v>
      </c>
      <c r="K11" s="12">
        <f t="shared" si="0"/>
        <v>0.032</v>
      </c>
      <c r="L11" s="9" t="s">
        <v>68</v>
      </c>
      <c r="M11" s="45" t="s">
        <v>323</v>
      </c>
    </row>
    <row r="12" spans="1:13">
      <c r="A12" s="9">
        <v>9</v>
      </c>
      <c r="B12" s="34" t="s">
        <v>311</v>
      </c>
      <c r="C12" s="76" t="s">
        <v>324</v>
      </c>
      <c r="D12" s="443" t="s">
        <v>310</v>
      </c>
      <c r="E12" s="77" t="s">
        <v>120</v>
      </c>
      <c r="F12" s="444" t="s">
        <v>64</v>
      </c>
      <c r="G12" s="78">
        <v>0.007</v>
      </c>
      <c r="H12" s="78">
        <v>0.007</v>
      </c>
      <c r="I12" s="78">
        <v>0.01</v>
      </c>
      <c r="J12" s="78">
        <v>0.007</v>
      </c>
      <c r="K12" s="12">
        <f t="shared" si="0"/>
        <v>0.031</v>
      </c>
      <c r="L12" s="9" t="s">
        <v>68</v>
      </c>
      <c r="M12" s="45" t="s">
        <v>323</v>
      </c>
    </row>
    <row r="13" spans="1:13">
      <c r="A13" s="15"/>
      <c r="B13" s="34"/>
      <c r="C13" s="76"/>
      <c r="D13" s="79"/>
      <c r="E13" s="80"/>
      <c r="F13" s="26"/>
      <c r="G13" s="78"/>
      <c r="H13" s="78"/>
      <c r="I13" s="78"/>
      <c r="J13" s="78"/>
      <c r="K13" s="12"/>
      <c r="L13" s="9"/>
      <c r="M13" s="45"/>
    </row>
    <row r="14" spans="1:13">
      <c r="A14" s="15"/>
      <c r="B14" s="34"/>
      <c r="C14" s="76"/>
      <c r="D14" s="81"/>
      <c r="E14" s="80"/>
      <c r="F14" s="26"/>
      <c r="G14" s="78"/>
      <c r="H14" s="78"/>
      <c r="I14" s="78"/>
      <c r="J14" s="78"/>
      <c r="K14" s="12"/>
      <c r="L14" s="9"/>
      <c r="M14" s="45"/>
    </row>
    <row r="15" spans="1:13">
      <c r="A15" s="15"/>
      <c r="B15" s="15"/>
      <c r="C15" s="15"/>
      <c r="D15" s="82"/>
      <c r="E15" s="25"/>
      <c r="F15" s="26"/>
      <c r="G15" s="83"/>
      <c r="H15" s="83"/>
      <c r="I15" s="15"/>
      <c r="J15" s="15"/>
      <c r="K15" s="15"/>
      <c r="L15" s="15"/>
      <c r="M15" s="15"/>
    </row>
    <row r="16" spans="1:13">
      <c r="A16" s="15"/>
      <c r="B16" s="15"/>
      <c r="C16" s="15"/>
      <c r="D16" s="82"/>
      <c r="E16" s="15"/>
      <c r="F16" s="15"/>
      <c r="G16" s="83"/>
      <c r="H16" s="83"/>
      <c r="I16" s="15"/>
      <c r="J16" s="15"/>
      <c r="K16" s="15"/>
      <c r="L16" s="15"/>
      <c r="M16" s="15"/>
    </row>
    <row r="17" s="2" customFormat="1" ht="18.75" spans="1:13">
      <c r="A17" s="84">
        <v>45631</v>
      </c>
      <c r="B17" s="17"/>
      <c r="C17" s="17"/>
      <c r="D17" s="17"/>
      <c r="E17" s="18"/>
      <c r="F17" s="19"/>
      <c r="G17" s="85"/>
      <c r="H17" s="86" t="s">
        <v>325</v>
      </c>
      <c r="I17" s="17"/>
      <c r="J17" s="17"/>
      <c r="K17" s="18"/>
      <c r="L17" s="91"/>
      <c r="M17" s="24"/>
    </row>
    <row r="18" ht="16.5" spans="1:13">
      <c r="A18" s="87" t="s">
        <v>326</v>
      </c>
      <c r="B18" s="87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29" spans="9:9">
      <c r="I29" t="s">
        <v>327</v>
      </c>
    </row>
  </sheetData>
  <mergeCells count="17">
    <mergeCell ref="A1:M1"/>
    <mergeCell ref="G2:H2"/>
    <mergeCell ref="I2:J2"/>
    <mergeCell ref="A17:E17"/>
    <mergeCell ref="F17:G17"/>
    <mergeCell ref="H17:K17"/>
    <mergeCell ref="L17:M17"/>
    <mergeCell ref="A18:M1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X12"/>
  <sheetViews>
    <sheetView topLeftCell="F1" workbookViewId="0">
      <selection activeCell="S10" sqref="S10"/>
    </sheetView>
  </sheetViews>
  <sheetFormatPr defaultColWidth="9" defaultRowHeight="14.25"/>
  <cols>
    <col min="1" max="1" width="8.6" customWidth="1"/>
    <col min="2" max="2" width="8.7" customWidth="1"/>
    <col min="3" max="3" width="15.5" customWidth="1"/>
    <col min="4" max="4" width="10.5" customWidth="1"/>
    <col min="5" max="5" width="7.79166666666667" customWidth="1"/>
    <col min="6" max="6" width="14" customWidth="1"/>
    <col min="7" max="7" width="9.4" customWidth="1"/>
    <col min="8" max="8" width="16" customWidth="1"/>
    <col min="9" max="9" width="6" customWidth="1"/>
    <col min="10" max="10" width="10.125" customWidth="1"/>
    <col min="11" max="11" width="20.25" customWidth="1"/>
    <col min="12" max="12" width="6" customWidth="1"/>
    <col min="13" max="13" width="9.375" customWidth="1"/>
    <col min="14" max="14" width="19.2" customWidth="1"/>
    <col min="15" max="15" width="6" customWidth="1"/>
    <col min="16" max="16" width="10.625" customWidth="1"/>
    <col min="17" max="17" width="21.6" customWidth="1"/>
    <col min="18" max="18" width="6" customWidth="1"/>
    <col min="19" max="19" width="7.5" customWidth="1"/>
    <col min="20" max="20" width="4.5" customWidth="1"/>
    <col min="21" max="21" width="6" customWidth="1"/>
    <col min="22" max="23" width="4.5" customWidth="1"/>
  </cols>
  <sheetData>
    <row r="1" ht="29.25" spans="1:24">
      <c r="A1" s="38" t="s">
        <v>328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58"/>
      <c r="T1" s="59"/>
      <c r="U1" s="59"/>
      <c r="V1" s="60"/>
      <c r="W1" s="60"/>
      <c r="X1" s="61"/>
    </row>
    <row r="2" s="1" customFormat="1" ht="15.9" customHeight="1" spans="1:24">
      <c r="A2" s="39" t="s">
        <v>329</v>
      </c>
      <c r="B2" s="39" t="s">
        <v>298</v>
      </c>
      <c r="C2" s="39" t="s">
        <v>294</v>
      </c>
      <c r="D2" s="39" t="s">
        <v>295</v>
      </c>
      <c r="E2" s="39" t="s">
        <v>296</v>
      </c>
      <c r="F2" s="39" t="s">
        <v>297</v>
      </c>
      <c r="G2" s="39" t="s">
        <v>330</v>
      </c>
      <c r="H2" s="39"/>
      <c r="I2" s="39"/>
      <c r="J2" s="39" t="s">
        <v>331</v>
      </c>
      <c r="K2" s="39"/>
      <c r="L2" s="39"/>
      <c r="M2" s="39" t="s">
        <v>332</v>
      </c>
      <c r="N2" s="39"/>
      <c r="O2" s="39"/>
      <c r="P2" s="39" t="s">
        <v>333</v>
      </c>
      <c r="Q2" s="39"/>
      <c r="R2" s="39"/>
      <c r="S2" s="62"/>
      <c r="T2" s="63"/>
      <c r="U2" s="63"/>
      <c r="V2" s="64"/>
      <c r="W2" s="64"/>
      <c r="X2" s="65"/>
    </row>
    <row r="3" s="1" customFormat="1" ht="16.5" spans="1:24">
      <c r="A3" s="39"/>
      <c r="B3" s="39"/>
      <c r="C3" s="39"/>
      <c r="D3" s="39"/>
      <c r="E3" s="39"/>
      <c r="F3" s="39"/>
      <c r="G3" s="39" t="s">
        <v>334</v>
      </c>
      <c r="H3" s="39" t="s">
        <v>69</v>
      </c>
      <c r="I3" s="39" t="s">
        <v>298</v>
      </c>
      <c r="J3" s="39" t="s">
        <v>334</v>
      </c>
      <c r="K3" s="39" t="s">
        <v>69</v>
      </c>
      <c r="L3" s="39" t="s">
        <v>298</v>
      </c>
      <c r="M3" s="39" t="s">
        <v>334</v>
      </c>
      <c r="N3" s="39" t="s">
        <v>69</v>
      </c>
      <c r="O3" s="39" t="s">
        <v>298</v>
      </c>
      <c r="P3" s="39" t="s">
        <v>334</v>
      </c>
      <c r="Q3" s="39" t="s">
        <v>69</v>
      </c>
      <c r="R3" s="39" t="s">
        <v>298</v>
      </c>
      <c r="S3" s="62" t="s">
        <v>335</v>
      </c>
      <c r="T3" s="63"/>
      <c r="U3" s="63"/>
      <c r="V3" s="64"/>
      <c r="W3" s="64"/>
      <c r="X3" s="65"/>
    </row>
    <row r="4" spans="1:24">
      <c r="A4" s="40" t="s">
        <v>336</v>
      </c>
      <c r="B4" s="41" t="s">
        <v>311</v>
      </c>
      <c r="C4" s="41" t="s">
        <v>324</v>
      </c>
      <c r="D4" s="446" t="s">
        <v>310</v>
      </c>
      <c r="E4" s="40" t="s">
        <v>120</v>
      </c>
      <c r="F4" s="43" t="s">
        <v>64</v>
      </c>
      <c r="G4" s="44" t="s">
        <v>310</v>
      </c>
      <c r="H4" s="447" t="s">
        <v>337</v>
      </c>
      <c r="I4" s="45" t="s">
        <v>311</v>
      </c>
      <c r="J4" s="50" t="s">
        <v>338</v>
      </c>
      <c r="K4" s="447" t="s">
        <v>339</v>
      </c>
      <c r="L4" s="45" t="s">
        <v>340</v>
      </c>
      <c r="M4" s="45" t="s">
        <v>341</v>
      </c>
      <c r="N4" s="448" t="s">
        <v>342</v>
      </c>
      <c r="O4" s="45" t="s">
        <v>343</v>
      </c>
      <c r="P4" s="447" t="s">
        <v>344</v>
      </c>
      <c r="Q4" s="50" t="s">
        <v>345</v>
      </c>
      <c r="R4" s="45" t="s">
        <v>340</v>
      </c>
      <c r="S4" s="66" t="s">
        <v>96</v>
      </c>
      <c r="T4" s="67"/>
      <c r="U4" s="67"/>
      <c r="V4" s="68"/>
      <c r="W4" s="68"/>
      <c r="X4" s="61"/>
    </row>
    <row r="5" ht="16.5" spans="1:24">
      <c r="A5" s="46"/>
      <c r="B5" s="47"/>
      <c r="C5" s="47"/>
      <c r="D5" s="48"/>
      <c r="E5" s="46"/>
      <c r="F5" s="49"/>
      <c r="G5" s="39" t="s">
        <v>346</v>
      </c>
      <c r="H5" s="39"/>
      <c r="I5" s="39"/>
      <c r="J5" s="39" t="s">
        <v>347</v>
      </c>
      <c r="K5" s="39"/>
      <c r="L5" s="39"/>
      <c r="M5" s="39" t="s">
        <v>348</v>
      </c>
      <c r="N5" s="39"/>
      <c r="O5" s="39"/>
      <c r="P5" s="39" t="s">
        <v>349</v>
      </c>
      <c r="Q5" s="39"/>
      <c r="R5" s="39"/>
      <c r="S5" s="69"/>
      <c r="T5" s="63"/>
      <c r="U5" s="63"/>
      <c r="V5" s="68"/>
      <c r="W5" s="68"/>
      <c r="X5" s="61"/>
    </row>
    <row r="6" ht="16.5" spans="1:24">
      <c r="A6" s="46"/>
      <c r="B6" s="47"/>
      <c r="C6" s="47"/>
      <c r="D6" s="48"/>
      <c r="E6" s="46"/>
      <c r="F6" s="49"/>
      <c r="G6" s="39" t="s">
        <v>334</v>
      </c>
      <c r="H6" s="39" t="s">
        <v>69</v>
      </c>
      <c r="I6" s="39" t="s">
        <v>298</v>
      </c>
      <c r="J6" s="39" t="s">
        <v>334</v>
      </c>
      <c r="K6" s="39" t="s">
        <v>69</v>
      </c>
      <c r="L6" s="39" t="s">
        <v>298</v>
      </c>
      <c r="M6" s="39" t="s">
        <v>334</v>
      </c>
      <c r="N6" s="39" t="s">
        <v>69</v>
      </c>
      <c r="O6" s="39" t="s">
        <v>298</v>
      </c>
      <c r="P6" s="39" t="s">
        <v>334</v>
      </c>
      <c r="Q6" s="39" t="s">
        <v>69</v>
      </c>
      <c r="R6" s="39" t="s">
        <v>298</v>
      </c>
      <c r="S6" s="69"/>
      <c r="T6" s="63"/>
      <c r="U6" s="63"/>
      <c r="V6" s="68"/>
      <c r="W6" s="68"/>
      <c r="X6" s="61"/>
    </row>
    <row r="7" s="37" customFormat="1" spans="1:24">
      <c r="A7" s="46"/>
      <c r="B7" s="47"/>
      <c r="C7" s="47"/>
      <c r="D7" s="48"/>
      <c r="E7" s="46"/>
      <c r="F7" s="49"/>
      <c r="G7" s="45"/>
      <c r="H7" s="449" t="s">
        <v>350</v>
      </c>
      <c r="I7" s="45" t="s">
        <v>351</v>
      </c>
      <c r="J7" s="45"/>
      <c r="K7" s="449" t="s">
        <v>352</v>
      </c>
      <c r="L7" s="45" t="s">
        <v>351</v>
      </c>
      <c r="M7" s="45"/>
      <c r="N7" s="50" t="s">
        <v>353</v>
      </c>
      <c r="O7" s="45" t="s">
        <v>351</v>
      </c>
      <c r="P7" s="50"/>
      <c r="Q7" s="449" t="s">
        <v>354</v>
      </c>
      <c r="R7" s="50" t="s">
        <v>351</v>
      </c>
      <c r="S7" s="10" t="s">
        <v>96</v>
      </c>
      <c r="T7" s="68"/>
      <c r="U7" s="68"/>
      <c r="V7" s="68"/>
      <c r="W7" s="68"/>
      <c r="X7" s="70"/>
    </row>
    <row r="8" ht="16.5" spans="1:23">
      <c r="A8" s="46"/>
      <c r="B8" s="47"/>
      <c r="C8" s="47"/>
      <c r="D8" s="48"/>
      <c r="E8" s="46"/>
      <c r="F8" s="49"/>
      <c r="G8" s="39" t="s">
        <v>355</v>
      </c>
      <c r="H8" s="39"/>
      <c r="I8" s="39"/>
      <c r="J8" s="39" t="s">
        <v>356</v>
      </c>
      <c r="K8" s="39"/>
      <c r="L8" s="39"/>
      <c r="M8" s="39" t="s">
        <v>357</v>
      </c>
      <c r="N8" s="39"/>
      <c r="O8" s="39"/>
      <c r="P8" s="39" t="s">
        <v>358</v>
      </c>
      <c r="Q8" s="39"/>
      <c r="R8" s="39"/>
      <c r="S8" s="69"/>
      <c r="T8" s="71"/>
      <c r="U8" s="71"/>
      <c r="V8" s="68"/>
      <c r="W8" s="68"/>
    </row>
    <row r="9" ht="16.5" spans="1:23">
      <c r="A9" s="46"/>
      <c r="B9" s="47"/>
      <c r="C9" s="47"/>
      <c r="D9" s="48"/>
      <c r="E9" s="46"/>
      <c r="F9" s="49"/>
      <c r="G9" s="39" t="s">
        <v>334</v>
      </c>
      <c r="H9" s="39" t="s">
        <v>69</v>
      </c>
      <c r="I9" s="39" t="s">
        <v>298</v>
      </c>
      <c r="J9" s="39" t="s">
        <v>334</v>
      </c>
      <c r="K9" s="39" t="s">
        <v>69</v>
      </c>
      <c r="L9" s="39" t="s">
        <v>298</v>
      </c>
      <c r="M9" s="39" t="s">
        <v>334</v>
      </c>
      <c r="N9" s="39" t="s">
        <v>69</v>
      </c>
      <c r="O9" s="39" t="s">
        <v>298</v>
      </c>
      <c r="P9" s="39" t="s">
        <v>334</v>
      </c>
      <c r="Q9" s="39" t="s">
        <v>69</v>
      </c>
      <c r="R9" s="39" t="s">
        <v>298</v>
      </c>
      <c r="S9" s="69"/>
      <c r="T9" s="71"/>
      <c r="U9" s="71"/>
      <c r="V9" s="68"/>
      <c r="W9" s="68"/>
    </row>
    <row r="10" ht="16.5" spans="1:23">
      <c r="A10" s="51"/>
      <c r="B10" s="52"/>
      <c r="C10" s="52"/>
      <c r="D10" s="53"/>
      <c r="E10" s="51"/>
      <c r="F10" s="54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72"/>
      <c r="T10" s="71"/>
      <c r="U10" s="71"/>
      <c r="V10" s="68"/>
      <c r="W10" s="68"/>
    </row>
    <row r="11" customHeight="1" spans="1:23">
      <c r="A11" s="55" t="s">
        <v>359</v>
      </c>
      <c r="B11" s="55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73"/>
      <c r="U11" s="73"/>
      <c r="V11" s="73"/>
      <c r="W11" s="73"/>
    </row>
    <row r="12" spans="19:23">
      <c r="S12" s="61"/>
      <c r="T12" s="61"/>
      <c r="U12" s="61"/>
      <c r="V12" s="61"/>
      <c r="W12" s="61"/>
    </row>
  </sheetData>
  <mergeCells count="27">
    <mergeCell ref="A1:R1"/>
    <mergeCell ref="G2:I2"/>
    <mergeCell ref="J2:L2"/>
    <mergeCell ref="M2:O2"/>
    <mergeCell ref="P2:R2"/>
    <mergeCell ref="G5:I5"/>
    <mergeCell ref="J5:L5"/>
    <mergeCell ref="M5:O5"/>
    <mergeCell ref="P5:R5"/>
    <mergeCell ref="G8:I8"/>
    <mergeCell ref="J8:L8"/>
    <mergeCell ref="M8:O8"/>
    <mergeCell ref="P8:R8"/>
    <mergeCell ref="A2:A3"/>
    <mergeCell ref="A4:A10"/>
    <mergeCell ref="B2:B3"/>
    <mergeCell ref="B4:B10"/>
    <mergeCell ref="C2:C3"/>
    <mergeCell ref="C4:C10"/>
    <mergeCell ref="D2:D3"/>
    <mergeCell ref="D4:D10"/>
    <mergeCell ref="E2:E3"/>
    <mergeCell ref="E4:E10"/>
    <mergeCell ref="F2:F3"/>
    <mergeCell ref="F4:F10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9"/>
  <sheetViews>
    <sheetView zoomScale="125" zoomScaleNormal="125" workbookViewId="0">
      <selection activeCell="G13" sqref="G13:H15"/>
    </sheetView>
  </sheetViews>
  <sheetFormatPr defaultColWidth="9" defaultRowHeight="14.25"/>
  <cols>
    <col min="1" max="1" width="11.9" customWidth="1"/>
    <col min="2" max="2" width="8.4" customWidth="1"/>
    <col min="3" max="3" width="12.9" customWidth="1"/>
    <col min="4" max="4" width="9.9" customWidth="1"/>
    <col min="5" max="6" width="13.5" customWidth="1"/>
    <col min="7" max="7" width="11.6" customWidth="1"/>
    <col min="8" max="8" width="14" customWidth="1"/>
    <col min="9" max="9" width="11.5" customWidth="1"/>
    <col min="10" max="13" width="10" customWidth="1"/>
    <col min="14" max="14" width="10.6" customWidth="1"/>
  </cols>
  <sheetData>
    <row r="1" ht="29.25" spans="1:14">
      <c r="A1" s="3" t="s">
        <v>360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361</v>
      </c>
      <c r="B2" s="29" t="s">
        <v>294</v>
      </c>
      <c r="C2" s="29" t="s">
        <v>295</v>
      </c>
      <c r="D2" s="29" t="s">
        <v>296</v>
      </c>
      <c r="E2" s="29" t="s">
        <v>297</v>
      </c>
      <c r="F2" s="29" t="s">
        <v>298</v>
      </c>
      <c r="G2" s="28" t="s">
        <v>362</v>
      </c>
      <c r="H2" s="28" t="s">
        <v>363</v>
      </c>
      <c r="I2" s="28" t="s">
        <v>364</v>
      </c>
      <c r="J2" s="28" t="s">
        <v>363</v>
      </c>
      <c r="K2" s="28" t="s">
        <v>365</v>
      </c>
      <c r="L2" s="28" t="s">
        <v>363</v>
      </c>
      <c r="M2" s="29" t="s">
        <v>335</v>
      </c>
      <c r="N2" s="29" t="s">
        <v>307</v>
      </c>
    </row>
    <row r="3" spans="1:14">
      <c r="A3" s="1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0" t="s">
        <v>361</v>
      </c>
      <c r="B4" s="31" t="s">
        <v>366</v>
      </c>
      <c r="C4" s="31" t="s">
        <v>334</v>
      </c>
      <c r="D4" s="31" t="s">
        <v>296</v>
      </c>
      <c r="E4" s="29" t="s">
        <v>297</v>
      </c>
      <c r="F4" s="29" t="s">
        <v>298</v>
      </c>
      <c r="G4" s="28" t="s">
        <v>362</v>
      </c>
      <c r="H4" s="28" t="s">
        <v>363</v>
      </c>
      <c r="I4" s="28" t="s">
        <v>364</v>
      </c>
      <c r="J4" s="28" t="s">
        <v>363</v>
      </c>
      <c r="K4" s="28" t="s">
        <v>365</v>
      </c>
      <c r="L4" s="28" t="s">
        <v>363</v>
      </c>
      <c r="M4" s="29" t="s">
        <v>335</v>
      </c>
      <c r="N4" s="29" t="s">
        <v>307</v>
      </c>
    </row>
    <row r="5" spans="1:14">
      <c r="A5" s="32"/>
      <c r="B5" s="9"/>
      <c r="C5" s="33"/>
      <c r="D5" s="9"/>
      <c r="E5" s="26"/>
      <c r="F5" s="34"/>
      <c r="G5" s="35"/>
      <c r="H5" s="9"/>
      <c r="I5" s="35"/>
      <c r="J5" s="9"/>
      <c r="K5" s="9"/>
      <c r="L5" s="9"/>
      <c r="M5" s="9"/>
      <c r="N5" s="9"/>
    </row>
    <row r="6" spans="1:1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="2" customFormat="1" ht="18.75" spans="1:14">
      <c r="A8" s="16" t="s">
        <v>367</v>
      </c>
      <c r="B8" s="17"/>
      <c r="C8" s="17"/>
      <c r="D8" s="18"/>
      <c r="E8" s="19"/>
      <c r="F8" s="36"/>
      <c r="G8" s="27"/>
      <c r="H8" s="36"/>
      <c r="I8" s="16" t="s">
        <v>368</v>
      </c>
      <c r="J8" s="17"/>
      <c r="K8" s="17"/>
      <c r="L8" s="17"/>
      <c r="M8" s="17"/>
      <c r="N8" s="24"/>
    </row>
    <row r="9" ht="16.5" spans="1:14">
      <c r="A9" s="20" t="s">
        <v>369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J17"/>
  <sheetViews>
    <sheetView zoomScale="125" zoomScaleNormal="125" workbookViewId="0">
      <selection activeCell="E23" sqref="E23"/>
    </sheetView>
  </sheetViews>
  <sheetFormatPr defaultColWidth="9" defaultRowHeight="14.25"/>
  <cols>
    <col min="1" max="1" width="11" customWidth="1"/>
    <col min="2" max="2" width="7" customWidth="1"/>
    <col min="3" max="3" width="13.7" customWidth="1"/>
    <col min="4" max="4" width="12.9" customWidth="1"/>
    <col min="5" max="6" width="14.4" customWidth="1"/>
    <col min="7" max="7" width="17.5" customWidth="1"/>
    <col min="8" max="8" width="14" customWidth="1"/>
  </cols>
  <sheetData>
    <row r="1" ht="29.25" spans="1:8">
      <c r="A1" s="3" t="s">
        <v>370</v>
      </c>
      <c r="B1" s="3"/>
      <c r="C1" s="3"/>
      <c r="D1" s="3"/>
      <c r="E1" s="3"/>
      <c r="F1" s="3"/>
      <c r="G1" s="3"/>
      <c r="H1" s="3"/>
    </row>
    <row r="2" s="1" customFormat="1" ht="16.5" spans="1:10">
      <c r="A2" s="4" t="s">
        <v>329</v>
      </c>
      <c r="B2" s="5" t="s">
        <v>298</v>
      </c>
      <c r="C2" s="5" t="s">
        <v>294</v>
      </c>
      <c r="D2" s="5" t="s">
        <v>295</v>
      </c>
      <c r="E2" s="5" t="s">
        <v>296</v>
      </c>
      <c r="F2" s="5" t="s">
        <v>297</v>
      </c>
      <c r="G2" s="4" t="s">
        <v>371</v>
      </c>
      <c r="H2" s="4" t="s">
        <v>372</v>
      </c>
      <c r="I2" s="5" t="s">
        <v>335</v>
      </c>
      <c r="J2" s="5" t="s">
        <v>307</v>
      </c>
    </row>
    <row r="3" spans="1:10">
      <c r="A3" s="15" t="s">
        <v>373</v>
      </c>
      <c r="B3" s="15" t="s">
        <v>311</v>
      </c>
      <c r="C3" s="9" t="s">
        <v>322</v>
      </c>
      <c r="D3" s="25" t="s">
        <v>310</v>
      </c>
      <c r="E3" s="9" t="s">
        <v>120</v>
      </c>
      <c r="F3" s="26" t="s">
        <v>64</v>
      </c>
      <c r="G3" s="9" t="s">
        <v>374</v>
      </c>
      <c r="H3" s="9" t="s">
        <v>375</v>
      </c>
      <c r="I3" s="9" t="s">
        <v>96</v>
      </c>
      <c r="J3" s="9"/>
    </row>
    <row r="4" spans="1:10">
      <c r="A4" s="15" t="s">
        <v>376</v>
      </c>
      <c r="B4" s="15" t="s">
        <v>311</v>
      </c>
      <c r="C4" s="9" t="s">
        <v>322</v>
      </c>
      <c r="D4" s="25" t="s">
        <v>310</v>
      </c>
      <c r="E4" s="9" t="s">
        <v>120</v>
      </c>
      <c r="F4" s="26" t="s">
        <v>64</v>
      </c>
      <c r="G4" s="9" t="s">
        <v>374</v>
      </c>
      <c r="H4" s="9" t="s">
        <v>375</v>
      </c>
      <c r="I4" s="9" t="s">
        <v>96</v>
      </c>
      <c r="J4" s="9"/>
    </row>
    <row r="5" spans="1:10">
      <c r="A5" s="15" t="s">
        <v>377</v>
      </c>
      <c r="B5" s="15" t="s">
        <v>311</v>
      </c>
      <c r="C5" s="9" t="s">
        <v>322</v>
      </c>
      <c r="D5" s="25" t="s">
        <v>310</v>
      </c>
      <c r="E5" s="9" t="s">
        <v>120</v>
      </c>
      <c r="F5" s="26" t="s">
        <v>64</v>
      </c>
      <c r="G5" s="9" t="s">
        <v>374</v>
      </c>
      <c r="H5" s="9" t="s">
        <v>375</v>
      </c>
      <c r="I5" s="9" t="s">
        <v>96</v>
      </c>
      <c r="J5" s="9"/>
    </row>
    <row r="6" spans="1:10">
      <c r="A6" s="15" t="s">
        <v>378</v>
      </c>
      <c r="B6" s="15" t="s">
        <v>311</v>
      </c>
      <c r="C6" s="9" t="s">
        <v>322</v>
      </c>
      <c r="D6" s="25" t="s">
        <v>310</v>
      </c>
      <c r="E6" s="9" t="s">
        <v>120</v>
      </c>
      <c r="F6" s="26" t="s">
        <v>64</v>
      </c>
      <c r="G6" s="9" t="s">
        <v>374</v>
      </c>
      <c r="H6" s="9" t="s">
        <v>375</v>
      </c>
      <c r="I6" s="9" t="s">
        <v>96</v>
      </c>
      <c r="J6" s="9"/>
    </row>
    <row r="7" spans="1:10">
      <c r="A7" s="15" t="s">
        <v>336</v>
      </c>
      <c r="B7" s="15" t="s">
        <v>311</v>
      </c>
      <c r="C7" s="9" t="s">
        <v>322</v>
      </c>
      <c r="D7" s="25" t="s">
        <v>310</v>
      </c>
      <c r="E7" s="9" t="s">
        <v>120</v>
      </c>
      <c r="F7" s="26" t="s">
        <v>64</v>
      </c>
      <c r="G7" s="9" t="s">
        <v>374</v>
      </c>
      <c r="H7" s="9" t="s">
        <v>375</v>
      </c>
      <c r="I7" s="9" t="s">
        <v>96</v>
      </c>
      <c r="J7" s="15"/>
    </row>
    <row r="8" spans="1:10">
      <c r="A8" s="15"/>
      <c r="B8" s="15"/>
      <c r="C8" s="15"/>
      <c r="D8" s="25"/>
      <c r="E8" s="15"/>
      <c r="F8" s="15"/>
      <c r="G8" s="15"/>
      <c r="H8" s="15"/>
      <c r="I8" s="15"/>
      <c r="J8" s="15"/>
    </row>
    <row r="9" spans="1:10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0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0">
      <c r="A11" s="15"/>
      <c r="B11" s="15"/>
      <c r="C11" s="15"/>
      <c r="D11" s="15"/>
      <c r="E11" s="15"/>
      <c r="G11" s="15"/>
      <c r="H11" s="15"/>
      <c r="I11" s="15"/>
      <c r="J11" s="15"/>
    </row>
    <row r="12" spans="1:10">
      <c r="A12" s="15"/>
      <c r="B12" s="15"/>
      <c r="C12" s="15"/>
      <c r="D12" s="15"/>
      <c r="E12" s="15"/>
      <c r="F12" s="15"/>
      <c r="G12" s="15"/>
      <c r="H12" s="15"/>
      <c r="I12" s="15"/>
      <c r="J12" s="15"/>
    </row>
    <row r="13" spans="1:10">
      <c r="A13" s="15"/>
      <c r="B13" s="15"/>
      <c r="C13" s="15"/>
      <c r="D13" s="15"/>
      <c r="E13" s="15"/>
      <c r="F13" s="15"/>
      <c r="G13" s="15"/>
      <c r="H13" s="15"/>
      <c r="I13" s="15"/>
      <c r="J13" s="15"/>
    </row>
    <row r="14" spans="1:10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spans="1:10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s="2" customFormat="1" ht="18.75" spans="1:10">
      <c r="A16" s="16" t="s">
        <v>379</v>
      </c>
      <c r="B16" s="17"/>
      <c r="C16" s="17"/>
      <c r="D16" s="17"/>
      <c r="E16" s="18"/>
      <c r="F16" s="19"/>
      <c r="G16" s="27"/>
      <c r="H16" s="16" t="s">
        <v>380</v>
      </c>
      <c r="I16" s="17"/>
      <c r="J16" s="24"/>
    </row>
    <row r="17" ht="16.5" spans="1:10">
      <c r="A17" s="20" t="s">
        <v>381</v>
      </c>
      <c r="B17" s="20"/>
      <c r="C17" s="21"/>
      <c r="D17" s="21"/>
      <c r="E17" s="21"/>
      <c r="F17" s="21"/>
      <c r="G17" s="21"/>
      <c r="H17" s="21"/>
      <c r="I17" s="21"/>
      <c r="J17" s="21"/>
    </row>
  </sheetData>
  <mergeCells count="4">
    <mergeCell ref="A1:H1"/>
    <mergeCell ref="A16:E16"/>
    <mergeCell ref="F16:G16"/>
    <mergeCell ref="A17:J17"/>
  </mergeCells>
  <dataValidations count="1">
    <dataValidation type="list" allowBlank="1" showInputMessage="1" showErrorMessage="1" sqref="J3:J17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13"/>
  <sheetViews>
    <sheetView zoomScale="125" zoomScaleNormal="125" workbookViewId="0">
      <selection activeCell="L20" sqref="L20"/>
    </sheetView>
  </sheetViews>
  <sheetFormatPr defaultColWidth="9" defaultRowHeight="14.25"/>
  <cols>
    <col min="1" max="1" width="7" customWidth="1"/>
    <col min="2" max="2" width="10" customWidth="1"/>
    <col min="3" max="3" width="16.1" customWidth="1"/>
    <col min="4" max="4" width="12.1" customWidth="1"/>
    <col min="5" max="5" width="14.4" customWidth="1"/>
    <col min="6" max="6" width="12.9" customWidth="1"/>
    <col min="7" max="7" width="12" customWidth="1"/>
    <col min="8" max="8" width="12.6" customWidth="1"/>
    <col min="9" max="9" width="13.4" customWidth="1"/>
  </cols>
  <sheetData>
    <row r="1" ht="29.25" spans="1:9">
      <c r="A1" s="3" t="s">
        <v>382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293</v>
      </c>
      <c r="B2" s="5" t="s">
        <v>298</v>
      </c>
      <c r="C2" s="5" t="s">
        <v>334</v>
      </c>
      <c r="D2" s="5" t="s">
        <v>296</v>
      </c>
      <c r="E2" s="5" t="s">
        <v>297</v>
      </c>
      <c r="F2" s="4" t="s">
        <v>383</v>
      </c>
      <c r="G2" s="4" t="s">
        <v>316</v>
      </c>
      <c r="H2" s="6" t="s">
        <v>317</v>
      </c>
      <c r="I2" s="22" t="s">
        <v>319</v>
      </c>
    </row>
    <row r="3" s="1" customFormat="1" ht="16.5" spans="1:9">
      <c r="A3" s="4"/>
      <c r="B3" s="7"/>
      <c r="C3" s="7"/>
      <c r="D3" s="7"/>
      <c r="E3" s="7"/>
      <c r="F3" s="4" t="s">
        <v>384</v>
      </c>
      <c r="G3" s="4" t="s">
        <v>320</v>
      </c>
      <c r="H3" s="8"/>
      <c r="I3" s="23"/>
    </row>
    <row r="4" spans="1:9">
      <c r="A4" s="9">
        <v>1</v>
      </c>
      <c r="B4" s="9"/>
      <c r="C4" s="10"/>
      <c r="D4" s="9"/>
      <c r="E4" s="11"/>
      <c r="F4" s="12"/>
      <c r="G4" s="13"/>
      <c r="H4" s="12"/>
      <c r="I4" s="9"/>
    </row>
    <row r="5" spans="1:9">
      <c r="A5" s="14">
        <v>2</v>
      </c>
      <c r="B5" s="9"/>
      <c r="C5" s="10"/>
      <c r="D5" s="9"/>
      <c r="E5" s="11"/>
      <c r="F5" s="12"/>
      <c r="G5" s="13"/>
      <c r="H5" s="12"/>
      <c r="I5" s="9"/>
    </row>
    <row r="6" spans="1:9">
      <c r="A6" s="14">
        <v>3</v>
      </c>
      <c r="B6" s="15"/>
      <c r="C6" s="9"/>
      <c r="D6" s="9"/>
      <c r="E6" s="9"/>
      <c r="F6" s="9"/>
      <c r="G6" s="9"/>
      <c r="H6" s="9"/>
      <c r="I6" s="9"/>
    </row>
    <row r="7" spans="1:9">
      <c r="A7" s="14">
        <v>4</v>
      </c>
      <c r="B7" s="15"/>
      <c r="C7" s="9"/>
      <c r="D7" s="9"/>
      <c r="E7" s="9"/>
      <c r="F7" s="9"/>
      <c r="G7" s="12"/>
      <c r="H7" s="9"/>
      <c r="I7" s="9"/>
    </row>
    <row r="8" spans="1:9">
      <c r="A8" s="14">
        <v>5</v>
      </c>
      <c r="B8" s="15"/>
      <c r="C8" s="15"/>
      <c r="D8" s="15"/>
      <c r="E8" s="15"/>
      <c r="F8" s="15"/>
      <c r="G8" s="15"/>
      <c r="H8" s="15"/>
      <c r="I8" s="15"/>
    </row>
    <row r="9" spans="1:9">
      <c r="A9" s="14">
        <v>6</v>
      </c>
      <c r="B9" s="15"/>
      <c r="C9" s="15"/>
      <c r="D9" s="15"/>
      <c r="E9" s="15"/>
      <c r="F9" s="15"/>
      <c r="G9" s="15"/>
      <c r="H9" s="15"/>
      <c r="I9" s="15"/>
    </row>
    <row r="10" spans="1:9">
      <c r="A10" s="14">
        <v>7</v>
      </c>
      <c r="B10" s="15"/>
      <c r="C10" s="15"/>
      <c r="D10" s="15"/>
      <c r="E10" s="15"/>
      <c r="F10" s="15"/>
      <c r="G10" s="15"/>
      <c r="H10" s="15"/>
      <c r="I10" s="15"/>
    </row>
    <row r="11" spans="1:9">
      <c r="A11" s="9">
        <v>8</v>
      </c>
      <c r="B11" s="15"/>
      <c r="C11" s="15"/>
      <c r="D11" s="15"/>
      <c r="E11" s="15"/>
      <c r="F11" s="15"/>
      <c r="G11" s="15"/>
      <c r="H11" s="15"/>
      <c r="I11" s="15"/>
    </row>
    <row r="12" s="2" customFormat="1" ht="18.75" spans="1:9">
      <c r="A12" s="16" t="s">
        <v>367</v>
      </c>
      <c r="B12" s="17"/>
      <c r="C12" s="17"/>
      <c r="D12" s="18"/>
      <c r="E12" s="19"/>
      <c r="F12" s="16" t="s">
        <v>385</v>
      </c>
      <c r="G12" s="17"/>
      <c r="H12" s="18"/>
      <c r="I12" s="24"/>
    </row>
    <row r="13" ht="16.5" spans="1:9">
      <c r="A13" s="20" t="s">
        <v>386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8" workbookViewId="0">
      <selection activeCell="B10" sqref="B10"/>
    </sheetView>
  </sheetViews>
  <sheetFormatPr defaultColWidth="11" defaultRowHeight="14.25"/>
  <cols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410" t="s">
        <v>36</v>
      </c>
      <c r="C2" s="411"/>
      <c r="D2" s="411"/>
      <c r="E2" s="411"/>
      <c r="F2" s="411"/>
      <c r="G2" s="411"/>
      <c r="H2" s="411"/>
      <c r="I2" s="425"/>
    </row>
    <row r="3" ht="27.9" customHeight="1" spans="2:9">
      <c r="B3" s="412"/>
      <c r="C3" s="413"/>
      <c r="D3" s="414" t="s">
        <v>37</v>
      </c>
      <c r="E3" s="415"/>
      <c r="F3" s="416" t="s">
        <v>38</v>
      </c>
      <c r="G3" s="417"/>
      <c r="H3" s="414" t="s">
        <v>39</v>
      </c>
      <c r="I3" s="426"/>
    </row>
    <row r="4" ht="27.9" customHeight="1" spans="2:9">
      <c r="B4" s="412" t="s">
        <v>40</v>
      </c>
      <c r="C4" s="413" t="s">
        <v>41</v>
      </c>
      <c r="D4" s="413" t="s">
        <v>42</v>
      </c>
      <c r="E4" s="413" t="s">
        <v>43</v>
      </c>
      <c r="F4" s="418" t="s">
        <v>42</v>
      </c>
      <c r="G4" s="418" t="s">
        <v>43</v>
      </c>
      <c r="H4" s="413" t="s">
        <v>42</v>
      </c>
      <c r="I4" s="427" t="s">
        <v>43</v>
      </c>
    </row>
    <row r="5" ht="27.9" customHeight="1" spans="2:9">
      <c r="B5" s="419" t="s">
        <v>44</v>
      </c>
      <c r="C5" s="15">
        <v>13</v>
      </c>
      <c r="D5" s="15">
        <v>0</v>
      </c>
      <c r="E5" s="15">
        <v>1</v>
      </c>
      <c r="F5" s="420">
        <v>0</v>
      </c>
      <c r="G5" s="420">
        <v>1</v>
      </c>
      <c r="H5" s="15">
        <v>1</v>
      </c>
      <c r="I5" s="428">
        <v>2</v>
      </c>
    </row>
    <row r="6" ht="27.9" customHeight="1" spans="2:9">
      <c r="B6" s="419" t="s">
        <v>45</v>
      </c>
      <c r="C6" s="15">
        <v>20</v>
      </c>
      <c r="D6" s="15">
        <v>0</v>
      </c>
      <c r="E6" s="15">
        <v>1</v>
      </c>
      <c r="F6" s="420">
        <v>1</v>
      </c>
      <c r="G6" s="420">
        <v>2</v>
      </c>
      <c r="H6" s="15">
        <v>2</v>
      </c>
      <c r="I6" s="428">
        <v>3</v>
      </c>
    </row>
    <row r="7" ht="27.9" customHeight="1" spans="2:9">
      <c r="B7" s="419" t="s">
        <v>46</v>
      </c>
      <c r="C7" s="15">
        <v>32</v>
      </c>
      <c r="D7" s="15">
        <v>0</v>
      </c>
      <c r="E7" s="15">
        <v>1</v>
      </c>
      <c r="F7" s="420">
        <v>2</v>
      </c>
      <c r="G7" s="420">
        <v>3</v>
      </c>
      <c r="H7" s="15">
        <v>3</v>
      </c>
      <c r="I7" s="428">
        <v>4</v>
      </c>
    </row>
    <row r="8" ht="27.9" customHeight="1" spans="2:9">
      <c r="B8" s="419" t="s">
        <v>47</v>
      </c>
      <c r="C8" s="15">
        <v>50</v>
      </c>
      <c r="D8" s="15">
        <v>1</v>
      </c>
      <c r="E8" s="15">
        <v>2</v>
      </c>
      <c r="F8" s="420">
        <v>3</v>
      </c>
      <c r="G8" s="420">
        <v>4</v>
      </c>
      <c r="H8" s="15">
        <v>5</v>
      </c>
      <c r="I8" s="428">
        <v>6</v>
      </c>
    </row>
    <row r="9" ht="27.9" customHeight="1" spans="2:9">
      <c r="B9" s="419" t="s">
        <v>48</v>
      </c>
      <c r="C9" s="15">
        <v>80</v>
      </c>
      <c r="D9" s="15">
        <v>2</v>
      </c>
      <c r="E9" s="15">
        <v>3</v>
      </c>
      <c r="F9" s="420">
        <v>5</v>
      </c>
      <c r="G9" s="420">
        <v>6</v>
      </c>
      <c r="H9" s="15">
        <v>7</v>
      </c>
      <c r="I9" s="428">
        <v>8</v>
      </c>
    </row>
    <row r="10" ht="27.9" customHeight="1" spans="2:9">
      <c r="B10" s="419" t="s">
        <v>49</v>
      </c>
      <c r="C10" s="15">
        <v>125</v>
      </c>
      <c r="D10" s="15">
        <v>3</v>
      </c>
      <c r="E10" s="15">
        <v>4</v>
      </c>
      <c r="F10" s="420">
        <v>7</v>
      </c>
      <c r="G10" s="420">
        <v>8</v>
      </c>
      <c r="H10" s="15">
        <v>10</v>
      </c>
      <c r="I10" s="428">
        <v>11</v>
      </c>
    </row>
    <row r="11" ht="27.9" customHeight="1" spans="2:9">
      <c r="B11" s="419" t="s">
        <v>50</v>
      </c>
      <c r="C11" s="15">
        <v>200</v>
      </c>
      <c r="D11" s="15">
        <v>5</v>
      </c>
      <c r="E11" s="15">
        <v>6</v>
      </c>
      <c r="F11" s="420">
        <v>10</v>
      </c>
      <c r="G11" s="420">
        <v>11</v>
      </c>
      <c r="H11" s="15">
        <v>14</v>
      </c>
      <c r="I11" s="428">
        <v>15</v>
      </c>
    </row>
    <row r="12" ht="27.9" customHeight="1" spans="2:9">
      <c r="B12" s="421" t="s">
        <v>51</v>
      </c>
      <c r="C12" s="422">
        <v>315</v>
      </c>
      <c r="D12" s="422">
        <v>7</v>
      </c>
      <c r="E12" s="422">
        <v>8</v>
      </c>
      <c r="F12" s="423">
        <v>14</v>
      </c>
      <c r="G12" s="423">
        <v>15</v>
      </c>
      <c r="H12" s="422">
        <v>21</v>
      </c>
      <c r="I12" s="429">
        <v>22</v>
      </c>
    </row>
    <row r="14" spans="2:4">
      <c r="B14" s="424" t="s">
        <v>52</v>
      </c>
      <c r="C14" s="424"/>
      <c r="D14" s="42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zoomScale="125" zoomScaleNormal="125" topLeftCell="A3" workbookViewId="0">
      <selection activeCell="F4" sqref="F4:G8"/>
    </sheetView>
  </sheetViews>
  <sheetFormatPr defaultColWidth="10.4" defaultRowHeight="16.5" customHeight="1"/>
  <cols>
    <col min="1" max="1" width="13.7" style="212" customWidth="1"/>
    <col min="2" max="9" width="10.4" style="212"/>
    <col min="10" max="10" width="8.9" style="212" customWidth="1"/>
    <col min="11" max="11" width="12" style="212" customWidth="1"/>
    <col min="12" max="12" width="12.8" style="212" customWidth="1"/>
    <col min="13" max="16384" width="10.4" style="212"/>
  </cols>
  <sheetData>
    <row r="1" ht="21" spans="1:11">
      <c r="A1" s="323" t="s">
        <v>53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ht="15" spans="1:11">
      <c r="A2" s="214" t="s">
        <v>54</v>
      </c>
      <c r="B2" s="215" t="s">
        <v>55</v>
      </c>
      <c r="C2" s="215"/>
      <c r="D2" s="216" t="s">
        <v>56</v>
      </c>
      <c r="E2" s="216"/>
      <c r="F2" s="215" t="s">
        <v>57</v>
      </c>
      <c r="G2" s="215"/>
      <c r="H2" s="217" t="s">
        <v>58</v>
      </c>
      <c r="I2" s="298" t="s">
        <v>59</v>
      </c>
      <c r="J2" s="298"/>
      <c r="K2" s="299"/>
    </row>
    <row r="3" ht="14.25" spans="1:11">
      <c r="A3" s="218" t="s">
        <v>60</v>
      </c>
      <c r="B3" s="219"/>
      <c r="C3" s="220"/>
      <c r="D3" s="221" t="s">
        <v>61</v>
      </c>
      <c r="E3" s="222"/>
      <c r="F3" s="222"/>
      <c r="G3" s="223"/>
      <c r="H3" s="221" t="s">
        <v>62</v>
      </c>
      <c r="I3" s="222"/>
      <c r="J3" s="222"/>
      <c r="K3" s="223"/>
    </row>
    <row r="4" ht="14.25" spans="1:11">
      <c r="A4" s="224" t="s">
        <v>63</v>
      </c>
      <c r="B4" s="134" t="s">
        <v>64</v>
      </c>
      <c r="C4" s="135"/>
      <c r="D4" s="224" t="s">
        <v>65</v>
      </c>
      <c r="E4" s="225"/>
      <c r="F4" s="226">
        <v>45698</v>
      </c>
      <c r="G4" s="227"/>
      <c r="H4" s="224" t="s">
        <v>66</v>
      </c>
      <c r="I4" s="225"/>
      <c r="J4" s="134" t="s">
        <v>67</v>
      </c>
      <c r="K4" s="135" t="s">
        <v>68</v>
      </c>
    </row>
    <row r="5" ht="14.25" spans="1:11">
      <c r="A5" s="228" t="s">
        <v>69</v>
      </c>
      <c r="B5" s="129" t="s">
        <v>70</v>
      </c>
      <c r="C5" s="129"/>
      <c r="D5" s="224" t="s">
        <v>71</v>
      </c>
      <c r="E5" s="225"/>
      <c r="F5" s="226">
        <v>45651</v>
      </c>
      <c r="G5" s="227"/>
      <c r="H5" s="224" t="s">
        <v>72</v>
      </c>
      <c r="I5" s="225"/>
      <c r="J5" s="134" t="s">
        <v>67</v>
      </c>
      <c r="K5" s="135" t="s">
        <v>68</v>
      </c>
    </row>
    <row r="6" ht="14.25" spans="1:11">
      <c r="A6" s="224" t="s">
        <v>73</v>
      </c>
      <c r="B6" s="229">
        <v>1</v>
      </c>
      <c r="C6" s="230">
        <v>5</v>
      </c>
      <c r="D6" s="228" t="s">
        <v>74</v>
      </c>
      <c r="E6" s="231"/>
      <c r="F6" s="226">
        <v>45677</v>
      </c>
      <c r="G6" s="227"/>
      <c r="H6" s="224" t="s">
        <v>75</v>
      </c>
      <c r="I6" s="225"/>
      <c r="J6" s="134" t="s">
        <v>67</v>
      </c>
      <c r="K6" s="135" t="s">
        <v>68</v>
      </c>
    </row>
    <row r="7" ht="14.25" spans="1:11">
      <c r="A7" s="224" t="s">
        <v>76</v>
      </c>
      <c r="B7" s="232">
        <v>2000</v>
      </c>
      <c r="C7" s="233"/>
      <c r="D7" s="228" t="s">
        <v>77</v>
      </c>
      <c r="E7" s="234"/>
      <c r="F7" s="226">
        <v>45680</v>
      </c>
      <c r="G7" s="227"/>
      <c r="H7" s="224" t="s">
        <v>78</v>
      </c>
      <c r="I7" s="225"/>
      <c r="J7" s="134" t="s">
        <v>67</v>
      </c>
      <c r="K7" s="135" t="s">
        <v>68</v>
      </c>
    </row>
    <row r="8" ht="15" spans="1:11">
      <c r="A8" s="324" t="s">
        <v>79</v>
      </c>
      <c r="B8" s="146" t="s">
        <v>80</v>
      </c>
      <c r="C8" s="325"/>
      <c r="D8" s="238" t="s">
        <v>81</v>
      </c>
      <c r="E8" s="239"/>
      <c r="F8" s="240">
        <v>45680</v>
      </c>
      <c r="G8" s="241"/>
      <c r="H8" s="238" t="s">
        <v>82</v>
      </c>
      <c r="I8" s="239"/>
      <c r="J8" s="270" t="s">
        <v>67</v>
      </c>
      <c r="K8" s="300" t="s">
        <v>68</v>
      </c>
    </row>
    <row r="9" ht="15" spans="1:11">
      <c r="A9" s="326" t="s">
        <v>83</v>
      </c>
      <c r="B9" s="327"/>
      <c r="C9" s="327"/>
      <c r="D9" s="327"/>
      <c r="E9" s="327"/>
      <c r="F9" s="327"/>
      <c r="G9" s="327"/>
      <c r="H9" s="327"/>
      <c r="I9" s="327"/>
      <c r="J9" s="327"/>
      <c r="K9" s="385"/>
    </row>
    <row r="10" ht="15" spans="1:11">
      <c r="A10" s="328" t="s">
        <v>84</v>
      </c>
      <c r="B10" s="329"/>
      <c r="C10" s="329"/>
      <c r="D10" s="329"/>
      <c r="E10" s="329"/>
      <c r="F10" s="329"/>
      <c r="G10" s="329"/>
      <c r="H10" s="329"/>
      <c r="I10" s="329"/>
      <c r="J10" s="329"/>
      <c r="K10" s="386"/>
    </row>
    <row r="11" ht="14.25" spans="1:11">
      <c r="A11" s="330" t="s">
        <v>85</v>
      </c>
      <c r="B11" s="331" t="s">
        <v>86</v>
      </c>
      <c r="C11" s="332" t="s">
        <v>87</v>
      </c>
      <c r="D11" s="333"/>
      <c r="E11" s="334" t="s">
        <v>88</v>
      </c>
      <c r="F11" s="331" t="s">
        <v>86</v>
      </c>
      <c r="G11" s="332" t="s">
        <v>87</v>
      </c>
      <c r="H11" s="332" t="s">
        <v>89</v>
      </c>
      <c r="I11" s="334" t="s">
        <v>90</v>
      </c>
      <c r="J11" s="331" t="s">
        <v>86</v>
      </c>
      <c r="K11" s="387" t="s">
        <v>87</v>
      </c>
    </row>
    <row r="12" ht="14.25" spans="1:11">
      <c r="A12" s="228" t="s">
        <v>91</v>
      </c>
      <c r="B12" s="248" t="s">
        <v>86</v>
      </c>
      <c r="C12" s="134" t="s">
        <v>87</v>
      </c>
      <c r="D12" s="234"/>
      <c r="E12" s="231" t="s">
        <v>92</v>
      </c>
      <c r="F12" s="248" t="s">
        <v>86</v>
      </c>
      <c r="G12" s="134" t="s">
        <v>87</v>
      </c>
      <c r="H12" s="134" t="s">
        <v>89</v>
      </c>
      <c r="I12" s="231" t="s">
        <v>93</v>
      </c>
      <c r="J12" s="248" t="s">
        <v>86</v>
      </c>
      <c r="K12" s="135" t="s">
        <v>87</v>
      </c>
    </row>
    <row r="13" ht="14.25" spans="1:11">
      <c r="A13" s="228" t="s">
        <v>94</v>
      </c>
      <c r="B13" s="248" t="s">
        <v>86</v>
      </c>
      <c r="C13" s="134" t="s">
        <v>87</v>
      </c>
      <c r="D13" s="234"/>
      <c r="E13" s="231" t="s">
        <v>95</v>
      </c>
      <c r="F13" s="134" t="s">
        <v>96</v>
      </c>
      <c r="G13" s="134" t="s">
        <v>97</v>
      </c>
      <c r="H13" s="134" t="s">
        <v>89</v>
      </c>
      <c r="I13" s="231" t="s">
        <v>98</v>
      </c>
      <c r="J13" s="248" t="s">
        <v>86</v>
      </c>
      <c r="K13" s="135" t="s">
        <v>87</v>
      </c>
    </row>
    <row r="14" ht="15" spans="1:11">
      <c r="A14" s="238" t="s">
        <v>99</v>
      </c>
      <c r="B14" s="239"/>
      <c r="C14" s="239"/>
      <c r="D14" s="239"/>
      <c r="E14" s="239"/>
      <c r="F14" s="239"/>
      <c r="G14" s="239"/>
      <c r="H14" s="239"/>
      <c r="I14" s="239"/>
      <c r="J14" s="239"/>
      <c r="K14" s="302"/>
    </row>
    <row r="15" ht="15" spans="1:11">
      <c r="A15" s="328" t="s">
        <v>100</v>
      </c>
      <c r="B15" s="329"/>
      <c r="C15" s="329"/>
      <c r="D15" s="329"/>
      <c r="E15" s="329"/>
      <c r="F15" s="329"/>
      <c r="G15" s="329"/>
      <c r="H15" s="329"/>
      <c r="I15" s="329"/>
      <c r="J15" s="329"/>
      <c r="K15" s="386"/>
    </row>
    <row r="16" ht="14.25" spans="1:11">
      <c r="A16" s="335" t="s">
        <v>101</v>
      </c>
      <c r="B16" s="332" t="s">
        <v>96</v>
      </c>
      <c r="C16" s="332" t="s">
        <v>97</v>
      </c>
      <c r="D16" s="336"/>
      <c r="E16" s="337" t="s">
        <v>102</v>
      </c>
      <c r="F16" s="332" t="s">
        <v>96</v>
      </c>
      <c r="G16" s="332" t="s">
        <v>97</v>
      </c>
      <c r="H16" s="338"/>
      <c r="I16" s="337" t="s">
        <v>103</v>
      </c>
      <c r="J16" s="332" t="s">
        <v>96</v>
      </c>
      <c r="K16" s="387" t="s">
        <v>97</v>
      </c>
    </row>
    <row r="17" customHeight="1" spans="1:22">
      <c r="A17" s="276" t="s">
        <v>104</v>
      </c>
      <c r="B17" s="134" t="s">
        <v>96</v>
      </c>
      <c r="C17" s="134" t="s">
        <v>97</v>
      </c>
      <c r="D17" s="229"/>
      <c r="E17" s="277" t="s">
        <v>105</v>
      </c>
      <c r="F17" s="134" t="s">
        <v>96</v>
      </c>
      <c r="G17" s="134" t="s">
        <v>97</v>
      </c>
      <c r="H17" s="339"/>
      <c r="I17" s="277" t="s">
        <v>106</v>
      </c>
      <c r="J17" s="134" t="s">
        <v>96</v>
      </c>
      <c r="K17" s="135" t="s">
        <v>97</v>
      </c>
      <c r="L17" s="388"/>
      <c r="M17" s="388"/>
      <c r="N17" s="388"/>
      <c r="O17" s="388"/>
      <c r="P17" s="388"/>
      <c r="Q17" s="388"/>
      <c r="R17" s="388"/>
      <c r="S17" s="388"/>
      <c r="T17" s="388"/>
      <c r="U17" s="388"/>
      <c r="V17" s="388"/>
    </row>
    <row r="18" ht="18" customHeight="1" spans="1:11">
      <c r="A18" s="340" t="s">
        <v>107</v>
      </c>
      <c r="B18" s="341"/>
      <c r="C18" s="341"/>
      <c r="D18" s="341"/>
      <c r="E18" s="341"/>
      <c r="F18" s="341"/>
      <c r="G18" s="341"/>
      <c r="H18" s="341"/>
      <c r="I18" s="341"/>
      <c r="J18" s="341"/>
      <c r="K18" s="389"/>
    </row>
    <row r="19" s="322" customFormat="1" ht="18" customHeight="1" spans="1:11">
      <c r="A19" s="328" t="s">
        <v>108</v>
      </c>
      <c r="B19" s="329"/>
      <c r="C19" s="329"/>
      <c r="D19" s="329"/>
      <c r="E19" s="329"/>
      <c r="F19" s="329"/>
      <c r="G19" s="329"/>
      <c r="H19" s="329"/>
      <c r="I19" s="329"/>
      <c r="J19" s="329"/>
      <c r="K19" s="386"/>
    </row>
    <row r="20" customHeight="1" spans="1:11">
      <c r="A20" s="342" t="s">
        <v>109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90"/>
    </row>
    <row r="21" ht="21.75" customHeight="1" spans="1:11">
      <c r="A21" s="344" t="s">
        <v>110</v>
      </c>
      <c r="B21" s="345" t="s">
        <v>111</v>
      </c>
      <c r="C21" s="345" t="s">
        <v>112</v>
      </c>
      <c r="D21" s="345" t="s">
        <v>113</v>
      </c>
      <c r="E21" s="345" t="s">
        <v>114</v>
      </c>
      <c r="F21" s="345" t="s">
        <v>115</v>
      </c>
      <c r="G21" s="345" t="s">
        <v>116</v>
      </c>
      <c r="H21" s="345"/>
      <c r="I21" s="345"/>
      <c r="J21" s="277"/>
      <c r="K21" s="314" t="s">
        <v>117</v>
      </c>
    </row>
    <row r="22" customHeight="1" spans="1:11">
      <c r="A22" s="346" t="s">
        <v>118</v>
      </c>
      <c r="B22" s="347">
        <v>1</v>
      </c>
      <c r="C22" s="348">
        <v>1</v>
      </c>
      <c r="D22" s="348">
        <v>1</v>
      </c>
      <c r="E22" s="348">
        <v>1</v>
      </c>
      <c r="F22" s="348">
        <v>1</v>
      </c>
      <c r="G22" s="348">
        <v>1</v>
      </c>
      <c r="H22" s="349"/>
      <c r="I22" s="349"/>
      <c r="J22" s="391"/>
      <c r="K22" s="392"/>
    </row>
    <row r="23" customHeight="1" spans="1:11">
      <c r="A23" s="350"/>
      <c r="B23" s="348"/>
      <c r="C23" s="348"/>
      <c r="D23" s="348"/>
      <c r="E23" s="348"/>
      <c r="F23" s="348"/>
      <c r="G23" s="348"/>
      <c r="H23" s="349"/>
      <c r="I23" s="349"/>
      <c r="J23" s="391"/>
      <c r="K23" s="393"/>
    </row>
    <row r="24" customHeight="1" spans="1:12">
      <c r="A24" s="350"/>
      <c r="B24" s="348"/>
      <c r="C24" s="348"/>
      <c r="D24" s="348"/>
      <c r="E24" s="348"/>
      <c r="F24" s="348"/>
      <c r="G24" s="348"/>
      <c r="H24" s="351"/>
      <c r="I24" s="351"/>
      <c r="J24" s="394"/>
      <c r="K24" s="395"/>
      <c r="L24" s="322"/>
    </row>
    <row r="25" customHeight="1" spans="1:12">
      <c r="A25" s="352"/>
      <c r="B25" s="347"/>
      <c r="C25" s="348"/>
      <c r="D25" s="353"/>
      <c r="E25" s="354"/>
      <c r="F25" s="351"/>
      <c r="G25" s="351"/>
      <c r="H25" s="351"/>
      <c r="I25" s="351"/>
      <c r="J25" s="396"/>
      <c r="K25" s="397"/>
      <c r="L25" s="322"/>
    </row>
    <row r="26" customHeight="1" spans="1:11">
      <c r="A26" s="352"/>
      <c r="B26" s="347"/>
      <c r="C26" s="348"/>
      <c r="D26" s="355"/>
      <c r="E26" s="355"/>
      <c r="F26" s="355"/>
      <c r="G26" s="355"/>
      <c r="H26" s="355"/>
      <c r="I26" s="355"/>
      <c r="J26" s="391"/>
      <c r="K26" s="398"/>
    </row>
    <row r="27" customHeight="1" spans="1:11">
      <c r="A27" s="352"/>
      <c r="B27" s="347"/>
      <c r="C27" s="347"/>
      <c r="D27" s="356"/>
      <c r="E27" s="356"/>
      <c r="F27" s="356"/>
      <c r="G27" s="356"/>
      <c r="H27" s="356"/>
      <c r="I27" s="356"/>
      <c r="J27" s="347"/>
      <c r="K27" s="398"/>
    </row>
    <row r="28" customHeight="1" spans="1:11">
      <c r="A28" s="357"/>
      <c r="B28" s="358"/>
      <c r="C28" s="358"/>
      <c r="D28" s="358"/>
      <c r="E28" s="358"/>
      <c r="F28" s="358"/>
      <c r="G28" s="358"/>
      <c r="H28" s="358"/>
      <c r="I28" s="358"/>
      <c r="J28" s="358"/>
      <c r="K28" s="399"/>
    </row>
    <row r="29" ht="18" customHeight="1" spans="1:11">
      <c r="A29" s="359" t="s">
        <v>119</v>
      </c>
      <c r="B29" s="360"/>
      <c r="C29" s="360"/>
      <c r="D29" s="360"/>
      <c r="E29" s="360"/>
      <c r="F29" s="360"/>
      <c r="G29" s="360"/>
      <c r="H29" s="360"/>
      <c r="I29" s="360"/>
      <c r="J29" s="360"/>
      <c r="K29" s="400"/>
    </row>
    <row r="30" ht="18.75" customHeight="1" spans="1:11">
      <c r="A30" s="361" t="s">
        <v>120</v>
      </c>
      <c r="B30" s="362" t="s">
        <v>121</v>
      </c>
      <c r="C30" s="362" t="s">
        <v>122</v>
      </c>
      <c r="D30" s="362" t="s">
        <v>123</v>
      </c>
      <c r="E30" s="362" t="s">
        <v>124</v>
      </c>
      <c r="F30" s="362"/>
      <c r="G30" s="362"/>
      <c r="H30" s="362"/>
      <c r="I30" s="362"/>
      <c r="J30" s="362"/>
      <c r="K30" s="401"/>
    </row>
    <row r="31" ht="18.75" customHeight="1" spans="1:11">
      <c r="A31" s="363"/>
      <c r="B31" s="364"/>
      <c r="C31" s="364"/>
      <c r="D31" s="364"/>
      <c r="E31" s="365"/>
      <c r="F31" s="366"/>
      <c r="G31" s="367"/>
      <c r="H31" s="367"/>
      <c r="I31" s="367"/>
      <c r="J31" s="367"/>
      <c r="K31" s="402"/>
    </row>
    <row r="32" ht="18" customHeight="1" spans="1:11">
      <c r="A32" s="368" t="s">
        <v>125</v>
      </c>
      <c r="B32" s="369"/>
      <c r="C32" s="369"/>
      <c r="D32" s="369"/>
      <c r="E32" s="370"/>
      <c r="F32" s="370"/>
      <c r="G32" s="370"/>
      <c r="H32" s="370"/>
      <c r="I32" s="370"/>
      <c r="J32" s="370"/>
      <c r="K32" s="403"/>
    </row>
    <row r="33" ht="14.25" spans="1:11">
      <c r="A33" s="371" t="s">
        <v>126</v>
      </c>
      <c r="B33" s="372"/>
      <c r="C33" s="372"/>
      <c r="D33" s="372"/>
      <c r="E33" s="372"/>
      <c r="F33" s="372"/>
      <c r="G33" s="372"/>
      <c r="H33" s="372"/>
      <c r="I33" s="372"/>
      <c r="J33" s="372"/>
      <c r="K33" s="404"/>
    </row>
    <row r="34" ht="15" spans="1:11">
      <c r="A34" s="143" t="s">
        <v>127</v>
      </c>
      <c r="B34" s="144"/>
      <c r="C34" s="134" t="s">
        <v>67</v>
      </c>
      <c r="D34" s="134" t="s">
        <v>68</v>
      </c>
      <c r="E34" s="373" t="s">
        <v>128</v>
      </c>
      <c r="F34" s="374"/>
      <c r="G34" s="374"/>
      <c r="H34" s="374"/>
      <c r="I34" s="374"/>
      <c r="J34" s="374"/>
      <c r="K34" s="405"/>
    </row>
    <row r="35" ht="15" spans="1:11">
      <c r="A35" s="375" t="s">
        <v>129</v>
      </c>
      <c r="B35" s="375"/>
      <c r="C35" s="375"/>
      <c r="D35" s="375"/>
      <c r="E35" s="375"/>
      <c r="F35" s="375"/>
      <c r="G35" s="375"/>
      <c r="H35" s="375"/>
      <c r="I35" s="375"/>
      <c r="J35" s="375"/>
      <c r="K35" s="375"/>
    </row>
    <row r="36" ht="14.25" spans="1:11">
      <c r="A36" s="282" t="s">
        <v>130</v>
      </c>
      <c r="B36" s="283"/>
      <c r="C36" s="283"/>
      <c r="D36" s="283"/>
      <c r="E36" s="283"/>
      <c r="F36" s="283"/>
      <c r="G36" s="283"/>
      <c r="H36" s="283"/>
      <c r="I36" s="283"/>
      <c r="J36" s="283"/>
      <c r="K36" s="316"/>
    </row>
    <row r="37" ht="14.25" spans="1:11">
      <c r="A37" s="173" t="s">
        <v>131</v>
      </c>
      <c r="B37" s="174"/>
      <c r="C37" s="174"/>
      <c r="D37" s="174"/>
      <c r="E37" s="174"/>
      <c r="F37" s="174"/>
      <c r="G37" s="174"/>
      <c r="H37" s="174"/>
      <c r="I37" s="174"/>
      <c r="J37" s="174"/>
      <c r="K37" s="206"/>
    </row>
    <row r="38" ht="14.25" spans="1:11">
      <c r="A38" s="173"/>
      <c r="B38" s="174"/>
      <c r="C38" s="174"/>
      <c r="D38" s="174"/>
      <c r="E38" s="174"/>
      <c r="F38" s="174"/>
      <c r="G38" s="174"/>
      <c r="H38" s="174"/>
      <c r="I38" s="174"/>
      <c r="J38" s="174"/>
      <c r="K38" s="206"/>
    </row>
    <row r="39" ht="14.25" spans="1:11">
      <c r="A39" s="173"/>
      <c r="B39" s="174"/>
      <c r="C39" s="174"/>
      <c r="D39" s="174"/>
      <c r="E39" s="174"/>
      <c r="F39" s="174"/>
      <c r="G39" s="174"/>
      <c r="H39" s="174"/>
      <c r="I39" s="174"/>
      <c r="J39" s="174"/>
      <c r="K39" s="206"/>
    </row>
    <row r="40" ht="14.25" spans="1:11">
      <c r="A40" s="173"/>
      <c r="B40" s="174"/>
      <c r="C40" s="174"/>
      <c r="D40" s="174"/>
      <c r="E40" s="174"/>
      <c r="F40" s="174"/>
      <c r="G40" s="174"/>
      <c r="H40" s="174"/>
      <c r="I40" s="174"/>
      <c r="J40" s="174"/>
      <c r="K40" s="206"/>
    </row>
    <row r="41" ht="14.25" spans="1:11">
      <c r="A41" s="173"/>
      <c r="B41" s="174"/>
      <c r="C41" s="174"/>
      <c r="D41" s="174"/>
      <c r="E41" s="174"/>
      <c r="F41" s="174"/>
      <c r="G41" s="174"/>
      <c r="H41" s="174"/>
      <c r="I41" s="174"/>
      <c r="J41" s="174"/>
      <c r="K41" s="206"/>
    </row>
    <row r="42" ht="14.25" spans="1:11">
      <c r="A42" s="173"/>
      <c r="B42" s="174"/>
      <c r="C42" s="174"/>
      <c r="D42" s="174"/>
      <c r="E42" s="174"/>
      <c r="F42" s="174"/>
      <c r="G42" s="174"/>
      <c r="H42" s="174"/>
      <c r="I42" s="174"/>
      <c r="J42" s="174"/>
      <c r="K42" s="206"/>
    </row>
    <row r="43" ht="15" spans="1:11">
      <c r="A43" s="279" t="s">
        <v>132</v>
      </c>
      <c r="B43" s="280"/>
      <c r="C43" s="280"/>
      <c r="D43" s="280"/>
      <c r="E43" s="280"/>
      <c r="F43" s="280"/>
      <c r="G43" s="280"/>
      <c r="H43" s="280"/>
      <c r="I43" s="280"/>
      <c r="J43" s="280"/>
      <c r="K43" s="315"/>
    </row>
    <row r="44" ht="15" spans="1:11">
      <c r="A44" s="328" t="s">
        <v>133</v>
      </c>
      <c r="B44" s="329"/>
      <c r="C44" s="329"/>
      <c r="D44" s="329"/>
      <c r="E44" s="329"/>
      <c r="F44" s="329"/>
      <c r="G44" s="329"/>
      <c r="H44" s="329"/>
      <c r="I44" s="329"/>
      <c r="J44" s="329"/>
      <c r="K44" s="386"/>
    </row>
    <row r="45" ht="14.25" spans="1:11">
      <c r="A45" s="335" t="s">
        <v>134</v>
      </c>
      <c r="B45" s="332" t="s">
        <v>96</v>
      </c>
      <c r="C45" s="332" t="s">
        <v>97</v>
      </c>
      <c r="D45" s="332" t="s">
        <v>89</v>
      </c>
      <c r="E45" s="337" t="s">
        <v>135</v>
      </c>
      <c r="F45" s="332" t="s">
        <v>96</v>
      </c>
      <c r="G45" s="332" t="s">
        <v>97</v>
      </c>
      <c r="H45" s="332" t="s">
        <v>89</v>
      </c>
      <c r="I45" s="337" t="s">
        <v>136</v>
      </c>
      <c r="J45" s="332" t="s">
        <v>96</v>
      </c>
      <c r="K45" s="387" t="s">
        <v>97</v>
      </c>
    </row>
    <row r="46" ht="14.25" spans="1:11">
      <c r="A46" s="276" t="s">
        <v>88</v>
      </c>
      <c r="B46" s="134" t="s">
        <v>96</v>
      </c>
      <c r="C46" s="134" t="s">
        <v>97</v>
      </c>
      <c r="D46" s="134" t="s">
        <v>89</v>
      </c>
      <c r="E46" s="277" t="s">
        <v>95</v>
      </c>
      <c r="F46" s="134" t="s">
        <v>96</v>
      </c>
      <c r="G46" s="134" t="s">
        <v>97</v>
      </c>
      <c r="H46" s="134" t="s">
        <v>89</v>
      </c>
      <c r="I46" s="277" t="s">
        <v>106</v>
      </c>
      <c r="J46" s="134" t="s">
        <v>96</v>
      </c>
      <c r="K46" s="135" t="s">
        <v>97</v>
      </c>
    </row>
    <row r="47" ht="15" spans="1:11">
      <c r="A47" s="238" t="s">
        <v>99</v>
      </c>
      <c r="B47" s="239"/>
      <c r="C47" s="239"/>
      <c r="D47" s="239"/>
      <c r="E47" s="239"/>
      <c r="F47" s="239"/>
      <c r="G47" s="239"/>
      <c r="H47" s="239"/>
      <c r="I47" s="239"/>
      <c r="J47" s="239"/>
      <c r="K47" s="302"/>
    </row>
    <row r="48" ht="15" spans="1:11">
      <c r="A48" s="375" t="s">
        <v>137</v>
      </c>
      <c r="B48" s="375"/>
      <c r="C48" s="375"/>
      <c r="D48" s="375"/>
      <c r="E48" s="375"/>
      <c r="F48" s="375"/>
      <c r="G48" s="375"/>
      <c r="H48" s="375"/>
      <c r="I48" s="375"/>
      <c r="J48" s="375"/>
      <c r="K48" s="375"/>
    </row>
    <row r="49" ht="15" spans="1:11">
      <c r="A49" s="376"/>
      <c r="B49" s="377"/>
      <c r="C49" s="377"/>
      <c r="D49" s="377"/>
      <c r="E49" s="377"/>
      <c r="F49" s="377"/>
      <c r="G49" s="377"/>
      <c r="H49" s="377"/>
      <c r="I49" s="377"/>
      <c r="J49" s="377"/>
      <c r="K49" s="406"/>
    </row>
    <row r="50" ht="15" spans="1:11">
      <c r="A50" s="378" t="s">
        <v>138</v>
      </c>
      <c r="B50" s="379" t="s">
        <v>139</v>
      </c>
      <c r="C50" s="379"/>
      <c r="D50" s="380" t="s">
        <v>140</v>
      </c>
      <c r="E50" s="381" t="s">
        <v>141</v>
      </c>
      <c r="F50" s="382" t="s">
        <v>142</v>
      </c>
      <c r="G50" s="383"/>
      <c r="H50" s="384" t="s">
        <v>143</v>
      </c>
      <c r="I50" s="407"/>
      <c r="J50" s="408" t="s">
        <v>141</v>
      </c>
      <c r="K50" s="409"/>
    </row>
    <row r="51" ht="15" spans="1:11">
      <c r="A51" s="375" t="s">
        <v>144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4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5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zoomScale="125" zoomScaleNormal="125" topLeftCell="A18" workbookViewId="0">
      <selection activeCell="A33" sqref="A33:K33"/>
    </sheetView>
  </sheetViews>
  <sheetFormatPr defaultColWidth="10" defaultRowHeight="16.5" customHeight="1"/>
  <cols>
    <col min="1" max="2" width="10" style="212"/>
    <col min="3" max="3" width="9.4" style="212" customWidth="1"/>
    <col min="4" max="4" width="16" style="212" customWidth="1"/>
    <col min="5" max="6" width="10" style="212"/>
    <col min="7" max="7" width="10.1" style="212"/>
    <col min="8" max="16384" width="10" style="212"/>
  </cols>
  <sheetData>
    <row r="1" ht="22.5" customHeight="1" spans="1:11">
      <c r="A1" s="213" t="s">
        <v>145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ht="17.25" customHeight="1" spans="1:11">
      <c r="A2" s="214" t="s">
        <v>54</v>
      </c>
      <c r="B2" s="215" t="str">
        <f>首期!$B$2</f>
        <v>期单</v>
      </c>
      <c r="C2" s="215"/>
      <c r="D2" s="216" t="s">
        <v>56</v>
      </c>
      <c r="E2" s="216"/>
      <c r="F2" s="215" t="str">
        <f>首期!$F$2</f>
        <v>江阴市腾圣时装有限公司</v>
      </c>
      <c r="G2" s="215"/>
      <c r="H2" s="217" t="s">
        <v>58</v>
      </c>
      <c r="I2" s="298" t="str">
        <f>首期!$I$2</f>
        <v>泉州新双良无缝服饰有限公司</v>
      </c>
      <c r="J2" s="298"/>
      <c r="K2" s="299"/>
    </row>
    <row r="3" customHeight="1" spans="1:11">
      <c r="A3" s="218" t="s">
        <v>60</v>
      </c>
      <c r="B3" s="219"/>
      <c r="C3" s="220"/>
      <c r="D3" s="221" t="s">
        <v>61</v>
      </c>
      <c r="E3" s="222"/>
      <c r="F3" s="222"/>
      <c r="G3" s="223"/>
      <c r="H3" s="221" t="s">
        <v>62</v>
      </c>
      <c r="I3" s="222"/>
      <c r="J3" s="222"/>
      <c r="K3" s="223"/>
    </row>
    <row r="4" customHeight="1" spans="1:11">
      <c r="A4" s="224" t="s">
        <v>63</v>
      </c>
      <c r="B4" s="134" t="s">
        <v>64</v>
      </c>
      <c r="C4" s="135"/>
      <c r="D4" s="224" t="s">
        <v>65</v>
      </c>
      <c r="E4" s="225"/>
      <c r="F4" s="226">
        <v>45698</v>
      </c>
      <c r="G4" s="227"/>
      <c r="H4" s="224" t="s">
        <v>66</v>
      </c>
      <c r="I4" s="225"/>
      <c r="J4" s="134" t="s">
        <v>67</v>
      </c>
      <c r="K4" s="135" t="s">
        <v>68</v>
      </c>
    </row>
    <row r="5" customHeight="1" spans="1:11">
      <c r="A5" s="228" t="s">
        <v>69</v>
      </c>
      <c r="B5" s="129" t="s">
        <v>70</v>
      </c>
      <c r="C5" s="129"/>
      <c r="D5" s="224" t="s">
        <v>71</v>
      </c>
      <c r="E5" s="225"/>
      <c r="F5" s="226">
        <v>45651</v>
      </c>
      <c r="G5" s="227"/>
      <c r="H5" s="224" t="s">
        <v>72</v>
      </c>
      <c r="I5" s="225"/>
      <c r="J5" s="134" t="s">
        <v>67</v>
      </c>
      <c r="K5" s="135" t="s">
        <v>68</v>
      </c>
    </row>
    <row r="6" customHeight="1" spans="1:11">
      <c r="A6" s="224" t="s">
        <v>73</v>
      </c>
      <c r="B6" s="229">
        <f>首期!$B$6</f>
        <v>1</v>
      </c>
      <c r="C6" s="230">
        <f>首期!$C$6</f>
        <v>5</v>
      </c>
      <c r="D6" s="228" t="s">
        <v>74</v>
      </c>
      <c r="E6" s="231"/>
      <c r="F6" s="226">
        <v>45677</v>
      </c>
      <c r="G6" s="227"/>
      <c r="H6" s="224" t="s">
        <v>75</v>
      </c>
      <c r="I6" s="225"/>
      <c r="J6" s="134" t="s">
        <v>67</v>
      </c>
      <c r="K6" s="135" t="s">
        <v>68</v>
      </c>
    </row>
    <row r="7" customHeight="1" spans="1:11">
      <c r="A7" s="224" t="s">
        <v>76</v>
      </c>
      <c r="B7" s="232">
        <v>2000</v>
      </c>
      <c r="C7" s="233"/>
      <c r="D7" s="228" t="s">
        <v>77</v>
      </c>
      <c r="E7" s="234"/>
      <c r="F7" s="226">
        <v>45680</v>
      </c>
      <c r="G7" s="227"/>
      <c r="H7" s="224" t="s">
        <v>78</v>
      </c>
      <c r="I7" s="225"/>
      <c r="J7" s="134" t="s">
        <v>67</v>
      </c>
      <c r="K7" s="135" t="s">
        <v>68</v>
      </c>
    </row>
    <row r="8" customHeight="1" spans="1:11">
      <c r="A8" s="235" t="s">
        <v>146</v>
      </c>
      <c r="B8" s="236" t="s">
        <v>80</v>
      </c>
      <c r="C8" s="237"/>
      <c r="D8" s="238" t="s">
        <v>81</v>
      </c>
      <c r="E8" s="239"/>
      <c r="F8" s="240">
        <v>45680</v>
      </c>
      <c r="G8" s="241"/>
      <c r="H8" s="238" t="s">
        <v>82</v>
      </c>
      <c r="I8" s="239"/>
      <c r="J8" s="270" t="s">
        <v>67</v>
      </c>
      <c r="K8" s="300" t="s">
        <v>68</v>
      </c>
    </row>
    <row r="9" customHeight="1" spans="1:11">
      <c r="A9" s="242" t="s">
        <v>147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</row>
    <row r="10" customHeight="1" spans="1:11">
      <c r="A10" s="243" t="s">
        <v>85</v>
      </c>
      <c r="B10" s="244" t="s">
        <v>86</v>
      </c>
      <c r="C10" s="245" t="s">
        <v>87</v>
      </c>
      <c r="D10" s="246"/>
      <c r="E10" s="247" t="s">
        <v>90</v>
      </c>
      <c r="F10" s="244" t="s">
        <v>86</v>
      </c>
      <c r="G10" s="245" t="s">
        <v>87</v>
      </c>
      <c r="H10" s="244"/>
      <c r="I10" s="247" t="s">
        <v>88</v>
      </c>
      <c r="J10" s="244" t="s">
        <v>86</v>
      </c>
      <c r="K10" s="301" t="s">
        <v>87</v>
      </c>
    </row>
    <row r="11" customHeight="1" spans="1:11">
      <c r="A11" s="228" t="s">
        <v>91</v>
      </c>
      <c r="B11" s="248" t="s">
        <v>86</v>
      </c>
      <c r="C11" s="134" t="s">
        <v>87</v>
      </c>
      <c r="D11" s="234"/>
      <c r="E11" s="231" t="s">
        <v>93</v>
      </c>
      <c r="F11" s="248" t="s">
        <v>86</v>
      </c>
      <c r="G11" s="134" t="s">
        <v>87</v>
      </c>
      <c r="H11" s="248"/>
      <c r="I11" s="231" t="s">
        <v>98</v>
      </c>
      <c r="J11" s="248" t="s">
        <v>86</v>
      </c>
      <c r="K11" s="135" t="s">
        <v>87</v>
      </c>
    </row>
    <row r="12" customHeight="1" spans="1:11">
      <c r="A12" s="238" t="s">
        <v>128</v>
      </c>
      <c r="B12" s="239"/>
      <c r="C12" s="239"/>
      <c r="D12" s="239"/>
      <c r="E12" s="239"/>
      <c r="F12" s="239"/>
      <c r="G12" s="239"/>
      <c r="H12" s="239"/>
      <c r="I12" s="239"/>
      <c r="J12" s="239"/>
      <c r="K12" s="302"/>
    </row>
    <row r="13" customHeight="1" spans="1:11">
      <c r="A13" s="249" t="s">
        <v>148</v>
      </c>
      <c r="B13" s="250"/>
      <c r="C13" s="250"/>
      <c r="D13" s="250"/>
      <c r="E13" s="250"/>
      <c r="F13" s="250"/>
      <c r="G13" s="250"/>
      <c r="H13" s="250"/>
      <c r="I13" s="250"/>
      <c r="J13" s="250"/>
      <c r="K13" s="303"/>
    </row>
    <row r="14" customHeight="1" spans="1:11">
      <c r="A14" s="251" t="s">
        <v>149</v>
      </c>
      <c r="B14" s="252"/>
      <c r="C14" s="252"/>
      <c r="D14" s="252"/>
      <c r="E14" s="253"/>
      <c r="F14" s="254"/>
      <c r="G14" s="254"/>
      <c r="H14" s="254"/>
      <c r="I14" s="304"/>
      <c r="J14" s="304"/>
      <c r="K14" s="305"/>
    </row>
    <row r="15" customHeight="1" spans="1:11">
      <c r="A15" s="255" t="s">
        <v>150</v>
      </c>
      <c r="B15" s="256"/>
      <c r="C15" s="256"/>
      <c r="D15" s="257"/>
      <c r="E15" s="258"/>
      <c r="F15" s="258"/>
      <c r="G15" s="258"/>
      <c r="H15" s="259"/>
      <c r="I15" s="306"/>
      <c r="J15" s="307"/>
      <c r="K15" s="308"/>
    </row>
    <row r="16" customHeight="1" spans="1:11">
      <c r="A16" s="255"/>
      <c r="B16" s="256"/>
      <c r="C16" s="256"/>
      <c r="D16" s="256"/>
      <c r="E16" s="260"/>
      <c r="F16" s="260"/>
      <c r="G16" s="260"/>
      <c r="H16" s="260"/>
      <c r="I16" s="309"/>
      <c r="J16" s="309"/>
      <c r="K16" s="310"/>
    </row>
    <row r="17" customHeight="1" spans="1:11">
      <c r="A17" s="261" t="s">
        <v>151</v>
      </c>
      <c r="B17" s="261"/>
      <c r="C17" s="261"/>
      <c r="D17" s="261"/>
      <c r="E17" s="261"/>
      <c r="F17" s="261"/>
      <c r="G17" s="261"/>
      <c r="H17" s="261"/>
      <c r="I17" s="261"/>
      <c r="J17" s="261"/>
      <c r="K17" s="261"/>
    </row>
    <row r="18" customHeight="1" spans="1:11">
      <c r="A18" s="262" t="s">
        <v>152</v>
      </c>
      <c r="B18" s="253"/>
      <c r="C18" s="252"/>
      <c r="D18" s="252"/>
      <c r="E18" s="263"/>
      <c r="F18" s="263"/>
      <c r="G18" s="263"/>
      <c r="H18" s="263"/>
      <c r="I18" s="311"/>
      <c r="J18" s="304"/>
      <c r="K18" s="305"/>
    </row>
    <row r="19" customHeight="1" spans="1:11">
      <c r="A19" s="264" t="s">
        <v>153</v>
      </c>
      <c r="B19" s="256"/>
      <c r="C19" s="265"/>
      <c r="D19" s="265"/>
      <c r="E19" s="266"/>
      <c r="F19" s="267"/>
      <c r="G19" s="267"/>
      <c r="H19" s="268"/>
      <c r="I19" s="306"/>
      <c r="J19" s="307"/>
      <c r="K19" s="308"/>
    </row>
    <row r="20" customHeight="1" spans="1:11">
      <c r="A20" s="263"/>
      <c r="B20" s="263"/>
      <c r="C20" s="263"/>
      <c r="D20" s="263"/>
      <c r="E20" s="269"/>
      <c r="F20" s="270"/>
      <c r="G20" s="270"/>
      <c r="H20" s="270"/>
      <c r="I20" s="270"/>
      <c r="J20" s="270"/>
      <c r="K20" s="300"/>
    </row>
    <row r="21" customHeight="1" spans="1:11">
      <c r="A21" s="271" t="s">
        <v>125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</row>
    <row r="22" customHeight="1" spans="1:11">
      <c r="A22" s="131" t="s">
        <v>126</v>
      </c>
      <c r="B22" s="165"/>
      <c r="C22" s="165"/>
      <c r="D22" s="165"/>
      <c r="E22" s="165"/>
      <c r="F22" s="165"/>
      <c r="G22" s="165"/>
      <c r="H22" s="165"/>
      <c r="I22" s="165"/>
      <c r="J22" s="165"/>
      <c r="K22" s="201"/>
    </row>
    <row r="23" customHeight="1" spans="1:11">
      <c r="A23" s="143" t="s">
        <v>127</v>
      </c>
      <c r="B23" s="144"/>
      <c r="C23" s="134" t="s">
        <v>67</v>
      </c>
      <c r="D23" s="134" t="s">
        <v>68</v>
      </c>
      <c r="E23" s="142"/>
      <c r="F23" s="142"/>
      <c r="G23" s="142"/>
      <c r="H23" s="142"/>
      <c r="I23" s="142"/>
      <c r="J23" s="142"/>
      <c r="K23" s="195"/>
    </row>
    <row r="24" customHeight="1" spans="1:11">
      <c r="A24" s="272" t="s">
        <v>154</v>
      </c>
      <c r="B24" s="273"/>
      <c r="C24" s="273"/>
      <c r="D24" s="273"/>
      <c r="E24" s="273"/>
      <c r="F24" s="273"/>
      <c r="G24" s="273"/>
      <c r="H24" s="273"/>
      <c r="I24" s="273"/>
      <c r="J24" s="273"/>
      <c r="K24" s="312"/>
    </row>
    <row r="25" customHeight="1" spans="1:11">
      <c r="A25" s="274"/>
      <c r="B25" s="275"/>
      <c r="C25" s="275"/>
      <c r="D25" s="275"/>
      <c r="E25" s="275"/>
      <c r="F25" s="275"/>
      <c r="G25" s="275"/>
      <c r="H25" s="275"/>
      <c r="I25" s="275"/>
      <c r="J25" s="275"/>
      <c r="K25" s="313"/>
    </row>
    <row r="26" customHeight="1" spans="1:11">
      <c r="A26" s="242" t="s">
        <v>133</v>
      </c>
      <c r="B26" s="242"/>
      <c r="C26" s="242"/>
      <c r="D26" s="242"/>
      <c r="E26" s="242"/>
      <c r="F26" s="242"/>
      <c r="G26" s="242"/>
      <c r="H26" s="242"/>
      <c r="I26" s="242"/>
      <c r="J26" s="242"/>
      <c r="K26" s="242"/>
    </row>
    <row r="27" customHeight="1" spans="1:11">
      <c r="A27" s="218" t="s">
        <v>134</v>
      </c>
      <c r="B27" s="245" t="s">
        <v>96</v>
      </c>
      <c r="C27" s="245" t="s">
        <v>97</v>
      </c>
      <c r="D27" s="245" t="s">
        <v>89</v>
      </c>
      <c r="E27" s="219" t="s">
        <v>135</v>
      </c>
      <c r="F27" s="245" t="s">
        <v>96</v>
      </c>
      <c r="G27" s="245" t="s">
        <v>97</v>
      </c>
      <c r="H27" s="245" t="s">
        <v>89</v>
      </c>
      <c r="I27" s="219" t="s">
        <v>136</v>
      </c>
      <c r="J27" s="245" t="s">
        <v>96</v>
      </c>
      <c r="K27" s="301" t="s">
        <v>97</v>
      </c>
    </row>
    <row r="28" customHeight="1" spans="1:11">
      <c r="A28" s="276" t="s">
        <v>88</v>
      </c>
      <c r="B28" s="134" t="s">
        <v>96</v>
      </c>
      <c r="C28" s="134" t="s">
        <v>97</v>
      </c>
      <c r="D28" s="134" t="s">
        <v>89</v>
      </c>
      <c r="E28" s="277" t="s">
        <v>95</v>
      </c>
      <c r="F28" s="134" t="s">
        <v>96</v>
      </c>
      <c r="G28" s="134" t="s">
        <v>97</v>
      </c>
      <c r="H28" s="134" t="s">
        <v>89</v>
      </c>
      <c r="I28" s="277" t="s">
        <v>106</v>
      </c>
      <c r="J28" s="134" t="s">
        <v>96</v>
      </c>
      <c r="K28" s="135" t="s">
        <v>97</v>
      </c>
    </row>
    <row r="29" customHeight="1" spans="1:11">
      <c r="A29" s="224" t="s">
        <v>99</v>
      </c>
      <c r="B29" s="278"/>
      <c r="C29" s="278"/>
      <c r="D29" s="278"/>
      <c r="E29" s="278"/>
      <c r="F29" s="278"/>
      <c r="G29" s="278"/>
      <c r="H29" s="278"/>
      <c r="I29" s="278"/>
      <c r="J29" s="278"/>
      <c r="K29" s="314"/>
    </row>
    <row r="30" customHeight="1" spans="1:11">
      <c r="A30" s="279"/>
      <c r="B30" s="280"/>
      <c r="C30" s="280"/>
      <c r="D30" s="280"/>
      <c r="E30" s="280"/>
      <c r="F30" s="280"/>
      <c r="G30" s="280"/>
      <c r="H30" s="280"/>
      <c r="I30" s="280"/>
      <c r="J30" s="280"/>
      <c r="K30" s="315"/>
    </row>
    <row r="31" customHeight="1" spans="1:11">
      <c r="A31" s="281" t="s">
        <v>155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</row>
    <row r="32" ht="17.25" customHeight="1" spans="1:11">
      <c r="A32" s="282" t="s">
        <v>156</v>
      </c>
      <c r="B32" s="283"/>
      <c r="C32" s="283"/>
      <c r="D32" s="283"/>
      <c r="E32" s="283"/>
      <c r="F32" s="283"/>
      <c r="G32" s="283"/>
      <c r="H32" s="283"/>
      <c r="I32" s="283"/>
      <c r="J32" s="283"/>
      <c r="K32" s="316"/>
    </row>
    <row r="33" ht="17.25" customHeight="1" spans="1:11">
      <c r="A33" s="284" t="s">
        <v>157</v>
      </c>
      <c r="B33" s="174"/>
      <c r="C33" s="174"/>
      <c r="D33" s="174"/>
      <c r="E33" s="174"/>
      <c r="F33" s="174"/>
      <c r="G33" s="174"/>
      <c r="H33" s="174"/>
      <c r="I33" s="174"/>
      <c r="J33" s="174"/>
      <c r="K33" s="206"/>
    </row>
    <row r="34" ht="17.25" customHeight="1" spans="1:11">
      <c r="A34" s="284"/>
      <c r="B34" s="174"/>
      <c r="C34" s="174"/>
      <c r="D34" s="174"/>
      <c r="E34" s="174"/>
      <c r="F34" s="174"/>
      <c r="G34" s="174"/>
      <c r="H34" s="174"/>
      <c r="I34" s="174"/>
      <c r="J34" s="174"/>
      <c r="K34" s="206"/>
    </row>
    <row r="35" ht="17.25" customHeight="1" spans="1:11">
      <c r="A35" s="173"/>
      <c r="B35" s="174"/>
      <c r="C35" s="174"/>
      <c r="D35" s="174"/>
      <c r="E35" s="174"/>
      <c r="F35" s="174"/>
      <c r="G35" s="174"/>
      <c r="H35" s="174"/>
      <c r="I35" s="174"/>
      <c r="J35" s="174"/>
      <c r="K35" s="206"/>
    </row>
    <row r="36" ht="17.25" customHeight="1" spans="1:11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206"/>
    </row>
    <row r="37" ht="17.25" customHeight="1" spans="1:11">
      <c r="A37" s="173"/>
      <c r="B37" s="174"/>
      <c r="C37" s="174"/>
      <c r="D37" s="174"/>
      <c r="E37" s="174"/>
      <c r="F37" s="174"/>
      <c r="G37" s="174"/>
      <c r="H37" s="174"/>
      <c r="I37" s="174"/>
      <c r="J37" s="174"/>
      <c r="K37" s="206"/>
    </row>
    <row r="38" ht="17.25" customHeight="1" spans="1:11">
      <c r="A38" s="173"/>
      <c r="B38" s="174"/>
      <c r="C38" s="174"/>
      <c r="D38" s="174"/>
      <c r="E38" s="174"/>
      <c r="F38" s="174"/>
      <c r="G38" s="174"/>
      <c r="H38" s="174"/>
      <c r="I38" s="174"/>
      <c r="J38" s="174"/>
      <c r="K38" s="206"/>
    </row>
    <row r="39" ht="17.25" customHeight="1" spans="1:11">
      <c r="A39" s="173"/>
      <c r="B39" s="174"/>
      <c r="C39" s="174"/>
      <c r="D39" s="174"/>
      <c r="E39" s="174"/>
      <c r="F39" s="174"/>
      <c r="G39" s="174"/>
      <c r="H39" s="174"/>
      <c r="I39" s="174"/>
      <c r="J39" s="174"/>
      <c r="K39" s="206"/>
    </row>
    <row r="40" ht="17.25" customHeight="1" spans="1:11">
      <c r="A40" s="173"/>
      <c r="B40" s="174"/>
      <c r="C40" s="174"/>
      <c r="D40" s="174"/>
      <c r="E40" s="174"/>
      <c r="F40" s="174"/>
      <c r="G40" s="174"/>
      <c r="H40" s="174"/>
      <c r="I40" s="174"/>
      <c r="J40" s="174"/>
      <c r="K40" s="206"/>
    </row>
    <row r="41" ht="17.25" customHeight="1" spans="1:11">
      <c r="A41" s="279" t="s">
        <v>132</v>
      </c>
      <c r="B41" s="280"/>
      <c r="C41" s="280"/>
      <c r="D41" s="280"/>
      <c r="E41" s="280"/>
      <c r="F41" s="280"/>
      <c r="G41" s="280"/>
      <c r="H41" s="280"/>
      <c r="I41" s="280"/>
      <c r="J41" s="280"/>
      <c r="K41" s="315"/>
    </row>
    <row r="42" customHeight="1" spans="1:11">
      <c r="A42" s="281" t="s">
        <v>158</v>
      </c>
      <c r="B42" s="281"/>
      <c r="C42" s="281"/>
      <c r="D42" s="281"/>
      <c r="E42" s="281"/>
      <c r="F42" s="281"/>
      <c r="G42" s="281"/>
      <c r="H42" s="281"/>
      <c r="I42" s="281"/>
      <c r="J42" s="281"/>
      <c r="K42" s="281"/>
    </row>
    <row r="43" ht="18" customHeight="1" spans="1:11">
      <c r="A43" s="285"/>
      <c r="B43" s="286"/>
      <c r="C43" s="286"/>
      <c r="D43" s="286"/>
      <c r="E43" s="286"/>
      <c r="F43" s="286"/>
      <c r="G43" s="286"/>
      <c r="H43" s="286"/>
      <c r="I43" s="286"/>
      <c r="J43" s="286"/>
      <c r="K43" s="317"/>
    </row>
    <row r="44" ht="18" customHeight="1" spans="1:11">
      <c r="A44" s="285"/>
      <c r="B44" s="286"/>
      <c r="C44" s="286"/>
      <c r="D44" s="286"/>
      <c r="E44" s="286"/>
      <c r="F44" s="286"/>
      <c r="G44" s="286"/>
      <c r="H44" s="286"/>
      <c r="I44" s="286"/>
      <c r="J44" s="286"/>
      <c r="K44" s="317"/>
    </row>
    <row r="45" ht="18" customHeight="1" spans="1:11">
      <c r="A45" s="274"/>
      <c r="B45" s="275"/>
      <c r="C45" s="275"/>
      <c r="D45" s="275"/>
      <c r="E45" s="275"/>
      <c r="F45" s="275"/>
      <c r="G45" s="275"/>
      <c r="H45" s="275"/>
      <c r="I45" s="275"/>
      <c r="J45" s="275"/>
      <c r="K45" s="313"/>
    </row>
    <row r="46" ht="21" customHeight="1" spans="1:11">
      <c r="A46" s="287" t="s">
        <v>138</v>
      </c>
      <c r="B46" s="288" t="s">
        <v>139</v>
      </c>
      <c r="C46" s="288"/>
      <c r="D46" s="289" t="s">
        <v>140</v>
      </c>
      <c r="E46" s="163" t="s">
        <v>141</v>
      </c>
      <c r="F46" s="289" t="s">
        <v>142</v>
      </c>
      <c r="G46" s="290">
        <v>45675</v>
      </c>
      <c r="H46" s="291" t="s">
        <v>143</v>
      </c>
      <c r="I46" s="291"/>
      <c r="J46" s="288" t="s">
        <v>141</v>
      </c>
      <c r="K46" s="318"/>
    </row>
    <row r="47" customHeight="1" spans="1:11">
      <c r="A47" s="292" t="s">
        <v>144</v>
      </c>
      <c r="B47" s="293"/>
      <c r="C47" s="293"/>
      <c r="D47" s="293"/>
      <c r="E47" s="293"/>
      <c r="F47" s="293"/>
      <c r="G47" s="293"/>
      <c r="H47" s="293"/>
      <c r="I47" s="293"/>
      <c r="J47" s="293"/>
      <c r="K47" s="319"/>
    </row>
    <row r="48" customHeight="1" spans="1:11">
      <c r="A48" s="294"/>
      <c r="B48" s="295"/>
      <c r="C48" s="295"/>
      <c r="D48" s="295"/>
      <c r="E48" s="295"/>
      <c r="F48" s="295"/>
      <c r="G48" s="295"/>
      <c r="H48" s="295"/>
      <c r="I48" s="295"/>
      <c r="J48" s="295"/>
      <c r="K48" s="320"/>
    </row>
    <row r="49" customHeight="1" spans="1:11">
      <c r="A49" s="296"/>
      <c r="B49" s="297"/>
      <c r="C49" s="297"/>
      <c r="D49" s="297"/>
      <c r="E49" s="297"/>
      <c r="F49" s="297"/>
      <c r="G49" s="297"/>
      <c r="H49" s="297"/>
      <c r="I49" s="297"/>
      <c r="J49" s="297"/>
      <c r="K49" s="321"/>
    </row>
  </sheetData>
  <mergeCells count="7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B46:C46"/>
    <mergeCell ref="H46:I46"/>
    <mergeCell ref="J46:K46"/>
    <mergeCell ref="A47:K47"/>
    <mergeCell ref="A48:K48"/>
    <mergeCell ref="A49:K4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304800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390525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19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0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1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2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3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4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5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6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8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29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0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1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2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3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4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9525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5">
              <controlPr defaultSize="0">
                <anchor moveWithCells="1">
                  <from>
                    <xdr:col>7</xdr:col>
                    <xdr:colOff>733425</xdr:colOff>
                    <xdr:row>26</xdr:row>
                    <xdr:rowOff>9525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6">
              <controlPr defaultSize="0">
                <anchor moveWithCells="1">
                  <from>
                    <xdr:col>3</xdr:col>
                    <xdr:colOff>714375</xdr:colOff>
                    <xdr:row>27</xdr:row>
                    <xdr:rowOff>0</xdr:rowOff>
                  </from>
                  <to>
                    <xdr:col>3</xdr:col>
                    <xdr:colOff>1104900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7">
              <controlPr defaultSize="0">
                <anchor moveWithCells="1">
                  <from>
                    <xdr:col>3</xdr:col>
                    <xdr:colOff>685800</xdr:colOff>
                    <xdr:row>26</xdr:row>
                    <xdr:rowOff>9525</xdr:rowOff>
                  </from>
                  <to>
                    <xdr:col>3</xdr:col>
                    <xdr:colOff>990600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38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39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0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2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3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4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5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6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workbookViewId="0">
      <selection activeCell="M9" sqref="M9"/>
    </sheetView>
  </sheetViews>
  <sheetFormatPr defaultColWidth="10.1" defaultRowHeight="14.25"/>
  <cols>
    <col min="1" max="1" width="9.6" style="129" customWidth="1"/>
    <col min="2" max="2" width="11.1" style="129" customWidth="1"/>
    <col min="3" max="3" width="9.1" style="129" customWidth="1"/>
    <col min="4" max="4" width="9.5" style="129" customWidth="1"/>
    <col min="5" max="5" width="9.1" style="129" customWidth="1"/>
    <col min="6" max="6" width="10.4" style="129" customWidth="1"/>
    <col min="7" max="7" width="9.5" style="129" customWidth="1"/>
    <col min="8" max="8" width="9.1" style="129" customWidth="1"/>
    <col min="9" max="9" width="8.1" style="129" customWidth="1"/>
    <col min="10" max="10" width="10.5" style="129" customWidth="1"/>
    <col min="11" max="11" width="12.1" style="129" customWidth="1"/>
    <col min="12" max="16384" width="10.1" style="129"/>
  </cols>
  <sheetData>
    <row r="1" ht="26.25" spans="1:11">
      <c r="A1" s="130" t="s">
        <v>159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>
      <c r="A2" s="131" t="s">
        <v>54</v>
      </c>
      <c r="B2" s="132" t="str">
        <f>首期!$B$2</f>
        <v>期单</v>
      </c>
      <c r="C2" s="132"/>
      <c r="D2" s="133" t="s">
        <v>63</v>
      </c>
      <c r="E2" s="134" t="s">
        <v>64</v>
      </c>
      <c r="F2" s="135"/>
      <c r="G2" s="129" t="s">
        <v>70</v>
      </c>
      <c r="H2" s="136"/>
      <c r="I2" s="165" t="s">
        <v>58</v>
      </c>
      <c r="J2" s="193" t="str">
        <f>首期!$I$2</f>
        <v>泉州新双良无缝服饰有限公司</v>
      </c>
      <c r="K2" s="194"/>
    </row>
    <row r="3" spans="1:11">
      <c r="A3" s="137" t="s">
        <v>76</v>
      </c>
      <c r="B3" s="138">
        <v>2000</v>
      </c>
      <c r="C3" s="138"/>
      <c r="D3" s="139" t="s">
        <v>160</v>
      </c>
      <c r="E3" s="140">
        <v>45698</v>
      </c>
      <c r="F3" s="141"/>
      <c r="G3" s="141"/>
      <c r="H3" s="142" t="s">
        <v>161</v>
      </c>
      <c r="I3" s="142"/>
      <c r="J3" s="142"/>
      <c r="K3" s="195"/>
    </row>
    <row r="4" spans="1:11">
      <c r="A4" s="143" t="s">
        <v>73</v>
      </c>
      <c r="B4" s="138">
        <f>首期!$B$6</f>
        <v>1</v>
      </c>
      <c r="C4" s="138">
        <f>首期!$C$6</f>
        <v>5</v>
      </c>
      <c r="D4" s="144" t="s">
        <v>162</v>
      </c>
      <c r="E4" s="141" t="s">
        <v>163</v>
      </c>
      <c r="F4" s="141"/>
      <c r="G4" s="141"/>
      <c r="H4" s="144" t="s">
        <v>164</v>
      </c>
      <c r="I4" s="144"/>
      <c r="J4" s="157" t="s">
        <v>67</v>
      </c>
      <c r="K4" s="196" t="s">
        <v>68</v>
      </c>
    </row>
    <row r="5" spans="1:11">
      <c r="A5" s="143" t="s">
        <v>165</v>
      </c>
      <c r="B5" s="138">
        <v>1</v>
      </c>
      <c r="C5" s="138"/>
      <c r="D5" s="139" t="s">
        <v>166</v>
      </c>
      <c r="E5" s="139" t="s">
        <v>163</v>
      </c>
      <c r="F5" s="139"/>
      <c r="H5" s="144" t="s">
        <v>167</v>
      </c>
      <c r="I5" s="144"/>
      <c r="J5" s="157" t="s">
        <v>67</v>
      </c>
      <c r="K5" s="196" t="s">
        <v>68</v>
      </c>
    </row>
    <row r="6" spans="1:11">
      <c r="A6" s="145" t="s">
        <v>168</v>
      </c>
      <c r="B6" s="146">
        <v>125</v>
      </c>
      <c r="C6" s="146"/>
      <c r="D6" s="147" t="s">
        <v>169</v>
      </c>
      <c r="E6" s="148">
        <v>2000</v>
      </c>
      <c r="F6" s="149"/>
      <c r="G6" s="147"/>
      <c r="H6" s="150" t="s">
        <v>170</v>
      </c>
      <c r="I6" s="150"/>
      <c r="J6" s="149" t="s">
        <v>67</v>
      </c>
      <c r="K6" s="197" t="s">
        <v>68</v>
      </c>
    </row>
    <row r="7" ht="15" spans="1:11">
      <c r="A7" s="151"/>
      <c r="B7" s="152"/>
      <c r="C7" s="152"/>
      <c r="D7" s="151"/>
      <c r="E7" s="152"/>
      <c r="F7" s="136"/>
      <c r="G7" s="151"/>
      <c r="H7" s="136"/>
      <c r="I7" s="152"/>
      <c r="J7" s="152"/>
      <c r="K7" s="152"/>
    </row>
    <row r="8" spans="1:11">
      <c r="A8" s="153" t="s">
        <v>171</v>
      </c>
      <c r="B8" s="154" t="s">
        <v>172</v>
      </c>
      <c r="C8" s="154" t="s">
        <v>173</v>
      </c>
      <c r="D8" s="154" t="s">
        <v>174</v>
      </c>
      <c r="E8" s="154" t="s">
        <v>175</v>
      </c>
      <c r="F8" s="154" t="s">
        <v>176</v>
      </c>
      <c r="G8" s="155" t="s">
        <v>177</v>
      </c>
      <c r="H8" s="156"/>
      <c r="I8" s="156"/>
      <c r="J8" s="156"/>
      <c r="K8" s="198"/>
    </row>
    <row r="9" spans="1:11">
      <c r="A9" s="143" t="s">
        <v>178</v>
      </c>
      <c r="B9" s="144"/>
      <c r="C9" s="157" t="s">
        <v>67</v>
      </c>
      <c r="D9" s="157" t="s">
        <v>68</v>
      </c>
      <c r="E9" s="139" t="s">
        <v>179</v>
      </c>
      <c r="F9" s="158" t="s">
        <v>180</v>
      </c>
      <c r="G9" s="159"/>
      <c r="H9" s="160"/>
      <c r="I9" s="160"/>
      <c r="J9" s="160"/>
      <c r="K9" s="199"/>
    </row>
    <row r="10" spans="1:11">
      <c r="A10" s="143" t="s">
        <v>181</v>
      </c>
      <c r="B10" s="144"/>
      <c r="C10" s="157" t="s">
        <v>67</v>
      </c>
      <c r="D10" s="157" t="s">
        <v>68</v>
      </c>
      <c r="E10" s="139" t="s">
        <v>182</v>
      </c>
      <c r="F10" s="158" t="s">
        <v>183</v>
      </c>
      <c r="G10" s="159" t="s">
        <v>184</v>
      </c>
      <c r="H10" s="160"/>
      <c r="I10" s="160"/>
      <c r="J10" s="160"/>
      <c r="K10" s="199"/>
    </row>
    <row r="11" spans="1:12">
      <c r="A11" s="161" t="s">
        <v>147</v>
      </c>
      <c r="B11" s="162"/>
      <c r="C11" s="162"/>
      <c r="D11" s="162"/>
      <c r="E11" s="162"/>
      <c r="F11" s="162"/>
      <c r="G11" s="162"/>
      <c r="H11" s="162"/>
      <c r="I11" s="162"/>
      <c r="J11" s="162"/>
      <c r="K11" s="200"/>
      <c r="L11" s="129" t="s">
        <v>185</v>
      </c>
    </row>
    <row r="12" spans="1:11">
      <c r="A12" s="137" t="s">
        <v>90</v>
      </c>
      <c r="B12" s="157" t="s">
        <v>86</v>
      </c>
      <c r="C12" s="157" t="s">
        <v>87</v>
      </c>
      <c r="D12" s="158"/>
      <c r="E12" s="139" t="s">
        <v>88</v>
      </c>
      <c r="F12" s="157" t="s">
        <v>86</v>
      </c>
      <c r="G12" s="157" t="s">
        <v>87</v>
      </c>
      <c r="H12" s="157"/>
      <c r="I12" s="139" t="s">
        <v>186</v>
      </c>
      <c r="J12" s="157" t="s">
        <v>86</v>
      </c>
      <c r="K12" s="196" t="s">
        <v>87</v>
      </c>
    </row>
    <row r="13" spans="1:11">
      <c r="A13" s="137" t="s">
        <v>93</v>
      </c>
      <c r="B13" s="157" t="s">
        <v>86</v>
      </c>
      <c r="C13" s="157" t="s">
        <v>87</v>
      </c>
      <c r="D13" s="158"/>
      <c r="E13" s="139" t="s">
        <v>98</v>
      </c>
      <c r="F13" s="157" t="s">
        <v>86</v>
      </c>
      <c r="G13" s="157" t="s">
        <v>87</v>
      </c>
      <c r="H13" s="157"/>
      <c r="I13" s="139" t="s">
        <v>187</v>
      </c>
      <c r="J13" s="157" t="s">
        <v>86</v>
      </c>
      <c r="K13" s="196" t="s">
        <v>87</v>
      </c>
    </row>
    <row r="14" ht="15" spans="1:11">
      <c r="A14" s="145" t="s">
        <v>188</v>
      </c>
      <c r="B14" s="149" t="s">
        <v>86</v>
      </c>
      <c r="C14" s="149" t="s">
        <v>87</v>
      </c>
      <c r="D14" s="163"/>
      <c r="E14" s="147" t="s">
        <v>189</v>
      </c>
      <c r="F14" s="149" t="s">
        <v>86</v>
      </c>
      <c r="G14" s="149" t="s">
        <v>87</v>
      </c>
      <c r="H14" s="149"/>
      <c r="I14" s="147" t="s">
        <v>190</v>
      </c>
      <c r="J14" s="149" t="s">
        <v>86</v>
      </c>
      <c r="K14" s="197" t="s">
        <v>87</v>
      </c>
    </row>
    <row r="15" ht="15" spans="1:11">
      <c r="A15" s="151"/>
      <c r="B15" s="164"/>
      <c r="C15" s="164"/>
      <c r="D15" s="152"/>
      <c r="E15" s="151"/>
      <c r="F15" s="164"/>
      <c r="G15" s="164"/>
      <c r="H15" s="164"/>
      <c r="I15" s="151"/>
      <c r="J15" s="164"/>
      <c r="K15" s="164"/>
    </row>
    <row r="16" s="127" customFormat="1" spans="1:11">
      <c r="A16" s="131" t="s">
        <v>191</v>
      </c>
      <c r="B16" s="165"/>
      <c r="C16" s="165"/>
      <c r="D16" s="165"/>
      <c r="E16" s="165"/>
      <c r="F16" s="165"/>
      <c r="G16" s="165"/>
      <c r="H16" s="165"/>
      <c r="I16" s="165"/>
      <c r="J16" s="165"/>
      <c r="K16" s="201"/>
    </row>
    <row r="17" spans="1:11">
      <c r="A17" s="143" t="s">
        <v>192</v>
      </c>
      <c r="B17" s="144"/>
      <c r="C17" s="144"/>
      <c r="D17" s="144"/>
      <c r="E17" s="144"/>
      <c r="F17" s="144"/>
      <c r="G17" s="144"/>
      <c r="H17" s="144"/>
      <c r="I17" s="144"/>
      <c r="J17" s="144"/>
      <c r="K17" s="202"/>
    </row>
    <row r="18" spans="1:11">
      <c r="A18" s="137"/>
      <c r="B18" s="139"/>
      <c r="C18" s="139" t="s">
        <v>111</v>
      </c>
      <c r="D18" s="139" t="s">
        <v>112</v>
      </c>
      <c r="E18" s="139" t="s">
        <v>113</v>
      </c>
      <c r="F18" s="139" t="s">
        <v>114</v>
      </c>
      <c r="G18" s="139" t="s">
        <v>115</v>
      </c>
      <c r="H18" s="139" t="s">
        <v>193</v>
      </c>
      <c r="I18" s="139"/>
      <c r="J18" s="139"/>
      <c r="K18" s="203"/>
    </row>
    <row r="19" spans="1:11">
      <c r="A19" s="166" t="s">
        <v>120</v>
      </c>
      <c r="B19" s="139"/>
      <c r="C19" s="144" t="s">
        <v>194</v>
      </c>
      <c r="D19" s="144" t="s">
        <v>195</v>
      </c>
      <c r="E19" s="144" t="s">
        <v>195</v>
      </c>
      <c r="F19" s="144" t="s">
        <v>195</v>
      </c>
      <c r="G19" s="144" t="s">
        <v>194</v>
      </c>
      <c r="H19" s="139" t="s">
        <v>194</v>
      </c>
      <c r="I19" s="139"/>
      <c r="J19" s="139"/>
      <c r="K19" s="203"/>
    </row>
    <row r="20" spans="9:11">
      <c r="I20" s="139"/>
      <c r="J20" s="139"/>
      <c r="K20" s="203"/>
    </row>
    <row r="21" spans="1:11">
      <c r="A21" s="166"/>
      <c r="B21" s="167"/>
      <c r="C21" s="144"/>
      <c r="D21" s="144"/>
      <c r="E21" s="144"/>
      <c r="F21" s="144"/>
      <c r="G21" s="144"/>
      <c r="H21" s="144"/>
      <c r="I21" s="167"/>
      <c r="J21" s="167"/>
      <c r="K21" s="204"/>
    </row>
    <row r="22" spans="1:11">
      <c r="A22" s="168"/>
      <c r="B22" s="167"/>
      <c r="C22" s="167"/>
      <c r="D22" s="167"/>
      <c r="E22" s="167"/>
      <c r="F22" s="167"/>
      <c r="G22" s="167"/>
      <c r="H22" s="167"/>
      <c r="I22" s="167"/>
      <c r="J22" s="167"/>
      <c r="K22" s="204"/>
    </row>
    <row r="23" spans="1:11">
      <c r="A23" s="143" t="s">
        <v>127</v>
      </c>
      <c r="B23" s="144"/>
      <c r="C23" s="157" t="s">
        <v>67</v>
      </c>
      <c r="D23" s="157" t="s">
        <v>68</v>
      </c>
      <c r="E23" s="142"/>
      <c r="F23" s="142"/>
      <c r="G23" s="142"/>
      <c r="H23" s="142"/>
      <c r="I23" s="142"/>
      <c r="J23" s="142"/>
      <c r="K23" s="195"/>
    </row>
    <row r="24" ht="15" spans="1:11">
      <c r="A24" s="169" t="s">
        <v>196</v>
      </c>
      <c r="B24" s="170"/>
      <c r="C24" s="170"/>
      <c r="D24" s="170"/>
      <c r="E24" s="170"/>
      <c r="F24" s="170"/>
      <c r="G24" s="170"/>
      <c r="H24" s="170"/>
      <c r="I24" s="170"/>
      <c r="J24" s="170"/>
      <c r="K24" s="205"/>
    </row>
    <row r="25" ht="15" spans="1:11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</row>
    <row r="26" spans="1:11">
      <c r="A26" s="172" t="s">
        <v>197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98"/>
    </row>
    <row r="27" spans="1:11">
      <c r="A27" s="173" t="s">
        <v>198</v>
      </c>
      <c r="B27" s="174"/>
      <c r="C27" s="174"/>
      <c r="D27" s="174"/>
      <c r="E27" s="174"/>
      <c r="F27" s="174"/>
      <c r="G27" s="174"/>
      <c r="H27" s="174"/>
      <c r="I27" s="174"/>
      <c r="J27" s="174"/>
      <c r="K27" s="206"/>
    </row>
    <row r="28" spans="1:11">
      <c r="A28" s="175" t="s">
        <v>199</v>
      </c>
      <c r="B28" s="176"/>
      <c r="C28" s="176"/>
      <c r="D28" s="176"/>
      <c r="E28" s="176"/>
      <c r="F28" s="176"/>
      <c r="G28" s="176"/>
      <c r="H28" s="176"/>
      <c r="I28" s="176"/>
      <c r="J28" s="176"/>
      <c r="K28" s="207"/>
    </row>
    <row r="29" spans="1:11">
      <c r="A29" s="175"/>
      <c r="B29" s="176"/>
      <c r="C29" s="176"/>
      <c r="D29" s="176"/>
      <c r="E29" s="176"/>
      <c r="F29" s="176"/>
      <c r="G29" s="176"/>
      <c r="H29" s="176"/>
      <c r="I29" s="176"/>
      <c r="J29" s="176"/>
      <c r="K29" s="207"/>
    </row>
    <row r="30" spans="1:11">
      <c r="A30" s="175"/>
      <c r="B30" s="176"/>
      <c r="C30" s="176"/>
      <c r="D30" s="176"/>
      <c r="E30" s="176"/>
      <c r="F30" s="176"/>
      <c r="G30" s="176"/>
      <c r="H30" s="176"/>
      <c r="I30" s="176"/>
      <c r="J30" s="176"/>
      <c r="K30" s="207"/>
    </row>
    <row r="31" ht="23.1" customHeight="1" spans="1:11">
      <c r="A31" s="177"/>
      <c r="B31" s="178"/>
      <c r="C31" s="178"/>
      <c r="D31" s="178"/>
      <c r="E31" s="178"/>
      <c r="F31" s="178"/>
      <c r="G31" s="178"/>
      <c r="H31" s="178"/>
      <c r="I31" s="178"/>
      <c r="J31" s="178"/>
      <c r="K31" s="208"/>
    </row>
    <row r="32" ht="23.1" customHeight="1" spans="1:11">
      <c r="A32" s="179"/>
      <c r="B32" s="178"/>
      <c r="C32" s="178"/>
      <c r="D32" s="178"/>
      <c r="E32" s="178"/>
      <c r="F32" s="178"/>
      <c r="G32" s="178"/>
      <c r="H32" s="178"/>
      <c r="I32" s="178"/>
      <c r="J32" s="178"/>
      <c r="K32" s="208"/>
    </row>
    <row r="33" ht="23.1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181"/>
      <c r="K33" s="209"/>
    </row>
    <row r="34" ht="23.1" customHeight="1" spans="1:11">
      <c r="A34" s="182" t="s">
        <v>200</v>
      </c>
      <c r="B34" s="183"/>
      <c r="C34" s="183"/>
      <c r="D34" s="183"/>
      <c r="E34" s="183"/>
      <c r="F34" s="183"/>
      <c r="G34" s="183"/>
      <c r="H34" s="183"/>
      <c r="I34" s="183"/>
      <c r="J34" s="183"/>
      <c r="K34" s="210"/>
    </row>
    <row r="35" ht="18.75" customHeight="1" spans="1:11">
      <c r="A35" s="143" t="s">
        <v>201</v>
      </c>
      <c r="B35" s="144"/>
      <c r="C35" s="144"/>
      <c r="D35" s="142" t="s">
        <v>202</v>
      </c>
      <c r="E35" s="142"/>
      <c r="F35" s="184" t="s">
        <v>203</v>
      </c>
      <c r="G35" s="185"/>
      <c r="H35" s="144" t="s">
        <v>204</v>
      </c>
      <c r="I35" s="144"/>
      <c r="J35" s="144" t="s">
        <v>205</v>
      </c>
      <c r="K35" s="202"/>
    </row>
    <row r="36" s="128" customFormat="1" ht="18.75" customHeight="1" spans="1:11">
      <c r="A36" s="143" t="s">
        <v>128</v>
      </c>
      <c r="B36" s="144" t="s">
        <v>206</v>
      </c>
      <c r="C36" s="144"/>
      <c r="D36" s="144"/>
      <c r="E36" s="144"/>
      <c r="F36" s="144"/>
      <c r="G36" s="144"/>
      <c r="H36" s="144"/>
      <c r="I36" s="144"/>
      <c r="J36" s="144"/>
      <c r="K36" s="202"/>
    </row>
    <row r="37" ht="18.75" customHeight="1" spans="1:13">
      <c r="A37" s="143"/>
      <c r="B37" s="144"/>
      <c r="C37" s="144"/>
      <c r="D37" s="144"/>
      <c r="E37" s="144"/>
      <c r="F37" s="144"/>
      <c r="G37" s="144"/>
      <c r="H37" s="144"/>
      <c r="I37" s="144"/>
      <c r="J37" s="144"/>
      <c r="K37" s="202"/>
      <c r="M37" s="128"/>
    </row>
    <row r="38" ht="30.9" customHeight="1" spans="1:11">
      <c r="A38" s="186"/>
      <c r="B38" s="187"/>
      <c r="C38" s="187"/>
      <c r="D38" s="187"/>
      <c r="E38" s="187"/>
      <c r="F38" s="187"/>
      <c r="G38" s="187"/>
      <c r="H38" s="187"/>
      <c r="I38" s="187"/>
      <c r="J38" s="187"/>
      <c r="K38" s="211"/>
    </row>
    <row r="39" ht="18.75" customHeight="1" spans="1:11">
      <c r="A39" s="188" t="s">
        <v>138</v>
      </c>
      <c r="B39" s="189" t="s">
        <v>207</v>
      </c>
      <c r="C39" s="189"/>
      <c r="D39" s="188" t="s">
        <v>208</v>
      </c>
      <c r="E39" s="190" t="s">
        <v>141</v>
      </c>
      <c r="F39" s="188" t="s">
        <v>142</v>
      </c>
      <c r="G39" s="191"/>
      <c r="H39" s="192" t="s">
        <v>143</v>
      </c>
      <c r="I39" s="192"/>
      <c r="J39" s="189" t="s">
        <v>141</v>
      </c>
      <c r="K39" s="189"/>
    </row>
    <row r="40" ht="32.1" customHeight="1"/>
    <row r="41" ht="16.5" customHeight="1"/>
    <row r="42" ht="16.5" customHeight="1"/>
    <row r="43" ht="16.5" customHeight="1"/>
  </sheetData>
  <mergeCells count="46">
    <mergeCell ref="A1:K1"/>
    <mergeCell ref="B2:C2"/>
    <mergeCell ref="E2:F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323850</xdr:colOff>
                    <xdr:row>21</xdr:row>
                    <xdr:rowOff>152400</xdr:rowOff>
                  </from>
                  <to>
                    <xdr:col>3</xdr:col>
                    <xdr:colOff>638175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304800</xdr:colOff>
                    <xdr:row>21</xdr:row>
                    <xdr:rowOff>38100</xdr:rowOff>
                  </from>
                  <to>
                    <xdr:col>2</xdr:col>
                    <xdr:colOff>609600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428625</xdr:colOff>
                    <xdr:row>7</xdr:row>
                    <xdr:rowOff>0</xdr:rowOff>
                  </from>
                  <to>
                    <xdr:col>3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topLeftCell="A2" workbookViewId="0">
      <selection activeCell="K11" sqref="K11"/>
    </sheetView>
  </sheetViews>
  <sheetFormatPr defaultColWidth="9" defaultRowHeight="26.1" customHeight="1"/>
  <cols>
    <col min="1" max="1" width="17.4" style="113" customWidth="1"/>
    <col min="2" max="8" width="9.4" style="113" customWidth="1"/>
    <col min="9" max="9" width="1.375" style="113" customWidth="1"/>
    <col min="10" max="10" width="12.625" style="113" customWidth="1"/>
    <col min="11" max="11" width="12.5" style="113" customWidth="1"/>
    <col min="12" max="12" width="14.4" style="113" customWidth="1"/>
    <col min="13" max="13" width="16.3" style="113" customWidth="1"/>
    <col min="14" max="14" width="14.875" style="113" customWidth="1"/>
    <col min="15" max="16384" width="9" style="113"/>
  </cols>
  <sheetData>
    <row r="1" s="114" customFormat="1" ht="30" customHeight="1" spans="1:14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="114" customFormat="1" ht="29.1" customHeight="1" spans="1:14">
      <c r="A2" s="96" t="s">
        <v>209</v>
      </c>
      <c r="B2" s="96"/>
      <c r="C2" s="96"/>
      <c r="D2" s="96"/>
      <c r="E2" s="96"/>
      <c r="F2" s="96"/>
      <c r="G2" s="96"/>
      <c r="H2" s="97"/>
      <c r="I2" s="113"/>
      <c r="J2" s="113"/>
      <c r="K2" s="113"/>
      <c r="L2" s="113"/>
      <c r="M2" s="113"/>
      <c r="N2" s="113"/>
    </row>
    <row r="3" s="114" customFormat="1" ht="20" customHeight="1" spans="1:14">
      <c r="A3" s="98" t="s">
        <v>210</v>
      </c>
      <c r="B3" s="98"/>
      <c r="C3" s="98"/>
      <c r="D3" s="98"/>
      <c r="E3" s="98"/>
      <c r="F3" s="98"/>
      <c r="G3" s="99"/>
      <c r="H3" s="100"/>
      <c r="I3" s="113"/>
      <c r="J3" s="113"/>
      <c r="K3" s="113"/>
      <c r="L3" s="113"/>
      <c r="M3" s="113"/>
      <c r="N3" s="113"/>
    </row>
    <row r="4" s="119" customFormat="1" ht="20" customHeight="1" spans="1:14">
      <c r="A4" s="101" t="s">
        <v>211</v>
      </c>
      <c r="B4" s="101" t="str">
        <f>[1]封面!E7</f>
        <v>24SS</v>
      </c>
      <c r="C4" s="101"/>
      <c r="D4" s="101"/>
      <c r="E4" s="101"/>
      <c r="F4" s="101" t="s">
        <v>212</v>
      </c>
      <c r="G4" s="102" t="s">
        <v>64</v>
      </c>
      <c r="H4" s="103"/>
      <c r="I4" s="115"/>
      <c r="J4" s="116" t="s">
        <v>58</v>
      </c>
      <c r="K4" s="117" t="s">
        <v>213</v>
      </c>
      <c r="L4" s="117"/>
      <c r="M4" s="117"/>
      <c r="N4" s="117"/>
    </row>
    <row r="5" s="119" customFormat="1" ht="20" customHeight="1" spans="1:14">
      <c r="A5" s="101" t="s">
        <v>214</v>
      </c>
      <c r="B5" s="101" t="s">
        <v>111</v>
      </c>
      <c r="C5" s="101" t="s">
        <v>112</v>
      </c>
      <c r="D5" s="101" t="s">
        <v>113</v>
      </c>
      <c r="E5" s="101" t="s">
        <v>114</v>
      </c>
      <c r="F5" s="101" t="s">
        <v>115</v>
      </c>
      <c r="G5" s="101" t="s">
        <v>193</v>
      </c>
      <c r="H5" s="101" t="s">
        <v>215</v>
      </c>
      <c r="I5" s="115"/>
      <c r="J5" s="118" t="s">
        <v>216</v>
      </c>
      <c r="K5" s="118" t="s">
        <v>216</v>
      </c>
      <c r="L5" s="118" t="s">
        <v>217</v>
      </c>
      <c r="M5" s="118" t="s">
        <v>218</v>
      </c>
      <c r="N5" s="118" t="s">
        <v>219</v>
      </c>
    </row>
    <row r="6" s="119" customFormat="1" ht="20" customHeight="1" spans="1:14">
      <c r="A6" s="101" t="s">
        <v>220</v>
      </c>
      <c r="B6" s="101" t="s">
        <v>221</v>
      </c>
      <c r="C6" s="101" t="s">
        <v>222</v>
      </c>
      <c r="D6" s="101" t="s">
        <v>223</v>
      </c>
      <c r="E6" s="101" t="s">
        <v>224</v>
      </c>
      <c r="F6" s="101" t="s">
        <v>225</v>
      </c>
      <c r="G6" s="101" t="s">
        <v>226</v>
      </c>
      <c r="H6" s="101" t="s">
        <v>227</v>
      </c>
      <c r="I6" s="115"/>
      <c r="J6" s="101" t="s">
        <v>228</v>
      </c>
      <c r="K6" s="101" t="s">
        <v>228</v>
      </c>
      <c r="L6" s="118" t="s">
        <v>228</v>
      </c>
      <c r="M6" s="118" t="s">
        <v>228</v>
      </c>
      <c r="N6" s="118" t="s">
        <v>228</v>
      </c>
    </row>
    <row r="7" s="119" customFormat="1" ht="20" customHeight="1" spans="1:14">
      <c r="A7" s="101" t="s">
        <v>229</v>
      </c>
      <c r="B7" s="101">
        <f>C7-1</f>
        <v>67</v>
      </c>
      <c r="C7" s="101">
        <f>D7-2</f>
        <v>68</v>
      </c>
      <c r="D7" s="101">
        <v>70</v>
      </c>
      <c r="E7" s="101">
        <f>D7+2</f>
        <v>72</v>
      </c>
      <c r="F7" s="101">
        <f>E7+2</f>
        <v>74</v>
      </c>
      <c r="G7" s="101">
        <f>F7+1</f>
        <v>75</v>
      </c>
      <c r="H7" s="101">
        <f>G7+1</f>
        <v>76</v>
      </c>
      <c r="I7" s="115"/>
      <c r="J7" s="101" t="s">
        <v>230</v>
      </c>
      <c r="K7" s="101" t="s">
        <v>231</v>
      </c>
      <c r="L7" s="101" t="s">
        <v>232</v>
      </c>
      <c r="M7" s="101" t="s">
        <v>233</v>
      </c>
      <c r="N7" s="101" t="s">
        <v>234</v>
      </c>
    </row>
    <row r="8" s="119" customFormat="1" ht="20" customHeight="1" spans="1:14">
      <c r="A8" s="101" t="s">
        <v>235</v>
      </c>
      <c r="B8" s="101">
        <f>C8-4</f>
        <v>100</v>
      </c>
      <c r="C8" s="101">
        <f>D8-4</f>
        <v>104</v>
      </c>
      <c r="D8" s="101">
        <v>108</v>
      </c>
      <c r="E8" s="101">
        <f>D8+4</f>
        <v>112</v>
      </c>
      <c r="F8" s="101">
        <f>E8+4</f>
        <v>116</v>
      </c>
      <c r="G8" s="101">
        <f>F8+6</f>
        <v>122</v>
      </c>
      <c r="H8" s="101">
        <f>G8+6</f>
        <v>128</v>
      </c>
      <c r="I8" s="115"/>
      <c r="J8" s="101" t="s">
        <v>236</v>
      </c>
      <c r="K8" s="101" t="s">
        <v>237</v>
      </c>
      <c r="L8" s="101" t="s">
        <v>236</v>
      </c>
      <c r="M8" s="101" t="s">
        <v>238</v>
      </c>
      <c r="N8" s="101" t="s">
        <v>239</v>
      </c>
    </row>
    <row r="9" s="120" customFormat="1" ht="20" customHeight="1" spans="1:14">
      <c r="A9" s="101" t="s">
        <v>240</v>
      </c>
      <c r="B9" s="101">
        <f>C9-4</f>
        <v>100</v>
      </c>
      <c r="C9" s="101">
        <f>D9-4</f>
        <v>104</v>
      </c>
      <c r="D9" s="101">
        <v>108</v>
      </c>
      <c r="E9" s="101">
        <f>D9+4</f>
        <v>112</v>
      </c>
      <c r="F9" s="101">
        <f>E9+5</f>
        <v>117</v>
      </c>
      <c r="G9" s="101">
        <f>F9+6</f>
        <v>123</v>
      </c>
      <c r="H9" s="101">
        <f>G9+7</f>
        <v>130</v>
      </c>
      <c r="I9" s="115"/>
      <c r="J9" s="101" t="s">
        <v>241</v>
      </c>
      <c r="K9" s="101" t="s">
        <v>242</v>
      </c>
      <c r="L9" s="101" t="s">
        <v>243</v>
      </c>
      <c r="M9" s="101" t="s">
        <v>244</v>
      </c>
      <c r="N9" s="101" t="s">
        <v>245</v>
      </c>
    </row>
    <row r="10" s="119" customFormat="1" ht="20" customHeight="1" spans="1:14">
      <c r="A10" s="101" t="s">
        <v>246</v>
      </c>
      <c r="B10" s="101">
        <f>C10-1.2</f>
        <v>43.6</v>
      </c>
      <c r="C10" s="101">
        <f>D10-1.2</f>
        <v>44.8</v>
      </c>
      <c r="D10" s="101">
        <v>46</v>
      </c>
      <c r="E10" s="101">
        <f>D10+1.2</f>
        <v>47.2</v>
      </c>
      <c r="F10" s="101">
        <f>E10+1.2</f>
        <v>48.4</v>
      </c>
      <c r="G10" s="101">
        <f>F10+1.4</f>
        <v>49.8</v>
      </c>
      <c r="H10" s="101">
        <f>G10+1.4</f>
        <v>51.2</v>
      </c>
      <c r="I10" s="115"/>
      <c r="J10" s="101" t="s">
        <v>247</v>
      </c>
      <c r="K10" s="101" t="s">
        <v>248</v>
      </c>
      <c r="L10" s="101" t="s">
        <v>233</v>
      </c>
      <c r="M10" s="101" t="s">
        <v>249</v>
      </c>
      <c r="N10" s="101" t="s">
        <v>231</v>
      </c>
    </row>
    <row r="11" s="119" customFormat="1" ht="20" customHeight="1" spans="1:14">
      <c r="A11" s="101" t="s">
        <v>250</v>
      </c>
      <c r="B11" s="101">
        <f>C11-0.5</f>
        <v>19.5</v>
      </c>
      <c r="C11" s="101">
        <f>D11-0.5</f>
        <v>20</v>
      </c>
      <c r="D11" s="101">
        <v>20.5</v>
      </c>
      <c r="E11" s="101">
        <f t="shared" ref="E11:H11" si="0">D11+0.5</f>
        <v>21</v>
      </c>
      <c r="F11" s="101">
        <f t="shared" si="0"/>
        <v>21.5</v>
      </c>
      <c r="G11" s="101">
        <f t="shared" si="0"/>
        <v>22</v>
      </c>
      <c r="H11" s="101">
        <f t="shared" si="0"/>
        <v>22.5</v>
      </c>
      <c r="I11" s="115"/>
      <c r="J11" s="101" t="s">
        <v>230</v>
      </c>
      <c r="K11" s="101" t="s">
        <v>251</v>
      </c>
      <c r="L11" s="101" t="s">
        <v>248</v>
      </c>
      <c r="M11" s="101" t="s">
        <v>230</v>
      </c>
      <c r="N11" s="101" t="s">
        <v>252</v>
      </c>
    </row>
    <row r="12" s="114" customFormat="1" ht="17" customHeight="1" spans="1:14">
      <c r="A12" s="101" t="s">
        <v>253</v>
      </c>
      <c r="B12" s="101">
        <f>C12-0.7</f>
        <v>18.1</v>
      </c>
      <c r="C12" s="101">
        <f>D12-0.7</f>
        <v>18.8</v>
      </c>
      <c r="D12" s="101">
        <v>19.5</v>
      </c>
      <c r="E12" s="101">
        <f>D12+0.7</f>
        <v>20.2</v>
      </c>
      <c r="F12" s="101">
        <f>E12+0.7</f>
        <v>20.9</v>
      </c>
      <c r="G12" s="101">
        <f>F12+1</f>
        <v>21.9</v>
      </c>
      <c r="H12" s="101">
        <f>G12+1</f>
        <v>22.9</v>
      </c>
      <c r="I12" s="115"/>
      <c r="J12" s="101" t="s">
        <v>254</v>
      </c>
      <c r="K12" s="101" t="s">
        <v>255</v>
      </c>
      <c r="L12" s="101" t="s">
        <v>256</v>
      </c>
      <c r="M12" s="101" t="s">
        <v>231</v>
      </c>
      <c r="N12" s="101" t="s">
        <v>257</v>
      </c>
    </row>
    <row r="13" s="114" customFormat="1" ht="20" customHeight="1" spans="1:14">
      <c r="A13" s="101" t="s">
        <v>258</v>
      </c>
      <c r="B13" s="101">
        <f>C13-0.7</f>
        <v>16.1</v>
      </c>
      <c r="C13" s="101">
        <f>D13-0.7</f>
        <v>16.8</v>
      </c>
      <c r="D13" s="101">
        <v>17.5</v>
      </c>
      <c r="E13" s="101">
        <f>D13+0.7</f>
        <v>18.2</v>
      </c>
      <c r="F13" s="101">
        <f>E13+0.7</f>
        <v>18.9</v>
      </c>
      <c r="G13" s="101">
        <f>F13+1</f>
        <v>19.9</v>
      </c>
      <c r="H13" s="101">
        <f>G13+1</f>
        <v>20.9</v>
      </c>
      <c r="I13" s="115"/>
      <c r="J13" s="101" t="s">
        <v>247</v>
      </c>
      <c r="K13" s="101" t="s">
        <v>248</v>
      </c>
      <c r="L13" s="101" t="s">
        <v>233</v>
      </c>
      <c r="M13" s="101" t="s">
        <v>259</v>
      </c>
      <c r="N13" s="101" t="s">
        <v>231</v>
      </c>
    </row>
    <row r="14" s="114" customFormat="1" ht="20" customHeight="1" spans="1:14">
      <c r="A14" s="101" t="s">
        <v>260</v>
      </c>
      <c r="B14" s="101">
        <f>C14-1</f>
        <v>45</v>
      </c>
      <c r="C14" s="101">
        <f>D14-1</f>
        <v>46</v>
      </c>
      <c r="D14" s="101">
        <v>47</v>
      </c>
      <c r="E14" s="101">
        <f>D14+1</f>
        <v>48</v>
      </c>
      <c r="F14" s="101">
        <f>E14+1</f>
        <v>49</v>
      </c>
      <c r="G14" s="101">
        <f>F14+1.5</f>
        <v>50.5</v>
      </c>
      <c r="H14" s="101">
        <f>G14+1.5</f>
        <v>52</v>
      </c>
      <c r="I14" s="115"/>
      <c r="J14" s="101" t="s">
        <v>256</v>
      </c>
      <c r="K14" s="101" t="s">
        <v>261</v>
      </c>
      <c r="L14" s="101" t="s">
        <v>261</v>
      </c>
      <c r="M14" s="101" t="s">
        <v>262</v>
      </c>
      <c r="N14" s="101" t="s">
        <v>263</v>
      </c>
    </row>
    <row r="15" s="114" customFormat="1" ht="20" customHeight="1" spans="1:14">
      <c r="A15" s="101" t="s">
        <v>264</v>
      </c>
      <c r="B15" s="101">
        <f>C15</f>
        <v>15</v>
      </c>
      <c r="C15" s="101">
        <f>D15-0.5</f>
        <v>15</v>
      </c>
      <c r="D15" s="101">
        <v>15.5</v>
      </c>
      <c r="E15" s="101">
        <f t="shared" ref="E15:G15" si="1">D15+0.5</f>
        <v>16</v>
      </c>
      <c r="F15" s="101">
        <f t="shared" si="1"/>
        <v>16.5</v>
      </c>
      <c r="G15" s="101">
        <f t="shared" si="1"/>
        <v>17</v>
      </c>
      <c r="H15" s="101">
        <f>G15</f>
        <v>17</v>
      </c>
      <c r="I15" s="115"/>
      <c r="J15" s="101" t="s">
        <v>265</v>
      </c>
      <c r="K15" s="101" t="s">
        <v>242</v>
      </c>
      <c r="L15" s="101" t="s">
        <v>266</v>
      </c>
      <c r="M15" s="101" t="s">
        <v>267</v>
      </c>
      <c r="N15" s="101" t="s">
        <v>268</v>
      </c>
    </row>
    <row r="16" s="114" customFormat="1" ht="20" customHeight="1" spans="1:14">
      <c r="A16" s="101" t="s">
        <v>269</v>
      </c>
      <c r="B16" s="101">
        <f>C16</f>
        <v>3</v>
      </c>
      <c r="C16" s="101">
        <f>D16</f>
        <v>3</v>
      </c>
      <c r="D16" s="101">
        <v>3</v>
      </c>
      <c r="E16" s="101">
        <f>D16</f>
        <v>3</v>
      </c>
      <c r="F16" s="101">
        <f>D16</f>
        <v>3</v>
      </c>
      <c r="G16" s="101">
        <f>D16</f>
        <v>3</v>
      </c>
      <c r="H16" s="101">
        <f>D16</f>
        <v>3</v>
      </c>
      <c r="I16" s="115"/>
      <c r="J16" s="101" t="s">
        <v>242</v>
      </c>
      <c r="K16" s="101" t="s">
        <v>242</v>
      </c>
      <c r="L16" s="101" t="s">
        <v>242</v>
      </c>
      <c r="M16" s="101" t="s">
        <v>242</v>
      </c>
      <c r="N16" s="101" t="s">
        <v>242</v>
      </c>
    </row>
    <row r="17" s="114" customFormat="1" ht="20" customHeight="1" spans="1:14">
      <c r="A17" s="101"/>
      <c r="B17" s="101"/>
      <c r="C17" s="101"/>
      <c r="D17" s="101"/>
      <c r="E17" s="101"/>
      <c r="F17" s="101"/>
      <c r="G17" s="101"/>
      <c r="H17" s="101"/>
      <c r="I17" s="121"/>
      <c r="J17" s="101"/>
      <c r="K17" s="101"/>
      <c r="L17" s="101"/>
      <c r="M17" s="101"/>
      <c r="N17" s="101"/>
    </row>
    <row r="18" s="114" customFormat="1" ht="20" customHeight="1" spans="1:14">
      <c r="A18" s="104"/>
      <c r="B18" s="105"/>
      <c r="C18" s="105"/>
      <c r="D18" s="106"/>
      <c r="E18" s="105"/>
      <c r="F18" s="105"/>
      <c r="G18" s="107"/>
      <c r="H18" s="107"/>
      <c r="I18" s="121"/>
      <c r="J18" s="101"/>
      <c r="K18" s="101"/>
      <c r="L18" s="101"/>
      <c r="M18" s="101"/>
      <c r="N18" s="101"/>
    </row>
    <row r="19" s="113" customFormat="1" customHeight="1" spans="1:14">
      <c r="A19" s="104"/>
      <c r="B19" s="105"/>
      <c r="C19" s="105"/>
      <c r="D19" s="106"/>
      <c r="E19" s="105"/>
      <c r="F19" s="105"/>
      <c r="G19" s="105"/>
      <c r="H19" s="105"/>
      <c r="I19" s="121"/>
      <c r="J19" s="101"/>
      <c r="K19" s="101"/>
      <c r="L19" s="101"/>
      <c r="M19" s="101"/>
      <c r="N19" s="101"/>
    </row>
    <row r="20" s="113" customFormat="1" customHeight="1" spans="1:14">
      <c r="A20" s="108"/>
      <c r="B20" s="109"/>
      <c r="C20" s="109"/>
      <c r="D20" s="109"/>
      <c r="E20" s="109"/>
      <c r="F20" s="109"/>
      <c r="G20" s="109"/>
      <c r="H20" s="109"/>
      <c r="I20" s="121"/>
      <c r="J20" s="101"/>
      <c r="K20" s="101"/>
      <c r="L20" s="101"/>
      <c r="M20" s="101"/>
      <c r="N20" s="101"/>
    </row>
    <row r="21" customHeight="1" spans="1:14">
      <c r="A21" s="110"/>
      <c r="B21" s="110"/>
      <c r="C21" s="110"/>
      <c r="D21" s="110"/>
      <c r="E21" s="110"/>
      <c r="F21" s="110"/>
      <c r="G21" s="110"/>
      <c r="H21" s="110"/>
      <c r="I21" s="126"/>
      <c r="J21" s="122" t="s">
        <v>270</v>
      </c>
      <c r="K21" s="123"/>
      <c r="L21" s="122" t="s">
        <v>271</v>
      </c>
      <c r="M21" s="122"/>
      <c r="N21" s="122" t="s">
        <v>272</v>
      </c>
    </row>
  </sheetData>
  <mergeCells count="6">
    <mergeCell ref="A1:N1"/>
    <mergeCell ref="A2:G2"/>
    <mergeCell ref="G3:H3"/>
    <mergeCell ref="G4:H4"/>
    <mergeCell ref="K4:N4"/>
    <mergeCell ref="I17:I2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E17" sqref="E17"/>
    </sheetView>
  </sheetViews>
  <sheetFormatPr defaultColWidth="9" defaultRowHeight="26.1" customHeight="1"/>
  <cols>
    <col min="1" max="1" width="17.4" style="113" customWidth="1"/>
    <col min="2" max="8" width="9.4" style="113" customWidth="1"/>
    <col min="9" max="9" width="1.5" style="113" customWidth="1"/>
    <col min="10" max="10" width="12.375" style="113" customWidth="1"/>
    <col min="11" max="11" width="13.75" style="113" customWidth="1"/>
    <col min="12" max="12" width="14.4" style="113" customWidth="1"/>
    <col min="13" max="13" width="16.3" style="113" customWidth="1"/>
    <col min="14" max="14" width="13.875" style="113" customWidth="1"/>
    <col min="15" max="15" width="9" style="113" customWidth="1"/>
    <col min="16" max="16384" width="9" style="113"/>
  </cols>
  <sheetData>
    <row r="1" ht="29.1" customHeight="1" spans="1:15">
      <c r="A1" s="96" t="s">
        <v>209</v>
      </c>
      <c r="B1" s="96"/>
      <c r="C1" s="96"/>
      <c r="D1" s="96"/>
      <c r="E1" s="96"/>
      <c r="F1" s="96"/>
      <c r="G1" s="96"/>
      <c r="H1" s="97"/>
      <c r="O1" s="114"/>
    </row>
    <row r="2" ht="20" customHeight="1" spans="1:15">
      <c r="A2" s="98" t="s">
        <v>210</v>
      </c>
      <c r="B2" s="98"/>
      <c r="C2" s="98"/>
      <c r="D2" s="98"/>
      <c r="E2" s="98"/>
      <c r="F2" s="98"/>
      <c r="G2" s="99"/>
      <c r="H2" s="100"/>
      <c r="O2" s="114"/>
    </row>
    <row r="3" ht="20" customHeight="1" spans="1:15">
      <c r="A3" s="101" t="s">
        <v>211</v>
      </c>
      <c r="B3" s="101" t="str">
        <f>[1]封面!E6</f>
        <v>TAJJAM81525</v>
      </c>
      <c r="C3" s="101"/>
      <c r="D3" s="101"/>
      <c r="E3" s="101"/>
      <c r="F3" s="101" t="s">
        <v>212</v>
      </c>
      <c r="G3" s="102" t="s">
        <v>64</v>
      </c>
      <c r="H3" s="103"/>
      <c r="I3" s="115"/>
      <c r="J3" s="116" t="s">
        <v>58</v>
      </c>
      <c r="K3" s="117" t="s">
        <v>213</v>
      </c>
      <c r="L3" s="117"/>
      <c r="M3" s="117"/>
      <c r="N3" s="117"/>
      <c r="O3" s="114"/>
    </row>
    <row r="4" ht="20" customHeight="1" spans="1:15">
      <c r="A4" s="101" t="s">
        <v>214</v>
      </c>
      <c r="B4" s="101" t="s">
        <v>111</v>
      </c>
      <c r="C4" s="101" t="s">
        <v>112</v>
      </c>
      <c r="D4" s="101" t="s">
        <v>113</v>
      </c>
      <c r="E4" s="101" t="s">
        <v>114</v>
      </c>
      <c r="F4" s="101" t="s">
        <v>115</v>
      </c>
      <c r="G4" s="101" t="s">
        <v>193</v>
      </c>
      <c r="H4" s="101" t="s">
        <v>215</v>
      </c>
      <c r="I4" s="115"/>
      <c r="J4" s="118" t="s">
        <v>273</v>
      </c>
      <c r="K4" s="118" t="s">
        <v>216</v>
      </c>
      <c r="L4" s="118" t="s">
        <v>217</v>
      </c>
      <c r="M4" s="118" t="s">
        <v>218</v>
      </c>
      <c r="N4" s="118" t="s">
        <v>219</v>
      </c>
      <c r="O4" s="119"/>
    </row>
    <row r="5" ht="20" customHeight="1" spans="1:15">
      <c r="A5" s="101" t="s">
        <v>220</v>
      </c>
      <c r="B5" s="101" t="s">
        <v>221</v>
      </c>
      <c r="C5" s="101" t="s">
        <v>222</v>
      </c>
      <c r="D5" s="101" t="s">
        <v>223</v>
      </c>
      <c r="E5" s="101" t="s">
        <v>224</v>
      </c>
      <c r="F5" s="101" t="s">
        <v>225</v>
      </c>
      <c r="G5" s="101" t="s">
        <v>226</v>
      </c>
      <c r="H5" s="101" t="s">
        <v>227</v>
      </c>
      <c r="I5" s="115"/>
      <c r="J5" s="101" t="s">
        <v>228</v>
      </c>
      <c r="K5" s="101" t="s">
        <v>228</v>
      </c>
      <c r="L5" s="118" t="s">
        <v>228</v>
      </c>
      <c r="M5" s="118" t="s">
        <v>228</v>
      </c>
      <c r="N5" s="118" t="s">
        <v>228</v>
      </c>
      <c r="O5" s="119"/>
    </row>
    <row r="6" ht="20" customHeight="1" spans="1:15">
      <c r="A6" s="101" t="s">
        <v>229</v>
      </c>
      <c r="B6" s="101">
        <f>C6-1</f>
        <v>67</v>
      </c>
      <c r="C6" s="101">
        <f>D6-2</f>
        <v>68</v>
      </c>
      <c r="D6" s="101">
        <v>70</v>
      </c>
      <c r="E6" s="101">
        <f>D6+2</f>
        <v>72</v>
      </c>
      <c r="F6" s="101">
        <f>E6+2</f>
        <v>74</v>
      </c>
      <c r="G6" s="101">
        <f>F6+1</f>
        <v>75</v>
      </c>
      <c r="H6" s="101">
        <f>G6+1</f>
        <v>76</v>
      </c>
      <c r="I6" s="115"/>
      <c r="J6" s="101" t="s">
        <v>274</v>
      </c>
      <c r="K6" s="101" t="s">
        <v>275</v>
      </c>
      <c r="L6" s="101" t="s">
        <v>248</v>
      </c>
      <c r="M6" s="101" t="s">
        <v>276</v>
      </c>
      <c r="N6" s="101" t="s">
        <v>277</v>
      </c>
      <c r="O6" s="119"/>
    </row>
    <row r="7" ht="20" customHeight="1" spans="1:15">
      <c r="A7" s="101" t="s">
        <v>235</v>
      </c>
      <c r="B7" s="101">
        <f>C7-4</f>
        <v>100</v>
      </c>
      <c r="C7" s="101">
        <f>D7-4</f>
        <v>104</v>
      </c>
      <c r="D7" s="101">
        <v>108</v>
      </c>
      <c r="E7" s="101">
        <f>D7+4</f>
        <v>112</v>
      </c>
      <c r="F7" s="101">
        <f>E7+4</f>
        <v>116</v>
      </c>
      <c r="G7" s="101">
        <f>F7+6</f>
        <v>122</v>
      </c>
      <c r="H7" s="101">
        <f>G7+6</f>
        <v>128</v>
      </c>
      <c r="I7" s="115"/>
      <c r="J7" s="101" t="s">
        <v>236</v>
      </c>
      <c r="K7" s="101" t="s">
        <v>278</v>
      </c>
      <c r="L7" s="101" t="s">
        <v>236</v>
      </c>
      <c r="M7" s="101" t="s">
        <v>279</v>
      </c>
      <c r="N7" s="101" t="s">
        <v>280</v>
      </c>
      <c r="O7" s="119"/>
    </row>
    <row r="8" ht="20" customHeight="1" spans="1:15">
      <c r="A8" s="101" t="s">
        <v>240</v>
      </c>
      <c r="B8" s="101">
        <f>C8-4</f>
        <v>100</v>
      </c>
      <c r="C8" s="101">
        <f>D8-4</f>
        <v>104</v>
      </c>
      <c r="D8" s="101">
        <v>108</v>
      </c>
      <c r="E8" s="101">
        <f>D8+4</f>
        <v>112</v>
      </c>
      <c r="F8" s="101">
        <f>E8+5</f>
        <v>117</v>
      </c>
      <c r="G8" s="101">
        <f>F8+6</f>
        <v>123</v>
      </c>
      <c r="H8" s="101">
        <f>G8+7</f>
        <v>130</v>
      </c>
      <c r="I8" s="115"/>
      <c r="J8" s="101" t="s">
        <v>241</v>
      </c>
      <c r="K8" s="101" t="s">
        <v>242</v>
      </c>
      <c r="L8" s="101" t="s">
        <v>231</v>
      </c>
      <c r="M8" s="101" t="s">
        <v>244</v>
      </c>
      <c r="N8" s="101" t="s">
        <v>245</v>
      </c>
      <c r="O8" s="119"/>
    </row>
    <row r="9" ht="20" customHeight="1" spans="1:15">
      <c r="A9" s="101" t="s">
        <v>246</v>
      </c>
      <c r="B9" s="101">
        <f>C9-1.2</f>
        <v>43.6</v>
      </c>
      <c r="C9" s="101">
        <f>D9-1.2</f>
        <v>44.8</v>
      </c>
      <c r="D9" s="101">
        <v>46</v>
      </c>
      <c r="E9" s="101">
        <f>D9+1.2</f>
        <v>47.2</v>
      </c>
      <c r="F9" s="101">
        <f>E9+1.2</f>
        <v>48.4</v>
      </c>
      <c r="G9" s="101">
        <f>F9+1.4</f>
        <v>49.8</v>
      </c>
      <c r="H9" s="101">
        <f>G9+1.4</f>
        <v>51.2</v>
      </c>
      <c r="I9" s="115"/>
      <c r="J9" s="101" t="s">
        <v>247</v>
      </c>
      <c r="K9" s="101" t="s">
        <v>248</v>
      </c>
      <c r="L9" s="101" t="s">
        <v>233</v>
      </c>
      <c r="M9" s="101" t="s">
        <v>259</v>
      </c>
      <c r="N9" s="101" t="s">
        <v>231</v>
      </c>
      <c r="O9" s="119"/>
    </row>
    <row r="10" ht="20" customHeight="1" spans="1:15">
      <c r="A10" s="101" t="s">
        <v>250</v>
      </c>
      <c r="B10" s="101">
        <f>C10-0.5</f>
        <v>19.5</v>
      </c>
      <c r="C10" s="101">
        <f>D10-0.5</f>
        <v>20</v>
      </c>
      <c r="D10" s="101">
        <v>20.5</v>
      </c>
      <c r="E10" s="101">
        <f t="shared" ref="E10:H10" si="0">D10+0.5</f>
        <v>21</v>
      </c>
      <c r="F10" s="101">
        <f t="shared" si="0"/>
        <v>21.5</v>
      </c>
      <c r="G10" s="101">
        <f t="shared" si="0"/>
        <v>22</v>
      </c>
      <c r="H10" s="101">
        <f t="shared" si="0"/>
        <v>22.5</v>
      </c>
      <c r="I10" s="115"/>
      <c r="J10" s="101" t="s">
        <v>230</v>
      </c>
      <c r="K10" s="101" t="s">
        <v>251</v>
      </c>
      <c r="L10" s="101" t="s">
        <v>248</v>
      </c>
      <c r="M10" s="101" t="s">
        <v>230</v>
      </c>
      <c r="N10" s="101" t="s">
        <v>231</v>
      </c>
      <c r="O10" s="120"/>
    </row>
    <row r="11" ht="20" customHeight="1" spans="1:15">
      <c r="A11" s="101" t="s">
        <v>253</v>
      </c>
      <c r="B11" s="101">
        <f>C11-0.7</f>
        <v>18.1</v>
      </c>
      <c r="C11" s="101">
        <f>D11-0.7</f>
        <v>18.8</v>
      </c>
      <c r="D11" s="101">
        <v>19.5</v>
      </c>
      <c r="E11" s="101">
        <f>D11+0.7</f>
        <v>20.2</v>
      </c>
      <c r="F11" s="101">
        <f>E11+0.7</f>
        <v>20.9</v>
      </c>
      <c r="G11" s="101">
        <f>F11+1</f>
        <v>21.9</v>
      </c>
      <c r="H11" s="101">
        <f>G11+1</f>
        <v>22.9</v>
      </c>
      <c r="I11" s="115"/>
      <c r="J11" s="101" t="s">
        <v>254</v>
      </c>
      <c r="K11" s="101" t="s">
        <v>255</v>
      </c>
      <c r="L11" s="101" t="s">
        <v>281</v>
      </c>
      <c r="M11" s="101" t="s">
        <v>282</v>
      </c>
      <c r="N11" s="101" t="s">
        <v>257</v>
      </c>
      <c r="O11" s="119"/>
    </row>
    <row r="12" ht="20" customHeight="1" spans="1:15">
      <c r="A12" s="101" t="s">
        <v>258</v>
      </c>
      <c r="B12" s="101">
        <f>C12-0.7</f>
        <v>16.1</v>
      </c>
      <c r="C12" s="101">
        <f>D12-0.7</f>
        <v>16.8</v>
      </c>
      <c r="D12" s="101">
        <v>17.5</v>
      </c>
      <c r="E12" s="101">
        <f>D12+0.7</f>
        <v>18.2</v>
      </c>
      <c r="F12" s="101">
        <f>E12+0.7</f>
        <v>18.9</v>
      </c>
      <c r="G12" s="101">
        <f>F12+1</f>
        <v>19.9</v>
      </c>
      <c r="H12" s="101">
        <f>G12+1</f>
        <v>20.9</v>
      </c>
      <c r="I12" s="115"/>
      <c r="J12" s="101" t="s">
        <v>233</v>
      </c>
      <c r="K12" s="101" t="s">
        <v>257</v>
      </c>
      <c r="L12" s="101" t="s">
        <v>233</v>
      </c>
      <c r="M12" s="101" t="s">
        <v>259</v>
      </c>
      <c r="N12" s="101" t="s">
        <v>231</v>
      </c>
      <c r="O12" s="119"/>
    </row>
    <row r="13" ht="20" customHeight="1" spans="1:15">
      <c r="A13" s="101" t="s">
        <v>260</v>
      </c>
      <c r="B13" s="101">
        <f>C13-1</f>
        <v>45</v>
      </c>
      <c r="C13" s="101">
        <f>D13-1</f>
        <v>46</v>
      </c>
      <c r="D13" s="101">
        <v>47</v>
      </c>
      <c r="E13" s="101">
        <f>D13+1</f>
        <v>48</v>
      </c>
      <c r="F13" s="101">
        <f>E13+1</f>
        <v>49</v>
      </c>
      <c r="G13" s="101">
        <f>F13+1.5</f>
        <v>50.5</v>
      </c>
      <c r="H13" s="101">
        <f>G13+1.5</f>
        <v>52</v>
      </c>
      <c r="I13" s="115"/>
      <c r="J13" s="101" t="s">
        <v>256</v>
      </c>
      <c r="K13" s="101" t="s">
        <v>261</v>
      </c>
      <c r="L13" s="101" t="s">
        <v>261</v>
      </c>
      <c r="M13" s="101" t="s">
        <v>283</v>
      </c>
      <c r="N13" s="101" t="s">
        <v>263</v>
      </c>
      <c r="O13" s="114"/>
    </row>
    <row r="14" ht="20" customHeight="1" spans="1:15">
      <c r="A14" s="101" t="s">
        <v>264</v>
      </c>
      <c r="B14" s="101">
        <f>C14</f>
        <v>15</v>
      </c>
      <c r="C14" s="101">
        <f>D14-0.5</f>
        <v>15</v>
      </c>
      <c r="D14" s="101">
        <v>15.5</v>
      </c>
      <c r="E14" s="101">
        <f t="shared" ref="E14:G14" si="1">D14+0.5</f>
        <v>16</v>
      </c>
      <c r="F14" s="101">
        <f t="shared" si="1"/>
        <v>16.5</v>
      </c>
      <c r="G14" s="101">
        <f t="shared" si="1"/>
        <v>17</v>
      </c>
      <c r="H14" s="101">
        <f>G14</f>
        <v>17</v>
      </c>
      <c r="I14" s="115"/>
      <c r="J14" s="101" t="s">
        <v>265</v>
      </c>
      <c r="K14" s="101" t="s">
        <v>255</v>
      </c>
      <c r="L14" s="101" t="s">
        <v>248</v>
      </c>
      <c r="M14" s="101" t="s">
        <v>267</v>
      </c>
      <c r="N14" s="101" t="s">
        <v>268</v>
      </c>
      <c r="O14" s="114"/>
    </row>
    <row r="15" ht="20" customHeight="1" spans="1:15">
      <c r="A15" s="101" t="s">
        <v>269</v>
      </c>
      <c r="B15" s="101">
        <f>C15</f>
        <v>3</v>
      </c>
      <c r="C15" s="101">
        <f>D15</f>
        <v>3</v>
      </c>
      <c r="D15" s="101">
        <v>3</v>
      </c>
      <c r="E15" s="101">
        <f>D15</f>
        <v>3</v>
      </c>
      <c r="F15" s="101">
        <f>D15</f>
        <v>3</v>
      </c>
      <c r="G15" s="101">
        <f>D15</f>
        <v>3</v>
      </c>
      <c r="H15" s="101">
        <f>D15</f>
        <v>3</v>
      </c>
      <c r="I15" s="115"/>
      <c r="J15" s="101" t="s">
        <v>242</v>
      </c>
      <c r="K15" s="101" t="s">
        <v>242</v>
      </c>
      <c r="L15" s="101" t="s">
        <v>242</v>
      </c>
      <c r="M15" s="101" t="s">
        <v>242</v>
      </c>
      <c r="N15" s="101" t="s">
        <v>242</v>
      </c>
      <c r="O15" s="114"/>
    </row>
    <row r="16" ht="20" customHeight="1" spans="1:15">
      <c r="A16" s="101"/>
      <c r="B16" s="101"/>
      <c r="C16" s="101"/>
      <c r="D16" s="101"/>
      <c r="E16" s="101"/>
      <c r="F16" s="101"/>
      <c r="G16" s="101"/>
      <c r="H16" s="101"/>
      <c r="I16" s="115"/>
      <c r="J16" s="101"/>
      <c r="K16" s="101"/>
      <c r="L16" s="101"/>
      <c r="M16" s="101"/>
      <c r="N16" s="101"/>
      <c r="O16" s="114"/>
    </row>
    <row r="17" ht="20" customHeight="1" spans="1:15">
      <c r="A17" s="104"/>
      <c r="B17" s="105"/>
      <c r="C17" s="105"/>
      <c r="D17" s="106"/>
      <c r="E17" s="105"/>
      <c r="F17" s="105"/>
      <c r="G17" s="107"/>
      <c r="H17" s="107"/>
      <c r="I17" s="115"/>
      <c r="J17" s="101"/>
      <c r="K17" s="101"/>
      <c r="L17" s="101"/>
      <c r="M17" s="101"/>
      <c r="N17" s="101"/>
      <c r="O17" s="114"/>
    </row>
    <row r="18" ht="20" customHeight="1" spans="1:15">
      <c r="A18" s="104"/>
      <c r="B18" s="105"/>
      <c r="C18" s="105"/>
      <c r="D18" s="106"/>
      <c r="E18" s="105"/>
      <c r="F18" s="105"/>
      <c r="G18" s="105"/>
      <c r="H18" s="105"/>
      <c r="I18" s="121"/>
      <c r="J18" s="101"/>
      <c r="K18" s="101"/>
      <c r="L18" s="101"/>
      <c r="M18" s="101"/>
      <c r="N18" s="101"/>
      <c r="O18" s="114"/>
    </row>
    <row r="19" ht="20" customHeight="1" spans="1:15">
      <c r="A19" s="108"/>
      <c r="B19" s="109"/>
      <c r="C19" s="109"/>
      <c r="D19" s="109"/>
      <c r="E19" s="109"/>
      <c r="F19" s="109"/>
      <c r="G19" s="109"/>
      <c r="H19" s="109"/>
      <c r="I19" s="121"/>
      <c r="J19" s="101"/>
      <c r="K19" s="101"/>
      <c r="L19" s="101"/>
      <c r="M19" s="101"/>
      <c r="N19" s="101"/>
      <c r="O19" s="114"/>
    </row>
    <row r="20" ht="20" customHeight="1" spans="1:14">
      <c r="A20" s="110"/>
      <c r="B20" s="110"/>
      <c r="C20" s="110"/>
      <c r="D20" s="110"/>
      <c r="E20" s="110"/>
      <c r="F20" s="110"/>
      <c r="G20" s="110"/>
      <c r="H20" s="110"/>
      <c r="I20" s="121"/>
      <c r="J20" s="122" t="s">
        <v>270</v>
      </c>
      <c r="K20" s="123"/>
      <c r="L20" s="122" t="s">
        <v>271</v>
      </c>
      <c r="M20" s="122"/>
      <c r="N20" s="122" t="s">
        <v>272</v>
      </c>
    </row>
  </sheetData>
  <mergeCells count="5">
    <mergeCell ref="A1:G1"/>
    <mergeCell ref="G2:H2"/>
    <mergeCell ref="G3:H3"/>
    <mergeCell ref="K3:N3"/>
    <mergeCell ref="I18:I20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H1" sqref="H1"/>
    </sheetView>
  </sheetViews>
  <sheetFormatPr defaultColWidth="9" defaultRowHeight="14.25"/>
  <cols>
    <col min="1" max="1" width="18.5" customWidth="1"/>
    <col min="3" max="3" width="10.5" customWidth="1"/>
    <col min="7" max="7" width="12.75" customWidth="1"/>
    <col min="8" max="8" width="10.625" customWidth="1"/>
    <col min="9" max="9" width="1.375" customWidth="1"/>
    <col min="10" max="10" width="13.625" customWidth="1"/>
    <col min="11" max="11" width="14.125" customWidth="1"/>
    <col min="12" max="12" width="13" customWidth="1"/>
    <col min="13" max="13" width="15" customWidth="1"/>
    <col min="14" max="14" width="13.25" customWidth="1"/>
  </cols>
  <sheetData>
    <row r="1" ht="43" customHeight="1" spans="1:15">
      <c r="A1" s="96" t="s">
        <v>209</v>
      </c>
      <c r="B1" s="96"/>
      <c r="C1" s="96"/>
      <c r="D1" s="96"/>
      <c r="E1" s="96"/>
      <c r="F1" s="96"/>
      <c r="G1" s="96"/>
      <c r="H1" s="97"/>
      <c r="I1" s="113"/>
      <c r="J1" s="113"/>
      <c r="K1" s="113"/>
      <c r="L1" s="113"/>
      <c r="M1" s="113"/>
      <c r="N1" s="113"/>
      <c r="O1" s="114"/>
    </row>
    <row r="2" ht="20" customHeight="1" spans="1:15">
      <c r="A2" s="98" t="s">
        <v>210</v>
      </c>
      <c r="B2" s="98"/>
      <c r="C2" s="98"/>
      <c r="D2" s="98"/>
      <c r="E2" s="98"/>
      <c r="F2" s="98"/>
      <c r="G2" s="99"/>
      <c r="H2" s="100"/>
      <c r="I2" s="113"/>
      <c r="J2" s="113"/>
      <c r="K2" s="113"/>
      <c r="L2" s="113"/>
      <c r="M2" s="113"/>
      <c r="N2" s="113"/>
      <c r="O2" s="114"/>
    </row>
    <row r="3" ht="20" customHeight="1" spans="1:15">
      <c r="A3" s="101" t="s">
        <v>211</v>
      </c>
      <c r="B3" s="102" t="str">
        <f>[1]封面!E6</f>
        <v>TAJJAM81525</v>
      </c>
      <c r="C3" s="103"/>
      <c r="D3" s="101"/>
      <c r="E3" s="101"/>
      <c r="F3" s="101" t="s">
        <v>212</v>
      </c>
      <c r="G3" s="102" t="s">
        <v>64</v>
      </c>
      <c r="H3" s="103"/>
      <c r="I3" s="115"/>
      <c r="J3" s="116" t="s">
        <v>58</v>
      </c>
      <c r="K3" s="117" t="s">
        <v>213</v>
      </c>
      <c r="L3" s="117"/>
      <c r="M3" s="117"/>
      <c r="N3" s="117"/>
      <c r="O3" s="114"/>
    </row>
    <row r="4" ht="20" customHeight="1" spans="1:15">
      <c r="A4" s="101" t="s">
        <v>214</v>
      </c>
      <c r="B4" s="101" t="s">
        <v>111</v>
      </c>
      <c r="C4" s="101" t="s">
        <v>112</v>
      </c>
      <c r="D4" s="101" t="s">
        <v>113</v>
      </c>
      <c r="E4" s="101" t="s">
        <v>114</v>
      </c>
      <c r="F4" s="101" t="s">
        <v>115</v>
      </c>
      <c r="G4" s="101" t="s">
        <v>193</v>
      </c>
      <c r="H4" s="101" t="s">
        <v>215</v>
      </c>
      <c r="I4" s="115"/>
      <c r="J4" s="118" t="s">
        <v>273</v>
      </c>
      <c r="K4" s="118" t="s">
        <v>216</v>
      </c>
      <c r="L4" s="118" t="s">
        <v>217</v>
      </c>
      <c r="M4" s="118" t="s">
        <v>218</v>
      </c>
      <c r="N4" s="118" t="s">
        <v>219</v>
      </c>
      <c r="O4" s="119"/>
    </row>
    <row r="5" ht="20" customHeight="1" spans="1:15">
      <c r="A5" s="101" t="s">
        <v>220</v>
      </c>
      <c r="B5" s="101" t="s">
        <v>221</v>
      </c>
      <c r="C5" s="101" t="s">
        <v>222</v>
      </c>
      <c r="D5" s="101" t="s">
        <v>223</v>
      </c>
      <c r="E5" s="101" t="s">
        <v>224</v>
      </c>
      <c r="F5" s="101" t="s">
        <v>225</v>
      </c>
      <c r="G5" s="101" t="s">
        <v>226</v>
      </c>
      <c r="H5" s="101" t="s">
        <v>227</v>
      </c>
      <c r="I5" s="115"/>
      <c r="J5" s="101" t="s">
        <v>228</v>
      </c>
      <c r="K5" s="101" t="s">
        <v>228</v>
      </c>
      <c r="L5" s="118" t="s">
        <v>228</v>
      </c>
      <c r="M5" s="118" t="s">
        <v>228</v>
      </c>
      <c r="N5" s="118" t="s">
        <v>228</v>
      </c>
      <c r="O5" s="119"/>
    </row>
    <row r="6" ht="20" customHeight="1" spans="1:15">
      <c r="A6" s="101" t="s">
        <v>229</v>
      </c>
      <c r="B6" s="101">
        <f>C6-1</f>
        <v>67</v>
      </c>
      <c r="C6" s="101">
        <f>D6-2</f>
        <v>68</v>
      </c>
      <c r="D6" s="101">
        <v>70</v>
      </c>
      <c r="E6" s="101">
        <f>D6+2</f>
        <v>72</v>
      </c>
      <c r="F6" s="101">
        <f>E6+2</f>
        <v>74</v>
      </c>
      <c r="G6" s="101">
        <f>F6+1</f>
        <v>75</v>
      </c>
      <c r="H6" s="101">
        <f>G6+1</f>
        <v>76</v>
      </c>
      <c r="I6" s="115"/>
      <c r="J6" s="101" t="s">
        <v>230</v>
      </c>
      <c r="K6" s="101" t="s">
        <v>284</v>
      </c>
      <c r="L6" s="101" t="s">
        <v>232</v>
      </c>
      <c r="M6" s="101" t="s">
        <v>285</v>
      </c>
      <c r="N6" s="101" t="s">
        <v>231</v>
      </c>
      <c r="O6" s="119"/>
    </row>
    <row r="7" ht="20" customHeight="1" spans="1:15">
      <c r="A7" s="101" t="s">
        <v>235</v>
      </c>
      <c r="B7" s="101">
        <f>C7-4</f>
        <v>100</v>
      </c>
      <c r="C7" s="101">
        <f>D7-4</f>
        <v>104</v>
      </c>
      <c r="D7" s="101">
        <v>108</v>
      </c>
      <c r="E7" s="101">
        <f>D7+4</f>
        <v>112</v>
      </c>
      <c r="F7" s="101">
        <f>E7+4</f>
        <v>116</v>
      </c>
      <c r="G7" s="101">
        <f>F7+6</f>
        <v>122</v>
      </c>
      <c r="H7" s="101">
        <f>G7+6</f>
        <v>128</v>
      </c>
      <c r="I7" s="115"/>
      <c r="J7" s="101" t="s">
        <v>236</v>
      </c>
      <c r="K7" s="101" t="s">
        <v>237</v>
      </c>
      <c r="L7" s="101" t="s">
        <v>236</v>
      </c>
      <c r="M7" s="101" t="s">
        <v>238</v>
      </c>
      <c r="N7" s="101" t="s">
        <v>239</v>
      </c>
      <c r="O7" s="119"/>
    </row>
    <row r="8" ht="20" customHeight="1" spans="1:15">
      <c r="A8" s="101" t="s">
        <v>240</v>
      </c>
      <c r="B8" s="101">
        <f>C8-4</f>
        <v>100</v>
      </c>
      <c r="C8" s="101">
        <f>D8-4</f>
        <v>104</v>
      </c>
      <c r="D8" s="101">
        <v>108</v>
      </c>
      <c r="E8" s="101">
        <f>D8+4</f>
        <v>112</v>
      </c>
      <c r="F8" s="101">
        <f>E8+5</f>
        <v>117</v>
      </c>
      <c r="G8" s="101">
        <f>F8+6</f>
        <v>123</v>
      </c>
      <c r="H8" s="101">
        <f>G8+7</f>
        <v>130</v>
      </c>
      <c r="I8" s="115"/>
      <c r="J8" s="101" t="s">
        <v>241</v>
      </c>
      <c r="K8" s="101" t="s">
        <v>242</v>
      </c>
      <c r="L8" s="101" t="s">
        <v>243</v>
      </c>
      <c r="M8" s="101" t="s">
        <v>286</v>
      </c>
      <c r="N8" s="101" t="s">
        <v>245</v>
      </c>
      <c r="O8" s="119"/>
    </row>
    <row r="9" ht="20" customHeight="1" spans="1:15">
      <c r="A9" s="101" t="s">
        <v>246</v>
      </c>
      <c r="B9" s="101">
        <f>C9-1.2</f>
        <v>43.6</v>
      </c>
      <c r="C9" s="101">
        <f>D9-1.2</f>
        <v>44.8</v>
      </c>
      <c r="D9" s="101">
        <v>46</v>
      </c>
      <c r="E9" s="101">
        <f>D9+1.2</f>
        <v>47.2</v>
      </c>
      <c r="F9" s="101">
        <f>E9+1.2</f>
        <v>48.4</v>
      </c>
      <c r="G9" s="101">
        <f>F9+1.4</f>
        <v>49.8</v>
      </c>
      <c r="H9" s="101">
        <f>G9+1.4</f>
        <v>51.2</v>
      </c>
      <c r="I9" s="115"/>
      <c r="J9" s="101" t="s">
        <v>247</v>
      </c>
      <c r="K9" s="101" t="s">
        <v>248</v>
      </c>
      <c r="L9" s="101" t="s">
        <v>287</v>
      </c>
      <c r="M9" s="101" t="s">
        <v>249</v>
      </c>
      <c r="N9" s="101" t="s">
        <v>231</v>
      </c>
      <c r="O9" s="119"/>
    </row>
    <row r="10" ht="20" customHeight="1" spans="1:15">
      <c r="A10" s="101" t="s">
        <v>250</v>
      </c>
      <c r="B10" s="101">
        <f>C10-0.5</f>
        <v>19.5</v>
      </c>
      <c r="C10" s="101">
        <f>D10-0.5</f>
        <v>20</v>
      </c>
      <c r="D10" s="101">
        <v>20.5</v>
      </c>
      <c r="E10" s="101">
        <f t="shared" ref="E10:H10" si="0">D10+0.5</f>
        <v>21</v>
      </c>
      <c r="F10" s="101">
        <f t="shared" si="0"/>
        <v>21.5</v>
      </c>
      <c r="G10" s="101">
        <f t="shared" si="0"/>
        <v>22</v>
      </c>
      <c r="H10" s="101">
        <f t="shared" si="0"/>
        <v>22.5</v>
      </c>
      <c r="I10" s="115"/>
      <c r="J10" s="101" t="s">
        <v>230</v>
      </c>
      <c r="K10" s="101" t="s">
        <v>288</v>
      </c>
      <c r="L10" s="101" t="s">
        <v>248</v>
      </c>
      <c r="M10" s="101" t="s">
        <v>230</v>
      </c>
      <c r="N10" s="101" t="s">
        <v>252</v>
      </c>
      <c r="O10" s="120"/>
    </row>
    <row r="11" ht="20" customHeight="1" spans="1:15">
      <c r="A11" s="101" t="s">
        <v>253</v>
      </c>
      <c r="B11" s="101">
        <f>C11-0.7</f>
        <v>18.1</v>
      </c>
      <c r="C11" s="101">
        <f>D11-0.7</f>
        <v>18.8</v>
      </c>
      <c r="D11" s="101">
        <v>19.5</v>
      </c>
      <c r="E11" s="101">
        <f>D11+0.7</f>
        <v>20.2</v>
      </c>
      <c r="F11" s="101">
        <f>E11+0.7</f>
        <v>20.9</v>
      </c>
      <c r="G11" s="101">
        <f>F11+1</f>
        <v>21.9</v>
      </c>
      <c r="H11" s="101">
        <f>G11+1</f>
        <v>22.9</v>
      </c>
      <c r="I11" s="115"/>
      <c r="J11" s="101" t="s">
        <v>254</v>
      </c>
      <c r="K11" s="101" t="s">
        <v>255</v>
      </c>
      <c r="L11" s="101" t="s">
        <v>256</v>
      </c>
      <c r="M11" s="101" t="s">
        <v>231</v>
      </c>
      <c r="N11" s="101" t="s">
        <v>257</v>
      </c>
      <c r="O11" s="119"/>
    </row>
    <row r="12" ht="20" customHeight="1" spans="1:15">
      <c r="A12" s="101" t="s">
        <v>258</v>
      </c>
      <c r="B12" s="101">
        <f>C12-0.7</f>
        <v>16.1</v>
      </c>
      <c r="C12" s="101">
        <f>D12-0.7</f>
        <v>16.8</v>
      </c>
      <c r="D12" s="101">
        <v>17.5</v>
      </c>
      <c r="E12" s="101">
        <f>D12+0.7</f>
        <v>18.2</v>
      </c>
      <c r="F12" s="101">
        <f>E12+0.7</f>
        <v>18.9</v>
      </c>
      <c r="G12" s="101">
        <f>F12+1</f>
        <v>19.9</v>
      </c>
      <c r="H12" s="101">
        <f>G12+1</f>
        <v>20.9</v>
      </c>
      <c r="I12" s="115"/>
      <c r="J12" s="101" t="s">
        <v>247</v>
      </c>
      <c r="K12" s="101" t="s">
        <v>248</v>
      </c>
      <c r="L12" s="101" t="s">
        <v>233</v>
      </c>
      <c r="M12" s="101" t="s">
        <v>259</v>
      </c>
      <c r="N12" s="101" t="s">
        <v>231</v>
      </c>
      <c r="O12" s="119"/>
    </row>
    <row r="13" ht="20" customHeight="1" spans="1:15">
      <c r="A13" s="101" t="s">
        <v>260</v>
      </c>
      <c r="B13" s="101">
        <f>C13-1</f>
        <v>45</v>
      </c>
      <c r="C13" s="101">
        <f>D13-1</f>
        <v>46</v>
      </c>
      <c r="D13" s="101">
        <v>47</v>
      </c>
      <c r="E13" s="101">
        <f>D13+1</f>
        <v>48</v>
      </c>
      <c r="F13" s="101">
        <f>E13+1</f>
        <v>49</v>
      </c>
      <c r="G13" s="101">
        <f>F13+1.5</f>
        <v>50.5</v>
      </c>
      <c r="H13" s="101">
        <f>G13+1.5</f>
        <v>52</v>
      </c>
      <c r="I13" s="115"/>
      <c r="J13" s="101" t="s">
        <v>256</v>
      </c>
      <c r="K13" s="101" t="s">
        <v>261</v>
      </c>
      <c r="L13" s="101" t="s">
        <v>261</v>
      </c>
      <c r="M13" s="101" t="s">
        <v>262</v>
      </c>
      <c r="N13" s="101" t="s">
        <v>289</v>
      </c>
      <c r="O13" s="114"/>
    </row>
    <row r="14" ht="20" customHeight="1" spans="1:15">
      <c r="A14" s="101" t="s">
        <v>264</v>
      </c>
      <c r="B14" s="101">
        <f>C14</f>
        <v>15</v>
      </c>
      <c r="C14" s="101">
        <f>D14-0.5</f>
        <v>15</v>
      </c>
      <c r="D14" s="101">
        <v>15.5</v>
      </c>
      <c r="E14" s="101">
        <f t="shared" ref="E14:G14" si="1">D14+0.5</f>
        <v>16</v>
      </c>
      <c r="F14" s="101">
        <f t="shared" si="1"/>
        <v>16.5</v>
      </c>
      <c r="G14" s="101">
        <f t="shared" si="1"/>
        <v>17</v>
      </c>
      <c r="H14" s="101">
        <f>G14</f>
        <v>17</v>
      </c>
      <c r="I14" s="115"/>
      <c r="J14" s="101" t="s">
        <v>265</v>
      </c>
      <c r="K14" s="101" t="s">
        <v>242</v>
      </c>
      <c r="L14" s="101" t="s">
        <v>290</v>
      </c>
      <c r="M14" s="101" t="s">
        <v>267</v>
      </c>
      <c r="N14" s="101" t="s">
        <v>291</v>
      </c>
      <c r="O14" s="114"/>
    </row>
    <row r="15" ht="20" customHeight="1" spans="1:15">
      <c r="A15" s="101" t="s">
        <v>269</v>
      </c>
      <c r="B15" s="101">
        <f>C15</f>
        <v>3</v>
      </c>
      <c r="C15" s="101">
        <f>D15</f>
        <v>3</v>
      </c>
      <c r="D15" s="101">
        <v>3</v>
      </c>
      <c r="E15" s="101">
        <f>D15</f>
        <v>3</v>
      </c>
      <c r="F15" s="101">
        <f>D15</f>
        <v>3</v>
      </c>
      <c r="G15" s="101">
        <f>D15</f>
        <v>3</v>
      </c>
      <c r="H15" s="101">
        <f>D15</f>
        <v>3</v>
      </c>
      <c r="I15" s="115"/>
      <c r="J15" s="101" t="s">
        <v>242</v>
      </c>
      <c r="K15" s="101" t="s">
        <v>242</v>
      </c>
      <c r="L15" s="101" t="s">
        <v>242</v>
      </c>
      <c r="M15" s="101" t="s">
        <v>242</v>
      </c>
      <c r="N15" s="101" t="s">
        <v>242</v>
      </c>
      <c r="O15" s="114"/>
    </row>
    <row r="16" ht="20" customHeight="1" spans="1:15">
      <c r="A16" s="101"/>
      <c r="B16" s="101"/>
      <c r="C16" s="101"/>
      <c r="D16" s="101"/>
      <c r="E16" s="101"/>
      <c r="F16" s="101"/>
      <c r="G16" s="101"/>
      <c r="H16" s="101"/>
      <c r="I16" s="115"/>
      <c r="J16" s="101"/>
      <c r="K16" s="101"/>
      <c r="L16" s="101"/>
      <c r="M16" s="101"/>
      <c r="N16" s="101"/>
      <c r="O16" s="114"/>
    </row>
    <row r="17" ht="20" customHeight="1" spans="1:15">
      <c r="A17" s="104"/>
      <c r="B17" s="105"/>
      <c r="C17" s="105"/>
      <c r="D17" s="106"/>
      <c r="E17" s="105"/>
      <c r="F17" s="105"/>
      <c r="G17" s="107"/>
      <c r="H17" s="107"/>
      <c r="I17" s="115"/>
      <c r="J17" s="101"/>
      <c r="K17" s="101"/>
      <c r="L17" s="101"/>
      <c r="M17" s="101"/>
      <c r="N17" s="101"/>
      <c r="O17" s="114"/>
    </row>
    <row r="18" ht="20" customHeight="1" spans="1:15">
      <c r="A18" s="104"/>
      <c r="B18" s="105"/>
      <c r="C18" s="105"/>
      <c r="D18" s="106"/>
      <c r="E18" s="105"/>
      <c r="F18" s="105"/>
      <c r="G18" s="105"/>
      <c r="H18" s="105"/>
      <c r="I18" s="121"/>
      <c r="J18" s="101"/>
      <c r="K18" s="101"/>
      <c r="L18" s="101"/>
      <c r="M18" s="101"/>
      <c r="N18" s="101"/>
      <c r="O18" s="114"/>
    </row>
    <row r="19" ht="20" customHeight="1" spans="1:15">
      <c r="A19" s="108"/>
      <c r="B19" s="109"/>
      <c r="C19" s="109"/>
      <c r="D19" s="109"/>
      <c r="E19" s="109"/>
      <c r="F19" s="109"/>
      <c r="G19" s="109"/>
      <c r="H19" s="109"/>
      <c r="I19" s="121"/>
      <c r="J19" s="101"/>
      <c r="K19" s="101"/>
      <c r="L19" s="101"/>
      <c r="M19" s="101"/>
      <c r="N19" s="101"/>
      <c r="O19" s="114"/>
    </row>
    <row r="20" ht="20" customHeight="1" spans="1:15">
      <c r="A20" s="110"/>
      <c r="B20" s="110"/>
      <c r="C20" s="110"/>
      <c r="D20" s="110"/>
      <c r="E20" s="110"/>
      <c r="F20" s="110"/>
      <c r="G20" s="110"/>
      <c r="H20" s="110"/>
      <c r="I20" s="121"/>
      <c r="J20" s="122" t="s">
        <v>270</v>
      </c>
      <c r="K20" s="123"/>
      <c r="L20" s="122" t="s">
        <v>271</v>
      </c>
      <c r="M20" s="122"/>
      <c r="N20" s="122" t="s">
        <v>272</v>
      </c>
      <c r="O20" s="113"/>
    </row>
    <row r="21" ht="16.5" spans="1:8">
      <c r="A21" s="111"/>
      <c r="B21" s="112"/>
      <c r="C21" s="112"/>
      <c r="D21" s="112"/>
      <c r="E21" s="112"/>
      <c r="F21" s="112"/>
      <c r="G21" s="112"/>
      <c r="H21" s="112"/>
    </row>
    <row r="22" spans="8:8">
      <c r="H22" s="112"/>
    </row>
  </sheetData>
  <mergeCells count="6">
    <mergeCell ref="A1:G1"/>
    <mergeCell ref="G2:H2"/>
    <mergeCell ref="B3:C3"/>
    <mergeCell ref="G3:H3"/>
    <mergeCell ref="K3:N3"/>
    <mergeCell ref="I18:I20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4"/>
  <sheetViews>
    <sheetView zoomScale="125" zoomScaleNormal="125" workbookViewId="0">
      <selection activeCell="Q19" sqref="Q19"/>
    </sheetView>
  </sheetViews>
  <sheetFormatPr defaultColWidth="9" defaultRowHeight="14.25"/>
  <cols>
    <col min="1" max="1" width="6.5" customWidth="1"/>
    <col min="2" max="2" width="15.4" style="37" customWidth="1"/>
    <col min="3" max="3" width="11.6" customWidth="1"/>
    <col min="4" max="4" width="8.6" customWidth="1"/>
    <col min="5" max="5" width="11.7" customWidth="1"/>
    <col min="6" max="6" width="7.7" customWidth="1"/>
    <col min="7" max="7" width="8.2" customWidth="1"/>
    <col min="8" max="8" width="11.6" customWidth="1"/>
    <col min="9" max="9" width="6.2" customWidth="1"/>
    <col min="10" max="10" width="5.6" customWidth="1"/>
    <col min="11" max="11" width="6.6" customWidth="1"/>
    <col min="12" max="12" width="5.7" customWidth="1"/>
    <col min="13" max="13" width="6.2" customWidth="1"/>
    <col min="14" max="14" width="7" customWidth="1"/>
    <col min="15" max="15" width="9" customWidth="1"/>
  </cols>
  <sheetData>
    <row r="1" ht="29.25" spans="1:15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293</v>
      </c>
      <c r="B2" s="5" t="s">
        <v>294</v>
      </c>
      <c r="C2" s="5" t="s">
        <v>295</v>
      </c>
      <c r="D2" s="5" t="s">
        <v>296</v>
      </c>
      <c r="E2" s="5" t="s">
        <v>297</v>
      </c>
      <c r="F2" s="5" t="s">
        <v>298</v>
      </c>
      <c r="G2" s="5" t="s">
        <v>299</v>
      </c>
      <c r="H2" s="5" t="s">
        <v>300</v>
      </c>
      <c r="I2" s="4" t="s">
        <v>301</v>
      </c>
      <c r="J2" s="4" t="s">
        <v>302</v>
      </c>
      <c r="K2" s="4" t="s">
        <v>303</v>
      </c>
      <c r="L2" s="4" t="s">
        <v>304</v>
      </c>
      <c r="M2" s="4" t="s">
        <v>305</v>
      </c>
      <c r="N2" s="5" t="s">
        <v>306</v>
      </c>
      <c r="O2" s="5" t="s">
        <v>307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308</v>
      </c>
      <c r="J3" s="4" t="s">
        <v>308</v>
      </c>
      <c r="K3" s="4" t="s">
        <v>308</v>
      </c>
      <c r="L3" s="4" t="s">
        <v>308</v>
      </c>
      <c r="M3" s="4" t="s">
        <v>308</v>
      </c>
      <c r="N3" s="7"/>
      <c r="O3" s="7"/>
    </row>
    <row r="4" spans="1:15">
      <c r="A4" s="9">
        <v>1</v>
      </c>
      <c r="B4" s="76" t="s">
        <v>309</v>
      </c>
      <c r="C4" s="442" t="s">
        <v>310</v>
      </c>
      <c r="D4" s="80" t="s">
        <v>120</v>
      </c>
      <c r="E4" s="26" t="s">
        <v>64</v>
      </c>
      <c r="F4" s="34" t="s">
        <v>311</v>
      </c>
      <c r="G4" s="9" t="s">
        <v>67</v>
      </c>
      <c r="H4" s="9"/>
      <c r="I4" s="77">
        <v>0</v>
      </c>
      <c r="J4" s="77">
        <v>0.5</v>
      </c>
      <c r="K4" s="95">
        <v>0</v>
      </c>
      <c r="L4" s="95">
        <v>0</v>
      </c>
      <c r="M4" s="95">
        <v>0.5</v>
      </c>
      <c r="N4" s="9">
        <v>1</v>
      </c>
      <c r="O4" s="34" t="s">
        <v>96</v>
      </c>
    </row>
    <row r="5" spans="1:15">
      <c r="A5" s="9">
        <v>2</v>
      </c>
      <c r="B5" s="76" t="s">
        <v>309</v>
      </c>
      <c r="C5" s="442" t="s">
        <v>310</v>
      </c>
      <c r="D5" s="80" t="s">
        <v>120</v>
      </c>
      <c r="E5" s="26" t="s">
        <v>64</v>
      </c>
      <c r="F5" s="34" t="s">
        <v>311</v>
      </c>
      <c r="G5" s="9" t="s">
        <v>67</v>
      </c>
      <c r="H5" s="9"/>
      <c r="I5" s="77">
        <v>1</v>
      </c>
      <c r="J5" s="77">
        <v>0.5</v>
      </c>
      <c r="K5" s="95">
        <v>0</v>
      </c>
      <c r="L5" s="95">
        <v>0</v>
      </c>
      <c r="M5" s="95">
        <v>0</v>
      </c>
      <c r="N5" s="9">
        <v>1.5</v>
      </c>
      <c r="O5" s="34" t="s">
        <v>96</v>
      </c>
    </row>
    <row r="6" spans="1:15">
      <c r="A6" s="9">
        <v>3</v>
      </c>
      <c r="B6" s="76" t="s">
        <v>309</v>
      </c>
      <c r="C6" s="442" t="s">
        <v>310</v>
      </c>
      <c r="D6" s="80" t="s">
        <v>120</v>
      </c>
      <c r="E6" s="26" t="s">
        <v>64</v>
      </c>
      <c r="F6" s="34" t="s">
        <v>311</v>
      </c>
      <c r="G6" s="9" t="s">
        <v>67</v>
      </c>
      <c r="H6" s="9"/>
      <c r="I6" s="77">
        <v>0.5</v>
      </c>
      <c r="J6" s="77">
        <v>0.5</v>
      </c>
      <c r="K6" s="95">
        <v>0</v>
      </c>
      <c r="L6" s="95">
        <v>0</v>
      </c>
      <c r="M6" s="95">
        <v>0</v>
      </c>
      <c r="N6" s="9">
        <v>1</v>
      </c>
      <c r="O6" s="34" t="s">
        <v>96</v>
      </c>
    </row>
    <row r="7" spans="1:15">
      <c r="A7" s="9">
        <v>5</v>
      </c>
      <c r="B7" s="76" t="s">
        <v>309</v>
      </c>
      <c r="C7" s="442" t="s">
        <v>310</v>
      </c>
      <c r="D7" s="80" t="s">
        <v>120</v>
      </c>
      <c r="E7" s="26" t="s">
        <v>64</v>
      </c>
      <c r="F7" s="34" t="s">
        <v>311</v>
      </c>
      <c r="G7" s="9" t="s">
        <v>67</v>
      </c>
      <c r="H7" s="9"/>
      <c r="I7" s="77">
        <v>0</v>
      </c>
      <c r="J7" s="77">
        <v>0</v>
      </c>
      <c r="K7" s="95">
        <v>0</v>
      </c>
      <c r="L7" s="95">
        <v>0</v>
      </c>
      <c r="M7" s="95">
        <v>0.5</v>
      </c>
      <c r="N7" s="9">
        <v>0.5</v>
      </c>
      <c r="O7" s="34" t="s">
        <v>96</v>
      </c>
    </row>
    <row r="8" spans="1:15">
      <c r="A8" s="9">
        <v>7</v>
      </c>
      <c r="B8" s="76" t="s">
        <v>309</v>
      </c>
      <c r="C8" s="442" t="s">
        <v>310</v>
      </c>
      <c r="D8" s="80" t="s">
        <v>120</v>
      </c>
      <c r="E8" s="26" t="s">
        <v>64</v>
      </c>
      <c r="F8" s="34" t="s">
        <v>311</v>
      </c>
      <c r="G8" s="9" t="s">
        <v>67</v>
      </c>
      <c r="H8" s="9"/>
      <c r="I8" s="77">
        <v>1</v>
      </c>
      <c r="J8" s="77">
        <v>0</v>
      </c>
      <c r="K8" s="95">
        <v>0</v>
      </c>
      <c r="L8" s="95">
        <v>0</v>
      </c>
      <c r="M8" s="95">
        <v>0</v>
      </c>
      <c r="N8" s="9">
        <v>1</v>
      </c>
      <c r="O8" s="34" t="s">
        <v>96</v>
      </c>
    </row>
    <row r="9" spans="1:15">
      <c r="A9" s="9">
        <v>8</v>
      </c>
      <c r="B9" s="76" t="s">
        <v>312</v>
      </c>
      <c r="C9" s="442" t="s">
        <v>310</v>
      </c>
      <c r="D9" s="80" t="s">
        <v>120</v>
      </c>
      <c r="E9" s="26" t="s">
        <v>64</v>
      </c>
      <c r="F9" s="34" t="s">
        <v>311</v>
      </c>
      <c r="G9" s="9" t="s">
        <v>67</v>
      </c>
      <c r="H9" s="9"/>
      <c r="I9" s="77">
        <v>0.5</v>
      </c>
      <c r="J9" s="77">
        <v>0</v>
      </c>
      <c r="K9" s="95">
        <v>0</v>
      </c>
      <c r="L9" s="95">
        <v>0</v>
      </c>
      <c r="M9" s="95">
        <v>0.5</v>
      </c>
      <c r="N9" s="9">
        <v>1</v>
      </c>
      <c r="O9" s="34" t="s">
        <v>96</v>
      </c>
    </row>
    <row r="10" spans="1:15">
      <c r="A10" s="9">
        <v>9</v>
      </c>
      <c r="B10" s="76" t="s">
        <v>312</v>
      </c>
      <c r="C10" s="442" t="s">
        <v>310</v>
      </c>
      <c r="D10" s="80" t="s">
        <v>120</v>
      </c>
      <c r="E10" s="26" t="s">
        <v>64</v>
      </c>
      <c r="F10" s="34" t="s">
        <v>311</v>
      </c>
      <c r="G10" s="9" t="s">
        <v>67</v>
      </c>
      <c r="H10" s="9"/>
      <c r="I10" s="77">
        <v>0</v>
      </c>
      <c r="J10" s="77">
        <v>0</v>
      </c>
      <c r="K10" s="95">
        <v>0</v>
      </c>
      <c r="L10" s="95">
        <v>0</v>
      </c>
      <c r="M10" s="95">
        <v>0.5</v>
      </c>
      <c r="N10" s="9">
        <v>0.5</v>
      </c>
      <c r="O10" s="34" t="s">
        <v>96</v>
      </c>
    </row>
    <row r="11" spans="1:15">
      <c r="A11" s="9">
        <v>10</v>
      </c>
      <c r="B11" s="76" t="s">
        <v>312</v>
      </c>
      <c r="C11" s="442" t="s">
        <v>310</v>
      </c>
      <c r="D11" s="80" t="s">
        <v>120</v>
      </c>
      <c r="E11" s="26" t="s">
        <v>64</v>
      </c>
      <c r="F11" s="34" t="s">
        <v>311</v>
      </c>
      <c r="G11" s="9" t="s">
        <v>67</v>
      </c>
      <c r="H11" s="9"/>
      <c r="I11" s="77">
        <v>0.5</v>
      </c>
      <c r="J11" s="77">
        <v>0.5</v>
      </c>
      <c r="K11" s="95">
        <v>0</v>
      </c>
      <c r="L11" s="95">
        <v>0</v>
      </c>
      <c r="M11" s="95">
        <v>0</v>
      </c>
      <c r="N11" s="9">
        <v>1</v>
      </c>
      <c r="O11" s="34" t="s">
        <v>96</v>
      </c>
    </row>
    <row r="12" spans="1:15">
      <c r="A12" s="9">
        <v>11</v>
      </c>
      <c r="B12" s="76" t="s">
        <v>312</v>
      </c>
      <c r="C12" s="442" t="s">
        <v>310</v>
      </c>
      <c r="D12" s="80" t="s">
        <v>120</v>
      </c>
      <c r="E12" s="26" t="s">
        <v>64</v>
      </c>
      <c r="F12" s="34" t="s">
        <v>311</v>
      </c>
      <c r="G12" s="9" t="s">
        <v>67</v>
      </c>
      <c r="H12" s="9"/>
      <c r="I12" s="77">
        <v>1</v>
      </c>
      <c r="J12" s="77">
        <v>0</v>
      </c>
      <c r="K12" s="95">
        <v>0</v>
      </c>
      <c r="L12" s="95">
        <v>0</v>
      </c>
      <c r="M12" s="95">
        <v>0.5</v>
      </c>
      <c r="N12" s="9">
        <v>1.5</v>
      </c>
      <c r="O12" s="34" t="s">
        <v>96</v>
      </c>
    </row>
    <row r="13" spans="1:15">
      <c r="A13" s="15"/>
      <c r="B13" s="76"/>
      <c r="C13" s="77"/>
      <c r="D13" s="80"/>
      <c r="E13" s="26"/>
      <c r="F13" s="25"/>
      <c r="G13" s="9"/>
      <c r="H13" s="9"/>
      <c r="I13" s="77"/>
      <c r="J13" s="77"/>
      <c r="K13" s="9"/>
      <c r="L13" s="9"/>
      <c r="M13" s="9"/>
      <c r="N13" s="9"/>
      <c r="O13" s="9"/>
    </row>
    <row r="14" spans="1:15">
      <c r="A14" s="15"/>
      <c r="B14" s="76"/>
      <c r="C14" s="77"/>
      <c r="D14" s="80"/>
      <c r="E14" s="26"/>
      <c r="F14" s="25"/>
      <c r="G14" s="9"/>
      <c r="H14" s="9"/>
      <c r="I14" s="77"/>
      <c r="J14" s="77"/>
      <c r="K14" s="9"/>
      <c r="L14" s="9"/>
      <c r="M14" s="9"/>
      <c r="N14" s="9"/>
      <c r="O14" s="9"/>
    </row>
    <row r="15" spans="1:15">
      <c r="A15" s="92"/>
      <c r="B15" s="76"/>
      <c r="C15" s="77"/>
      <c r="D15" s="80"/>
      <c r="E15" s="26"/>
      <c r="F15" s="25"/>
      <c r="G15" s="9"/>
      <c r="H15" s="9"/>
      <c r="I15" s="77"/>
      <c r="J15" s="77"/>
      <c r="K15" s="9"/>
      <c r="L15" s="9"/>
      <c r="M15" s="9"/>
      <c r="N15" s="9"/>
      <c r="O15" s="9"/>
    </row>
    <row r="16" spans="1:15">
      <c r="A16" s="92"/>
      <c r="B16" s="76"/>
      <c r="C16" s="77"/>
      <c r="D16" s="80"/>
      <c r="E16" s="26"/>
      <c r="F16" s="25"/>
      <c r="G16" s="9"/>
      <c r="H16" s="9"/>
      <c r="I16" s="77"/>
      <c r="J16" s="77"/>
      <c r="K16" s="9"/>
      <c r="L16" s="9"/>
      <c r="M16" s="9"/>
      <c r="N16" s="9"/>
      <c r="O16" s="9"/>
    </row>
    <row r="17" spans="1:15">
      <c r="A17" s="92"/>
      <c r="B17" s="76"/>
      <c r="C17" s="77"/>
      <c r="D17" s="80"/>
      <c r="E17" s="26"/>
      <c r="F17" s="25"/>
      <c r="G17" s="9"/>
      <c r="H17" s="9"/>
      <c r="I17" s="77"/>
      <c r="J17" s="77"/>
      <c r="K17" s="9"/>
      <c r="L17" s="9"/>
      <c r="M17" s="9"/>
      <c r="N17" s="9"/>
      <c r="O17" s="9"/>
    </row>
    <row r="18" spans="1:15">
      <c r="A18" s="92"/>
      <c r="B18" s="76"/>
      <c r="C18" s="77"/>
      <c r="D18" s="80"/>
      <c r="E18" s="26"/>
      <c r="F18" s="25"/>
      <c r="G18" s="9"/>
      <c r="H18" s="9"/>
      <c r="I18" s="77"/>
      <c r="J18" s="77"/>
      <c r="K18" s="9"/>
      <c r="L18" s="9"/>
      <c r="M18" s="9"/>
      <c r="N18" s="9"/>
      <c r="O18" s="9"/>
    </row>
    <row r="19" spans="1:15">
      <c r="A19" s="92"/>
      <c r="B19" s="76"/>
      <c r="C19" s="77"/>
      <c r="D19" s="80"/>
      <c r="E19" s="26"/>
      <c r="F19" s="25"/>
      <c r="G19" s="9"/>
      <c r="H19" s="9"/>
      <c r="I19" s="77"/>
      <c r="J19" s="77"/>
      <c r="K19" s="9"/>
      <c r="L19" s="9"/>
      <c r="M19" s="9"/>
      <c r="N19" s="9"/>
      <c r="O19" s="9"/>
    </row>
    <row r="20" spans="1:15">
      <c r="A20" s="92"/>
      <c r="B20" s="76"/>
      <c r="C20" s="77"/>
      <c r="D20" s="80"/>
      <c r="E20" s="26"/>
      <c r="F20" s="25"/>
      <c r="G20" s="9"/>
      <c r="H20" s="9"/>
      <c r="I20" s="77"/>
      <c r="J20" s="77"/>
      <c r="K20" s="9"/>
      <c r="L20" s="9"/>
      <c r="M20" s="9"/>
      <c r="N20" s="9"/>
      <c r="O20" s="9"/>
    </row>
    <row r="21" spans="1:15">
      <c r="A21" s="92"/>
      <c r="B21" s="76"/>
      <c r="C21" s="77"/>
      <c r="D21" s="80"/>
      <c r="E21" s="26"/>
      <c r="F21" s="25"/>
      <c r="G21" s="9"/>
      <c r="H21" s="9"/>
      <c r="I21" s="77"/>
      <c r="J21" s="77"/>
      <c r="K21" s="9"/>
      <c r="L21" s="9"/>
      <c r="M21" s="9"/>
      <c r="N21" s="9"/>
      <c r="O21" s="9"/>
    </row>
    <row r="22" spans="1:15">
      <c r="A22" s="92"/>
      <c r="B22" s="76"/>
      <c r="C22" s="77"/>
      <c r="D22" s="80"/>
      <c r="E22" s="26"/>
      <c r="F22" s="25"/>
      <c r="G22" s="9"/>
      <c r="H22" s="9"/>
      <c r="I22" s="77"/>
      <c r="J22" s="77"/>
      <c r="K22" s="9"/>
      <c r="L22" s="9"/>
      <c r="M22" s="9"/>
      <c r="N22" s="9"/>
      <c r="O22" s="9"/>
    </row>
    <row r="23" s="2" customFormat="1" ht="18.75" spans="1:15">
      <c r="A23" s="16"/>
      <c r="B23" s="93"/>
      <c r="C23" s="17"/>
      <c r="D23" s="18"/>
      <c r="E23" s="19"/>
      <c r="F23" s="36"/>
      <c r="G23" s="36"/>
      <c r="H23" s="36"/>
      <c r="I23" s="27"/>
      <c r="J23" s="16"/>
      <c r="K23" s="17"/>
      <c r="L23" s="17"/>
      <c r="M23" s="18"/>
      <c r="N23" s="17"/>
      <c r="O23" s="24"/>
    </row>
    <row r="24" ht="16.5" spans="1:15">
      <c r="A24" s="20" t="s">
        <v>313</v>
      </c>
      <c r="B24" s="94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</sheetData>
  <mergeCells count="15">
    <mergeCell ref="A1:O1"/>
    <mergeCell ref="A23:D23"/>
    <mergeCell ref="E23:I23"/>
    <mergeCell ref="J23:M23"/>
    <mergeCell ref="A24:O2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3:O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中期</vt:lpstr>
      <vt:lpstr>尾期</vt:lpstr>
      <vt:lpstr>首期验货尺寸表</vt:lpstr>
      <vt:lpstr>中期验货尺寸表</vt:lpstr>
      <vt:lpstr>尾查验货尺寸表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2021-11-13T05:36:00Z</cp:lastPrinted>
  <dcterms:modified xsi:type="dcterms:W3CDTF">2025-01-24T03:05:26Z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C3977FE873074363AD928B7051226F45_13</vt:lpwstr>
  </property>
</Properties>
</file>