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<sst xmlns="http://schemas.openxmlformats.org/spreadsheetml/2006/main" count="212" uniqueCount="101">
  <si>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</si>
  <si>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</si>
  <si>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</si>
  <si>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</si>
  <si>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</si>
  <si>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</si>
  <si>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</si>
  <si>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</si>
  <si>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</si>
  <si>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</si>
  <si>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</si>
  <si>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</si>
  <si>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</si>
  <si>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</si>
  <si>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</si>
  <si>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</si>
  <si>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</si>
  <si>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</si>
  <si>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</si>
  <si>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TAMMBN82786</t>
  </si>
  <si>
    <t>品名</t>
  </si>
  <si>
    <t>女式裙裤</t>
  </si>
  <si>
    <t>生产工厂</t>
  </si>
  <si>
    <t>腾圣-穆林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</si>
  <si>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</si>
  <si>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</si>
  <si>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</si>
  <si>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</si>
  <si>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</si>
  <si>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</si>
  <si>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</si>
  <si>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</si>
  <si>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</si>
  <si>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</si>
  <si>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150/70B</t>
  </si>
  <si>
    <t>155/74B</t>
  </si>
  <si>
    <t>160/78B</t>
  </si>
  <si>
    <t>165/82B</t>
  </si>
  <si>
    <t>170/86B</t>
  </si>
  <si>
    <t>175/90B</t>
  </si>
  <si>
    <t>180/94B</t>
  </si>
  <si>
    <t>洗前</t>
  </si>
  <si>
    <t>洗后</t>
  </si>
  <si>
    <t>裤外侧长（参考值）</t>
  </si>
  <si>
    <t>0</t>
  </si>
  <si>
    <t>内裆长</t>
  </si>
  <si>
    <t>腰围 平量</t>
  </si>
  <si>
    <t>-1</t>
  </si>
  <si>
    <t>臀围</t>
  </si>
  <si>
    <t>腿围/2</t>
  </si>
  <si>
    <t>脚口/2</t>
  </si>
  <si>
    <t>0.5</t>
  </si>
  <si>
    <t>前裆长 含腰</t>
  </si>
  <si>
    <t>0.6</t>
  </si>
  <si>
    <t>后裆长 含腰</t>
  </si>
  <si>
    <t>0.2</t>
  </si>
  <si>
    <t>问题点：</t>
  </si>
  <si>
    <t>1，注意双明线部位侧缝，袋口，前后裆不要斜绺，褶皱，否则大货不能接受。</t>
  </si>
  <si>
    <t>6，清理干净内外脏污，线毛，划粉印。</t>
  </si>
  <si>
    <t>2，注意保证口袋扣子的牢固度。</t>
  </si>
  <si>
    <t>7，熨烫要平整，，不要出死折，折叠要对称。</t>
  </si>
  <si>
    <t>3，腰里面偏紧，松紧涌起，请及时改进。</t>
  </si>
  <si>
    <t>8，请保证规格洗前洗后在误差范围内。</t>
  </si>
  <si>
    <t>4，脚口卷边要平复，吃纵均匀，不要斜绺。</t>
  </si>
  <si>
    <t>9，不要忘记放干燥剂。</t>
  </si>
  <si>
    <t>5，吊牌要挂在有LOGO呈现的一边。</t>
  </si>
  <si>
    <t>10，后袋四周开袋吃纵要均匀，不能褶皱。</t>
  </si>
  <si>
    <t>备注：</t>
  </si>
  <si>
    <t xml:space="preserve">     初期请洗测2-3件，有问题的另加测量数量。</t>
  </si>
  <si>
    <t>验货时间：</t>
  </si>
  <si>
    <t>跟单QC:周苑</t>
  </si>
  <si>
    <t>工厂负责人：任小刚</t>
  </si>
  <si>
    <t>S黑色</t>
  </si>
  <si>
    <t>M黑色</t>
  </si>
  <si>
    <t>L黑色</t>
  </si>
  <si>
    <t>XL樱花雪</t>
  </si>
  <si>
    <t>XXL浅卡其</t>
  </si>
  <si>
    <t>-0.5</t>
  </si>
  <si>
    <t>-0.4</t>
  </si>
  <si>
    <t>-0.3</t>
  </si>
  <si>
    <t>1</t>
  </si>
  <si>
    <t>2</t>
  </si>
  <si>
    <t>0.4</t>
  </si>
  <si>
    <t>0.9</t>
  </si>
  <si>
    <t>0.7</t>
  </si>
  <si>
    <t>0.3</t>
  </si>
  <si>
    <t>3，腰里面偏紧，松紧涌起，大货不能接受。</t>
  </si>
  <si>
    <t>4，脚口卷边要平复，吃纵均匀，不要斜绺，大货不能接受。</t>
  </si>
  <si>
    <t>10，后袋四周开袋吃纵要均匀，不能褶皱，大货不能接受。</t>
  </si>
  <si>
    <t xml:space="preserve">     中期请洗测齐色各2件，有问题的另加测量数量。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</si>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</sst>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3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10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/>
  </cellStyleXfs>
  <cellXfs count="10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176" fontId="9" fillId="0" borderId="4" xfId="54" applyNumberFormat="1" applyFont="1" applyFill="1" applyBorder="1" applyAlignment="1">
      <alignment horizontal="center"/>
    </xf>
    <xf numFmtId="176" fontId="9" fillId="3" borderId="4" xfId="5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49" fontId="9" fillId="0" borderId="9" xfId="55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11" xfId="53" applyFont="1" applyFill="1" applyBorder="1" applyAlignment="1">
      <alignment horizontal="left"/>
    </xf>
    <xf numFmtId="0" fontId="10" fillId="0" borderId="12" xfId="53" applyFont="1" applyFill="1" applyBorder="1" applyAlignment="1">
      <alignment horizontal="left"/>
    </xf>
    <xf numFmtId="0" fontId="10" fillId="0" borderId="13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1" fillId="0" borderId="12" xfId="53" applyFont="1" applyFill="1" applyBorder="1" applyAlignment="1">
      <alignment horizontal="left"/>
    </xf>
    <xf numFmtId="0" fontId="11" fillId="0" borderId="13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8" fillId="0" borderId="16" xfId="53" applyFont="1" applyFill="1" applyBorder="1" applyAlignment="1">
      <alignment horizontal="left"/>
    </xf>
    <xf numFmtId="0" fontId="6" fillId="0" borderId="10" xfId="0" applyFont="1" applyFill="1" applyBorder="1" applyAlignment="1">
      <alignment horizontal="center" vertical="center"/>
    </xf>
    <xf numFmtId="0" fontId="12" fillId="2" borderId="4" xfId="53" applyFont="1" applyFill="1" applyBorder="1" applyAlignment="1">
      <alignment horizontal="center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3" fillId="2" borderId="11" xfId="53" applyNumberFormat="1" applyFont="1" applyFill="1" applyBorder="1" applyAlignment="1">
      <alignment horizontal="left" vertical="center"/>
    </xf>
    <xf numFmtId="49" fontId="13" fillId="2" borderId="12" xfId="53" applyNumberFormat="1" applyFont="1" applyFill="1" applyBorder="1" applyAlignment="1">
      <alignment horizontal="left" vertical="center"/>
    </xf>
    <xf numFmtId="49" fontId="13" fillId="2" borderId="17" xfId="53" applyNumberFormat="1" applyFont="1" applyFill="1" applyBorder="1" applyAlignment="1">
      <alignment horizontal="left" vertical="center"/>
    </xf>
    <xf numFmtId="49" fontId="1" fillId="2" borderId="14" xfId="52" applyNumberFormat="1" applyFont="1" applyFill="1" applyBorder="1" applyAlignment="1">
      <alignment horizontal="left"/>
    </xf>
    <xf numFmtId="49" fontId="1" fillId="2" borderId="15" xfId="52" applyNumberFormat="1" applyFont="1" applyFill="1" applyBorder="1" applyAlignment="1">
      <alignment horizontal="left"/>
    </xf>
    <xf numFmtId="49" fontId="1" fillId="2" borderId="18" xfId="52" applyNumberFormat="1" applyFont="1" applyFill="1" applyBorder="1" applyAlignment="1">
      <alignment horizontal="left"/>
    </xf>
    <xf numFmtId="14" fontId="12" fillId="2" borderId="0" xfId="52" applyNumberFormat="1" applyFont="1" applyFill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19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3" t="s">
        <v>0</v>
      </c>
      <c r="C2" s="84"/>
      <c r="D2" s="84"/>
      <c r="E2" s="84"/>
      <c r="F2" s="84"/>
      <c r="G2" s="84"/>
      <c r="H2" s="84"/>
      <c r="I2" s="99"/>
    </row>
    <row r="3" ht="28" customHeight="1" spans="2:9">
      <c r="B3" s="85"/>
      <c r="C3" s="86"/>
      <c r="D3" s="87" t="s">
        <v>1</v>
      </c>
      <c r="E3" s="88"/>
      <c r="F3" s="89" t="s">
        <v>2</v>
      </c>
      <c r="G3" s="90"/>
      <c r="H3" s="87" t="s">
        <v>3</v>
      </c>
      <c r="I3" s="100"/>
    </row>
    <row r="4" ht="28" customHeight="1" spans="2:9">
      <c r="B4" s="85" t="s">
        <v>4</v>
      </c>
      <c r="C4" s="86" t="s">
        <v>5</v>
      </c>
      <c r="D4" s="86" t="s">
        <v>6</v>
      </c>
      <c r="E4" s="86" t="s">
        <v>7</v>
      </c>
      <c r="F4" s="91" t="s">
        <v>6</v>
      </c>
      <c r="G4" s="91" t="s">
        <v>7</v>
      </c>
      <c r="H4" s="86" t="s">
        <v>6</v>
      </c>
      <c r="I4" s="101" t="s">
        <v>7</v>
      </c>
    </row>
    <row r="5" ht="28" customHeight="1" spans="2:9">
      <c r="B5" s="92" t="s">
        <v>8</v>
      </c>
      <c r="C5" s="93">
        <v>13</v>
      </c>
      <c r="D5" s="93">
        <v>0</v>
      </c>
      <c r="E5" s="93">
        <v>1</v>
      </c>
      <c r="F5" s="94">
        <v>0</v>
      </c>
      <c r="G5" s="94">
        <v>1</v>
      </c>
      <c r="H5" s="93">
        <v>1</v>
      </c>
      <c r="I5" s="102">
        <v>2</v>
      </c>
    </row>
    <row r="6" ht="28" customHeight="1" spans="2:9">
      <c r="B6" s="92" t="s">
        <v>9</v>
      </c>
      <c r="C6" s="93">
        <v>20</v>
      </c>
      <c r="D6" s="93">
        <v>0</v>
      </c>
      <c r="E6" s="93">
        <v>1</v>
      </c>
      <c r="F6" s="94">
        <v>1</v>
      </c>
      <c r="G6" s="94">
        <v>2</v>
      </c>
      <c r="H6" s="93">
        <v>2</v>
      </c>
      <c r="I6" s="102">
        <v>3</v>
      </c>
    </row>
    <row r="7" ht="28" customHeight="1" spans="2:9">
      <c r="B7" s="92" t="s">
        <v>10</v>
      </c>
      <c r="C7" s="93">
        <v>32</v>
      </c>
      <c r="D7" s="93">
        <v>0</v>
      </c>
      <c r="E7" s="93">
        <v>1</v>
      </c>
      <c r="F7" s="94">
        <v>2</v>
      </c>
      <c r="G7" s="94">
        <v>3</v>
      </c>
      <c r="H7" s="93">
        <v>3</v>
      </c>
      <c r="I7" s="102">
        <v>4</v>
      </c>
    </row>
    <row r="8" ht="28" customHeight="1" spans="2:9">
      <c r="B8" s="92" t="s">
        <v>11</v>
      </c>
      <c r="C8" s="93">
        <v>50</v>
      </c>
      <c r="D8" s="93">
        <v>1</v>
      </c>
      <c r="E8" s="93">
        <v>2</v>
      </c>
      <c r="F8" s="94">
        <v>3</v>
      </c>
      <c r="G8" s="94">
        <v>4</v>
      </c>
      <c r="H8" s="93">
        <v>5</v>
      </c>
      <c r="I8" s="102">
        <v>6</v>
      </c>
    </row>
    <row r="9" ht="28" customHeight="1" spans="2:9">
      <c r="B9" s="92" t="s">
        <v>12</v>
      </c>
      <c r="C9" s="93">
        <v>80</v>
      </c>
      <c r="D9" s="93">
        <v>2</v>
      </c>
      <c r="E9" s="93">
        <v>3</v>
      </c>
      <c r="F9" s="94">
        <v>5</v>
      </c>
      <c r="G9" s="94">
        <v>6</v>
      </c>
      <c r="H9" s="93">
        <v>7</v>
      </c>
      <c r="I9" s="102">
        <v>8</v>
      </c>
    </row>
    <row r="10" ht="28" customHeight="1" spans="2:9">
      <c r="B10" s="92" t="s">
        <v>13</v>
      </c>
      <c r="C10" s="93">
        <v>125</v>
      </c>
      <c r="D10" s="93">
        <v>3</v>
      </c>
      <c r="E10" s="93">
        <v>4</v>
      </c>
      <c r="F10" s="94">
        <v>7</v>
      </c>
      <c r="G10" s="94">
        <v>8</v>
      </c>
      <c r="H10" s="93">
        <v>10</v>
      </c>
      <c r="I10" s="102">
        <v>11</v>
      </c>
    </row>
    <row r="11" ht="28" customHeight="1" spans="2:9">
      <c r="B11" s="92" t="s">
        <v>14</v>
      </c>
      <c r="C11" s="93">
        <v>200</v>
      </c>
      <c r="D11" s="93">
        <v>5</v>
      </c>
      <c r="E11" s="93">
        <v>6</v>
      </c>
      <c r="F11" s="94">
        <v>10</v>
      </c>
      <c r="G11" s="94">
        <v>11</v>
      </c>
      <c r="H11" s="93">
        <v>14</v>
      </c>
      <c r="I11" s="102">
        <v>15</v>
      </c>
    </row>
    <row r="12" ht="28" customHeight="1" spans="2:9">
      <c r="B12" s="95" t="s">
        <v>15</v>
      </c>
      <c r="C12" s="96">
        <v>315</v>
      </c>
      <c r="D12" s="96">
        <v>7</v>
      </c>
      <c r="E12" s="96">
        <v>8</v>
      </c>
      <c r="F12" s="97">
        <v>14</v>
      </c>
      <c r="G12" s="97">
        <v>15</v>
      </c>
      <c r="H12" s="96">
        <v>21</v>
      </c>
      <c r="I12" s="103">
        <v>22</v>
      </c>
    </row>
    <row r="14" spans="2:4">
      <c r="B14" s="98" t="s">
        <v>16</v>
      </c>
      <c r="C14" s="98"/>
      <c r="D14" s="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4" workbookViewId="0">
      <selection activeCell="A18" sqref="A18:H18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4" t="s">
        <v>30</v>
      </c>
      <c r="F4" s="44" t="s">
        <v>31</v>
      </c>
      <c r="G4" s="46" t="s">
        <v>32</v>
      </c>
      <c r="H4" s="47" t="s">
        <v>33</v>
      </c>
      <c r="I4" s="28"/>
      <c r="J4" s="31" t="s">
        <v>32</v>
      </c>
      <c r="K4" s="31" t="s">
        <v>32</v>
      </c>
      <c r="L4" s="31"/>
      <c r="M4" s="31"/>
      <c r="N4" s="31"/>
      <c r="O4" s="32"/>
    </row>
    <row r="5" s="1" customFormat="1" ht="16" customHeight="1" spans="1:15">
      <c r="A5" s="7"/>
      <c r="B5" s="48" t="s">
        <v>34</v>
      </c>
      <c r="C5" s="48" t="s">
        <v>35</v>
      </c>
      <c r="D5" s="50" t="s">
        <v>36</v>
      </c>
      <c r="E5" s="50" t="s">
        <v>37</v>
      </c>
      <c r="F5" s="48" t="s">
        <v>38</v>
      </c>
      <c r="G5" s="49" t="s">
        <v>39</v>
      </c>
      <c r="H5" s="48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15" t="s">
        <v>43</v>
      </c>
      <c r="B6" s="51">
        <f>C6-1</f>
        <v>41</v>
      </c>
      <c r="C6" s="51">
        <f>D6-1</f>
        <v>42</v>
      </c>
      <c r="D6" s="53">
        <v>43</v>
      </c>
      <c r="E6" s="51">
        <f t="shared" ref="E6:H6" si="0">D6+1</f>
        <v>44</v>
      </c>
      <c r="F6" s="51">
        <f t="shared" si="0"/>
        <v>45</v>
      </c>
      <c r="G6" s="52">
        <f t="shared" si="0"/>
        <v>46</v>
      </c>
      <c r="H6" s="51">
        <f t="shared" si="0"/>
        <v>47</v>
      </c>
      <c r="I6" s="28"/>
      <c r="J6" s="37" t="s">
        <v>44</v>
      </c>
      <c r="K6" s="37" t="s">
        <v>44</v>
      </c>
      <c r="L6" s="35"/>
      <c r="M6" s="35"/>
      <c r="N6" s="35"/>
      <c r="O6" s="36"/>
    </row>
    <row r="7" s="1" customFormat="1" ht="16" customHeight="1" spans="1:15">
      <c r="A7" s="15" t="s">
        <v>45</v>
      </c>
      <c r="B7" s="51">
        <f>C7-0.7</f>
        <v>13.1</v>
      </c>
      <c r="C7" s="51">
        <f>D7-0.7</f>
        <v>13.8</v>
      </c>
      <c r="D7" s="53">
        <v>14.5</v>
      </c>
      <c r="E7" s="51">
        <f t="shared" ref="E7:H7" si="1">D7+0.7</f>
        <v>15.2</v>
      </c>
      <c r="F7" s="51">
        <f t="shared" si="1"/>
        <v>15.9</v>
      </c>
      <c r="G7" s="52">
        <f t="shared" si="1"/>
        <v>16.6</v>
      </c>
      <c r="H7" s="51">
        <f t="shared" si="1"/>
        <v>17.3</v>
      </c>
      <c r="I7" s="28"/>
      <c r="J7" s="37" t="s">
        <v>44</v>
      </c>
      <c r="K7" s="37" t="s">
        <v>44</v>
      </c>
      <c r="L7" s="37"/>
      <c r="M7" s="37"/>
      <c r="N7" s="37"/>
      <c r="O7" s="38"/>
    </row>
    <row r="8" s="1" customFormat="1" ht="16" customHeight="1" spans="1:15">
      <c r="A8" s="15" t="s">
        <v>46</v>
      </c>
      <c r="B8" s="51">
        <f>C8-4</f>
        <v>62</v>
      </c>
      <c r="C8" s="51">
        <f>D8-4</f>
        <v>66</v>
      </c>
      <c r="D8" s="53">
        <v>70</v>
      </c>
      <c r="E8" s="51">
        <f>D8+4</f>
        <v>74</v>
      </c>
      <c r="F8" s="51">
        <f>E8+5</f>
        <v>79</v>
      </c>
      <c r="G8" s="52">
        <f>F8+6</f>
        <v>85</v>
      </c>
      <c r="H8" s="51">
        <f>G8+6</f>
        <v>91</v>
      </c>
      <c r="I8" s="28"/>
      <c r="J8" s="37" t="s">
        <v>44</v>
      </c>
      <c r="K8" s="37" t="s">
        <v>47</v>
      </c>
      <c r="L8" s="37"/>
      <c r="M8" s="37"/>
      <c r="N8" s="37"/>
      <c r="O8" s="38"/>
    </row>
    <row r="9" s="1" customFormat="1" ht="16" customHeight="1" spans="1:15">
      <c r="A9" s="15" t="s">
        <v>48</v>
      </c>
      <c r="B9" s="51">
        <f>C9-3.6</f>
        <v>96.8</v>
      </c>
      <c r="C9" s="51">
        <f>D9-3.6</f>
        <v>100.4</v>
      </c>
      <c r="D9" s="54">
        <v>104</v>
      </c>
      <c r="E9" s="51">
        <f t="shared" ref="E9:H9" si="2">D9+4</f>
        <v>108</v>
      </c>
      <c r="F9" s="51">
        <f t="shared" si="2"/>
        <v>112</v>
      </c>
      <c r="G9" s="52">
        <f t="shared" si="2"/>
        <v>116</v>
      </c>
      <c r="H9" s="51">
        <f t="shared" si="2"/>
        <v>120</v>
      </c>
      <c r="I9" s="28"/>
      <c r="J9" s="37" t="s">
        <v>44</v>
      </c>
      <c r="K9" s="37" t="s">
        <v>44</v>
      </c>
      <c r="L9" s="35"/>
      <c r="M9" s="35"/>
      <c r="N9" s="35"/>
      <c r="O9" s="36"/>
    </row>
    <row r="10" s="1" customFormat="1" ht="16" customHeight="1" spans="1:15">
      <c r="A10" s="15" t="s">
        <v>49</v>
      </c>
      <c r="B10" s="51">
        <f>C10-2.3/2</f>
        <v>33.2</v>
      </c>
      <c r="C10" s="51">
        <f>D10-2.3/2</f>
        <v>34.35</v>
      </c>
      <c r="D10" s="54">
        <v>35.5</v>
      </c>
      <c r="E10" s="51">
        <f t="shared" ref="E10:H10" si="3">D10+2.6/2</f>
        <v>36.8</v>
      </c>
      <c r="F10" s="51">
        <f t="shared" si="3"/>
        <v>38.1</v>
      </c>
      <c r="G10" s="52">
        <f t="shared" si="3"/>
        <v>39.4</v>
      </c>
      <c r="H10" s="51">
        <f t="shared" si="3"/>
        <v>40.7</v>
      </c>
      <c r="I10" s="28"/>
      <c r="J10" s="37" t="s">
        <v>44</v>
      </c>
      <c r="K10" s="37" t="s">
        <v>44</v>
      </c>
      <c r="L10" s="35"/>
      <c r="M10" s="35"/>
      <c r="N10" s="35"/>
      <c r="O10" s="36"/>
    </row>
    <row r="11" s="1" customFormat="1" ht="16" customHeight="1" spans="1:15">
      <c r="A11" s="15" t="s">
        <v>50</v>
      </c>
      <c r="B11" s="51">
        <f>C11-0.5</f>
        <v>33</v>
      </c>
      <c r="C11" s="51">
        <f>D11-0.5</f>
        <v>33.5</v>
      </c>
      <c r="D11" s="55">
        <v>34</v>
      </c>
      <c r="E11" s="51">
        <f>D11+0.5</f>
        <v>34.5</v>
      </c>
      <c r="F11" s="51">
        <f>E11+0.5</f>
        <v>35</v>
      </c>
      <c r="G11" s="52">
        <f>F11+0.7</f>
        <v>35.7</v>
      </c>
      <c r="H11" s="51">
        <f>G11+0.7</f>
        <v>36.4</v>
      </c>
      <c r="I11" s="28"/>
      <c r="J11" s="37" t="s">
        <v>51</v>
      </c>
      <c r="K11" s="37" t="s">
        <v>51</v>
      </c>
      <c r="L11" s="35"/>
      <c r="M11" s="35"/>
      <c r="N11" s="35"/>
      <c r="O11" s="36"/>
    </row>
    <row r="12" s="1" customFormat="1" ht="16" customHeight="1" spans="1:15">
      <c r="A12" s="15" t="s">
        <v>52</v>
      </c>
      <c r="B12" s="51">
        <f>C12-0.7</f>
        <v>28.7</v>
      </c>
      <c r="C12" s="51">
        <f>D12-0.6</f>
        <v>29.4</v>
      </c>
      <c r="D12" s="53">
        <v>30</v>
      </c>
      <c r="E12" s="51">
        <f>D12+0.6</f>
        <v>30.6</v>
      </c>
      <c r="F12" s="51">
        <f>E12+0.7</f>
        <v>31.3</v>
      </c>
      <c r="G12" s="52">
        <f>F12+0.6</f>
        <v>31.9</v>
      </c>
      <c r="H12" s="51">
        <f>G12+0.7</f>
        <v>32.6</v>
      </c>
      <c r="I12" s="28"/>
      <c r="J12" s="37" t="s">
        <v>53</v>
      </c>
      <c r="K12" s="37" t="s">
        <v>53</v>
      </c>
      <c r="L12" s="35"/>
      <c r="M12" s="35"/>
      <c r="N12" s="35"/>
      <c r="O12" s="36"/>
    </row>
    <row r="13" s="1" customFormat="1" ht="16" customHeight="1" spans="1:15">
      <c r="A13" s="15" t="s">
        <v>54</v>
      </c>
      <c r="B13" s="51">
        <f>C13-0.9</f>
        <v>38.2</v>
      </c>
      <c r="C13" s="51">
        <f>D13-0.9</f>
        <v>39.1</v>
      </c>
      <c r="D13" s="53">
        <v>40</v>
      </c>
      <c r="E13" s="51">
        <f t="shared" ref="E13:H13" si="4">D13+1.1</f>
        <v>41.1</v>
      </c>
      <c r="F13" s="51">
        <f t="shared" si="4"/>
        <v>42.2</v>
      </c>
      <c r="G13" s="52">
        <f t="shared" si="4"/>
        <v>43.3</v>
      </c>
      <c r="H13" s="51">
        <f t="shared" si="4"/>
        <v>44.4</v>
      </c>
      <c r="I13" s="28"/>
      <c r="J13" s="37" t="s">
        <v>55</v>
      </c>
      <c r="K13" s="37" t="s">
        <v>44</v>
      </c>
      <c r="L13" s="35"/>
      <c r="M13" s="35"/>
      <c r="N13" s="35"/>
      <c r="O13" s="36"/>
    </row>
    <row r="14" s="1" customFormat="1" ht="16" customHeight="1" spans="1:15">
      <c r="A14" s="56" t="s">
        <v>56</v>
      </c>
      <c r="B14" s="57"/>
      <c r="C14" s="57"/>
      <c r="D14" s="57"/>
      <c r="E14" s="57"/>
      <c r="F14" s="57"/>
      <c r="G14" s="57"/>
      <c r="H14" s="58"/>
      <c r="I14" s="28"/>
      <c r="J14" s="70"/>
      <c r="K14" s="71"/>
      <c r="L14" s="71"/>
      <c r="M14" s="71"/>
      <c r="N14" s="71"/>
      <c r="O14" s="72"/>
    </row>
    <row r="15" s="1" customFormat="1" ht="16" customHeight="1" spans="1:15">
      <c r="A15" s="62" t="s">
        <v>57</v>
      </c>
      <c r="B15" s="63"/>
      <c r="C15" s="63"/>
      <c r="D15" s="63"/>
      <c r="E15" s="63"/>
      <c r="F15" s="63"/>
      <c r="G15" s="63"/>
      <c r="H15" s="64"/>
      <c r="I15" s="28"/>
      <c r="J15" s="73" t="s">
        <v>58</v>
      </c>
      <c r="K15" s="74"/>
      <c r="L15" s="74"/>
      <c r="M15" s="74"/>
      <c r="N15" s="74"/>
      <c r="O15" s="75"/>
    </row>
    <row r="16" s="1" customFormat="1" ht="16" customHeight="1" spans="1:15">
      <c r="A16" s="62" t="s">
        <v>59</v>
      </c>
      <c r="B16" s="63"/>
      <c r="C16" s="63"/>
      <c r="D16" s="63"/>
      <c r="E16" s="63"/>
      <c r="F16" s="63"/>
      <c r="G16" s="63"/>
      <c r="H16" s="64"/>
      <c r="I16" s="28"/>
      <c r="J16" s="73" t="s">
        <v>60</v>
      </c>
      <c r="K16" s="74"/>
      <c r="L16" s="74"/>
      <c r="M16" s="74"/>
      <c r="N16" s="74"/>
      <c r="O16" s="75"/>
    </row>
    <row r="17" s="1" customFormat="1" ht="16" customHeight="1" spans="1:15">
      <c r="A17" s="62" t="s">
        <v>61</v>
      </c>
      <c r="B17" s="63"/>
      <c r="C17" s="63"/>
      <c r="D17" s="63"/>
      <c r="E17" s="63"/>
      <c r="F17" s="63"/>
      <c r="G17" s="63"/>
      <c r="H17" s="64"/>
      <c r="I17" s="28"/>
      <c r="J17" s="73" t="s">
        <v>62</v>
      </c>
      <c r="K17" s="74"/>
      <c r="L17" s="74"/>
      <c r="M17" s="74"/>
      <c r="N17" s="74"/>
      <c r="O17" s="75"/>
    </row>
    <row r="18" s="1" customFormat="1" ht="16" customHeight="1" spans="1:15">
      <c r="A18" s="62" t="s">
        <v>63</v>
      </c>
      <c r="B18" s="63"/>
      <c r="C18" s="63"/>
      <c r="D18" s="63"/>
      <c r="E18" s="63"/>
      <c r="F18" s="63"/>
      <c r="G18" s="63"/>
      <c r="H18" s="64"/>
      <c r="I18" s="28"/>
      <c r="J18" s="73" t="s">
        <v>64</v>
      </c>
      <c r="K18" s="74"/>
      <c r="L18" s="74"/>
      <c r="M18" s="74"/>
      <c r="N18" s="74"/>
      <c r="O18" s="75"/>
    </row>
    <row r="19" s="1" customFormat="1" ht="16" customHeight="1" spans="1:15">
      <c r="A19" s="62" t="s">
        <v>65</v>
      </c>
      <c r="B19" s="63"/>
      <c r="C19" s="63"/>
      <c r="D19" s="63"/>
      <c r="E19" s="63"/>
      <c r="F19" s="63"/>
      <c r="G19" s="63"/>
      <c r="H19" s="64"/>
      <c r="I19" s="28"/>
      <c r="J19" s="73" t="s">
        <v>66</v>
      </c>
      <c r="K19" s="74"/>
      <c r="L19" s="74"/>
      <c r="M19" s="74"/>
      <c r="N19" s="74"/>
      <c r="O19" s="75"/>
    </row>
    <row r="20" s="1" customFormat="1" ht="16" customHeight="1" spans="1:15">
      <c r="A20" s="65"/>
      <c r="B20" s="66"/>
      <c r="C20" s="66"/>
      <c r="D20" s="66"/>
      <c r="E20" s="66"/>
      <c r="F20" s="66"/>
      <c r="G20" s="66"/>
      <c r="H20" s="67"/>
      <c r="I20" s="39"/>
      <c r="J20" s="79"/>
      <c r="K20" s="80"/>
      <c r="L20" s="80"/>
      <c r="M20" s="80"/>
      <c r="N20" s="80"/>
      <c r="O20" s="81"/>
    </row>
    <row r="21" s="1" customFormat="1" ht="15" spans="1:15">
      <c r="A21" s="23" t="s">
        <v>67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68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69</v>
      </c>
      <c r="K23" s="82">
        <v>45618</v>
      </c>
      <c r="L23" s="23" t="s">
        <v>70</v>
      </c>
      <c r="M23" s="23"/>
      <c r="N23" s="23" t="s">
        <v>71</v>
      </c>
    </row>
  </sheetData>
  <mergeCells count="21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0" zoomScaleNormal="80" workbookViewId="0">
      <selection activeCell="Q10" sqref="Q10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5" t="s">
        <v>30</v>
      </c>
      <c r="F4" s="44" t="s">
        <v>31</v>
      </c>
      <c r="G4" s="46" t="s">
        <v>32</v>
      </c>
      <c r="H4" s="47" t="s">
        <v>33</v>
      </c>
      <c r="I4" s="28"/>
      <c r="J4" s="44" t="s">
        <v>72</v>
      </c>
      <c r="K4" s="44" t="s">
        <v>73</v>
      </c>
      <c r="L4" s="44" t="s">
        <v>74</v>
      </c>
      <c r="M4" s="44" t="s">
        <v>75</v>
      </c>
      <c r="N4" s="68" t="s">
        <v>76</v>
      </c>
      <c r="O4" s="32"/>
    </row>
    <row r="5" s="1" customFormat="1" ht="16" customHeight="1" spans="1:15">
      <c r="A5" s="7"/>
      <c r="B5" s="48" t="s">
        <v>34</v>
      </c>
      <c r="C5" s="49" t="s">
        <v>35</v>
      </c>
      <c r="D5" s="50" t="s">
        <v>36</v>
      </c>
      <c r="E5" s="49" t="s">
        <v>37</v>
      </c>
      <c r="F5" s="48" t="s">
        <v>38</v>
      </c>
      <c r="G5" s="49" t="s">
        <v>39</v>
      </c>
      <c r="H5" s="48" t="s">
        <v>40</v>
      </c>
      <c r="I5" s="28"/>
      <c r="J5" s="69" t="s">
        <v>42</v>
      </c>
      <c r="K5" s="69" t="s">
        <v>42</v>
      </c>
      <c r="L5" s="69" t="s">
        <v>42</v>
      </c>
      <c r="M5" s="69" t="s">
        <v>42</v>
      </c>
      <c r="N5" s="69" t="s">
        <v>42</v>
      </c>
      <c r="O5" s="34"/>
    </row>
    <row r="6" s="1" customFormat="1" ht="16" customHeight="1" spans="1:15">
      <c r="A6" s="15" t="s">
        <v>43</v>
      </c>
      <c r="B6" s="51">
        <f>C6-1</f>
        <v>41</v>
      </c>
      <c r="C6" s="52">
        <f>D6-1</f>
        <v>42</v>
      </c>
      <c r="D6" s="53">
        <v>43</v>
      </c>
      <c r="E6" s="52">
        <f t="shared" ref="E6:H6" si="0">D6+1</f>
        <v>44</v>
      </c>
      <c r="F6" s="51">
        <f t="shared" si="0"/>
        <v>45</v>
      </c>
      <c r="G6" s="52">
        <f t="shared" si="0"/>
        <v>46</v>
      </c>
      <c r="H6" s="51">
        <f t="shared" si="0"/>
        <v>47</v>
      </c>
      <c r="I6" s="28"/>
      <c r="J6" s="37" t="s">
        <v>44</v>
      </c>
      <c r="K6" s="37" t="s">
        <v>77</v>
      </c>
      <c r="L6" s="37" t="s">
        <v>77</v>
      </c>
      <c r="M6" s="37" t="s">
        <v>77</v>
      </c>
      <c r="N6" s="37" t="s">
        <v>78</v>
      </c>
      <c r="O6" s="36"/>
    </row>
    <row r="7" s="1" customFormat="1" ht="16" customHeight="1" spans="1:15">
      <c r="A7" s="15" t="s">
        <v>45</v>
      </c>
      <c r="B7" s="51">
        <f>C7-0.7</f>
        <v>13.1</v>
      </c>
      <c r="C7" s="52">
        <f>D7-0.7</f>
        <v>13.8</v>
      </c>
      <c r="D7" s="53">
        <v>14.5</v>
      </c>
      <c r="E7" s="52">
        <f t="shared" ref="E7:H7" si="1">D7+0.7</f>
        <v>15.2</v>
      </c>
      <c r="F7" s="51">
        <f t="shared" si="1"/>
        <v>15.9</v>
      </c>
      <c r="G7" s="52">
        <f t="shared" si="1"/>
        <v>16.6</v>
      </c>
      <c r="H7" s="51">
        <f t="shared" si="1"/>
        <v>17.3</v>
      </c>
      <c r="I7" s="28"/>
      <c r="J7" s="37" t="s">
        <v>44</v>
      </c>
      <c r="K7" s="37" t="s">
        <v>51</v>
      </c>
      <c r="L7" s="37" t="s">
        <v>44</v>
      </c>
      <c r="M7" s="37" t="s">
        <v>44</v>
      </c>
      <c r="N7" s="37" t="s">
        <v>79</v>
      </c>
      <c r="O7" s="38"/>
    </row>
    <row r="8" s="1" customFormat="1" ht="16" customHeight="1" spans="1:15">
      <c r="A8" s="15" t="s">
        <v>46</v>
      </c>
      <c r="B8" s="51">
        <f>C8-4</f>
        <v>62</v>
      </c>
      <c r="C8" s="52">
        <f>D8-4</f>
        <v>66</v>
      </c>
      <c r="D8" s="53">
        <v>70</v>
      </c>
      <c r="E8" s="52">
        <f>D8+4</f>
        <v>74</v>
      </c>
      <c r="F8" s="51">
        <f>E8+5</f>
        <v>79</v>
      </c>
      <c r="G8" s="52">
        <f>F8+6</f>
        <v>85</v>
      </c>
      <c r="H8" s="51">
        <f>G8+6</f>
        <v>91</v>
      </c>
      <c r="I8" s="28"/>
      <c r="J8" s="37" t="s">
        <v>44</v>
      </c>
      <c r="K8" s="37" t="s">
        <v>44</v>
      </c>
      <c r="L8" s="37" t="s">
        <v>80</v>
      </c>
      <c r="M8" s="37" t="s">
        <v>47</v>
      </c>
      <c r="N8" s="37" t="s">
        <v>47</v>
      </c>
      <c r="O8" s="38"/>
    </row>
    <row r="9" s="1" customFormat="1" ht="16" customHeight="1" spans="1:15">
      <c r="A9" s="15" t="s">
        <v>48</v>
      </c>
      <c r="B9" s="51">
        <f>C9-3.6</f>
        <v>96.8</v>
      </c>
      <c r="C9" s="52">
        <f>D9-3.6</f>
        <v>100.4</v>
      </c>
      <c r="D9" s="54">
        <v>104</v>
      </c>
      <c r="E9" s="52">
        <f t="shared" ref="E9:H9" si="2">D9+4</f>
        <v>108</v>
      </c>
      <c r="F9" s="51">
        <f t="shared" si="2"/>
        <v>112</v>
      </c>
      <c r="G9" s="52">
        <f t="shared" si="2"/>
        <v>116</v>
      </c>
      <c r="H9" s="51">
        <f t="shared" si="2"/>
        <v>120</v>
      </c>
      <c r="I9" s="28"/>
      <c r="J9" s="37" t="s">
        <v>53</v>
      </c>
      <c r="K9" s="37" t="s">
        <v>44</v>
      </c>
      <c r="L9" s="37" t="s">
        <v>81</v>
      </c>
      <c r="M9" s="37" t="s">
        <v>44</v>
      </c>
      <c r="N9" s="37" t="s">
        <v>81</v>
      </c>
      <c r="O9" s="36"/>
    </row>
    <row r="10" s="1" customFormat="1" ht="16" customHeight="1" spans="1:15">
      <c r="A10" s="15" t="s">
        <v>49</v>
      </c>
      <c r="B10" s="51">
        <f>C10-2.3/2</f>
        <v>33.2</v>
      </c>
      <c r="C10" s="52">
        <f>D10-2.3/2</f>
        <v>34.35</v>
      </c>
      <c r="D10" s="54">
        <v>35.5</v>
      </c>
      <c r="E10" s="52">
        <f t="shared" ref="E10:H10" si="3">D10+2.6/2</f>
        <v>36.8</v>
      </c>
      <c r="F10" s="51">
        <f t="shared" si="3"/>
        <v>38.1</v>
      </c>
      <c r="G10" s="52">
        <f t="shared" si="3"/>
        <v>39.4</v>
      </c>
      <c r="H10" s="51">
        <f t="shared" si="3"/>
        <v>40.7</v>
      </c>
      <c r="I10" s="28"/>
      <c r="J10" s="37" t="s">
        <v>44</v>
      </c>
      <c r="K10" s="37" t="s">
        <v>44</v>
      </c>
      <c r="L10" s="37" t="s">
        <v>79</v>
      </c>
      <c r="M10" s="37" t="s">
        <v>44</v>
      </c>
      <c r="N10" s="37" t="s">
        <v>82</v>
      </c>
      <c r="O10" s="36"/>
    </row>
    <row r="11" s="1" customFormat="1" ht="16" customHeight="1" spans="1:15">
      <c r="A11" s="15" t="s">
        <v>50</v>
      </c>
      <c r="B11" s="51">
        <f>C11-0.5</f>
        <v>33</v>
      </c>
      <c r="C11" s="52">
        <f>D11-0.5</f>
        <v>33.5</v>
      </c>
      <c r="D11" s="55">
        <v>34</v>
      </c>
      <c r="E11" s="52">
        <f>D11+0.5</f>
        <v>34.5</v>
      </c>
      <c r="F11" s="51">
        <f>E11+0.5</f>
        <v>35</v>
      </c>
      <c r="G11" s="52">
        <f>F11+0.7</f>
        <v>35.7</v>
      </c>
      <c r="H11" s="51">
        <f>G11+0.7</f>
        <v>36.4</v>
      </c>
      <c r="I11" s="28"/>
      <c r="J11" s="37" t="s">
        <v>77</v>
      </c>
      <c r="K11" s="37" t="s">
        <v>44</v>
      </c>
      <c r="L11" s="37" t="s">
        <v>44</v>
      </c>
      <c r="M11" s="37" t="s">
        <v>51</v>
      </c>
      <c r="N11" s="37" t="s">
        <v>51</v>
      </c>
      <c r="O11" s="36"/>
    </row>
    <row r="12" s="1" customFormat="1" ht="16" customHeight="1" spans="1:15">
      <c r="A12" s="15" t="s">
        <v>52</v>
      </c>
      <c r="B12" s="51">
        <f>C12-0.7</f>
        <v>28.7</v>
      </c>
      <c r="C12" s="52">
        <f>D12-0.6</f>
        <v>29.4</v>
      </c>
      <c r="D12" s="53">
        <v>30</v>
      </c>
      <c r="E12" s="52">
        <f>D12+0.6</f>
        <v>30.6</v>
      </c>
      <c r="F12" s="51">
        <f>E12+0.7</f>
        <v>31.3</v>
      </c>
      <c r="G12" s="52">
        <f>F12+0.6</f>
        <v>31.9</v>
      </c>
      <c r="H12" s="51">
        <f>G12+0.7</f>
        <v>32.6</v>
      </c>
      <c r="I12" s="28"/>
      <c r="J12" s="37" t="s">
        <v>80</v>
      </c>
      <c r="K12" s="37" t="s">
        <v>53</v>
      </c>
      <c r="L12" s="37" t="s">
        <v>83</v>
      </c>
      <c r="M12" s="37" t="s">
        <v>84</v>
      </c>
      <c r="N12" s="37" t="s">
        <v>84</v>
      </c>
      <c r="O12" s="36"/>
    </row>
    <row r="13" s="1" customFormat="1" ht="16" customHeight="1" spans="1:15">
      <c r="A13" s="15" t="s">
        <v>54</v>
      </c>
      <c r="B13" s="51">
        <f>C13-0.9</f>
        <v>38.2</v>
      </c>
      <c r="C13" s="52">
        <f>D13-0.9</f>
        <v>39.1</v>
      </c>
      <c r="D13" s="53">
        <v>40</v>
      </c>
      <c r="E13" s="52">
        <f t="shared" ref="E13:H13" si="4">D13+1.1</f>
        <v>41.1</v>
      </c>
      <c r="F13" s="51">
        <f t="shared" si="4"/>
        <v>42.2</v>
      </c>
      <c r="G13" s="52">
        <f t="shared" si="4"/>
        <v>43.3</v>
      </c>
      <c r="H13" s="51">
        <f t="shared" si="4"/>
        <v>44.4</v>
      </c>
      <c r="I13" s="28"/>
      <c r="J13" s="37" t="s">
        <v>44</v>
      </c>
      <c r="K13" s="37" t="s">
        <v>55</v>
      </c>
      <c r="L13" s="37" t="s">
        <v>85</v>
      </c>
      <c r="M13" s="37" t="s">
        <v>44</v>
      </c>
      <c r="N13" s="37" t="s">
        <v>79</v>
      </c>
      <c r="O13" s="36"/>
    </row>
    <row r="14" s="1" customFormat="1" ht="16" customHeight="1" spans="1:15">
      <c r="A14" s="56" t="s">
        <v>56</v>
      </c>
      <c r="B14" s="57"/>
      <c r="C14" s="57"/>
      <c r="D14" s="57"/>
      <c r="E14" s="57"/>
      <c r="F14" s="57"/>
      <c r="G14" s="57"/>
      <c r="H14" s="58"/>
      <c r="I14" s="28"/>
      <c r="J14" s="70"/>
      <c r="K14" s="71"/>
      <c r="L14" s="71"/>
      <c r="M14" s="71"/>
      <c r="N14" s="71"/>
      <c r="O14" s="72"/>
    </row>
    <row r="15" s="1" customFormat="1" ht="16" customHeight="1" spans="1:15">
      <c r="A15" s="59" t="s">
        <v>57</v>
      </c>
      <c r="B15" s="60"/>
      <c r="C15" s="60"/>
      <c r="D15" s="60"/>
      <c r="E15" s="60"/>
      <c r="F15" s="60"/>
      <c r="G15" s="60"/>
      <c r="H15" s="61"/>
      <c r="I15" s="28"/>
      <c r="J15" s="73" t="s">
        <v>58</v>
      </c>
      <c r="K15" s="74"/>
      <c r="L15" s="74"/>
      <c r="M15" s="74"/>
      <c r="N15" s="74"/>
      <c r="O15" s="75"/>
    </row>
    <row r="16" s="1" customFormat="1" ht="16" customHeight="1" spans="1:15">
      <c r="A16" s="62" t="s">
        <v>59</v>
      </c>
      <c r="B16" s="63"/>
      <c r="C16" s="63"/>
      <c r="D16" s="63"/>
      <c r="E16" s="63"/>
      <c r="F16" s="63"/>
      <c r="G16" s="63"/>
      <c r="H16" s="64"/>
      <c r="I16" s="28"/>
      <c r="J16" s="73" t="s">
        <v>60</v>
      </c>
      <c r="K16" s="74"/>
      <c r="L16" s="74"/>
      <c r="M16" s="74"/>
      <c r="N16" s="74"/>
      <c r="O16" s="75"/>
    </row>
    <row r="17" s="1" customFormat="1" ht="16" customHeight="1" spans="1:15">
      <c r="A17" s="59" t="s">
        <v>86</v>
      </c>
      <c r="B17" s="60"/>
      <c r="C17" s="60"/>
      <c r="D17" s="60"/>
      <c r="E17" s="60"/>
      <c r="F17" s="60"/>
      <c r="G17" s="60"/>
      <c r="H17" s="61"/>
      <c r="I17" s="28"/>
      <c r="J17" s="73" t="s">
        <v>62</v>
      </c>
      <c r="K17" s="74"/>
      <c r="L17" s="74"/>
      <c r="M17" s="74"/>
      <c r="N17" s="74"/>
      <c r="O17" s="75"/>
    </row>
    <row r="18" s="1" customFormat="1" ht="16" customHeight="1" spans="1:15">
      <c r="A18" s="59" t="s">
        <v>87</v>
      </c>
      <c r="B18" s="60"/>
      <c r="C18" s="60"/>
      <c r="D18" s="60"/>
      <c r="E18" s="60"/>
      <c r="F18" s="60"/>
      <c r="G18" s="60"/>
      <c r="H18" s="61"/>
      <c r="I18" s="28"/>
      <c r="J18" s="73" t="s">
        <v>64</v>
      </c>
      <c r="K18" s="74"/>
      <c r="L18" s="74"/>
      <c r="M18" s="74"/>
      <c r="N18" s="74"/>
      <c r="O18" s="75"/>
    </row>
    <row r="19" s="1" customFormat="1" ht="16" customHeight="1" spans="1:15">
      <c r="A19" s="62" t="s">
        <v>65</v>
      </c>
      <c r="B19" s="63"/>
      <c r="C19" s="63"/>
      <c r="D19" s="63"/>
      <c r="E19" s="63"/>
      <c r="F19" s="63"/>
      <c r="G19" s="63"/>
      <c r="H19" s="64"/>
      <c r="I19" s="28"/>
      <c r="J19" s="76" t="s">
        <v>88</v>
      </c>
      <c r="K19" s="77"/>
      <c r="L19" s="77"/>
      <c r="M19" s="77"/>
      <c r="N19" s="77"/>
      <c r="O19" s="78"/>
    </row>
    <row r="20" s="1" customFormat="1" ht="15.75" spans="1:15">
      <c r="A20" s="65"/>
      <c r="B20" s="66"/>
      <c r="C20" s="66"/>
      <c r="D20" s="66"/>
      <c r="E20" s="66"/>
      <c r="F20" s="66"/>
      <c r="G20" s="66"/>
      <c r="H20" s="67"/>
      <c r="I20" s="39"/>
      <c r="J20" s="79"/>
      <c r="K20" s="80"/>
      <c r="L20" s="80"/>
      <c r="M20" s="80"/>
      <c r="N20" s="80"/>
      <c r="O20" s="81"/>
    </row>
    <row r="21" s="1" customFormat="1" ht="15" spans="1:15">
      <c r="A21" s="1" t="s">
        <v>89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69</v>
      </c>
      <c r="K22" s="82">
        <v>45637</v>
      </c>
      <c r="L22" s="23" t="s">
        <v>70</v>
      </c>
      <c r="M22" s="23"/>
      <c r="N22" s="23" t="s">
        <v>71</v>
      </c>
    </row>
  </sheetData>
  <mergeCells count="21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90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91</v>
      </c>
      <c r="C5" s="11" t="s">
        <v>92</v>
      </c>
      <c r="D5" s="11" t="s">
        <v>93</v>
      </c>
      <c r="E5" s="11" t="s">
        <v>94</v>
      </c>
      <c r="F5" s="11" t="s">
        <v>95</v>
      </c>
      <c r="G5" s="11" t="s">
        <v>96</v>
      </c>
      <c r="H5" s="11" t="s">
        <v>97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98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69</v>
      </c>
      <c r="K22" s="43"/>
      <c r="L22" s="23" t="s">
        <v>99</v>
      </c>
      <c r="M22" s="23"/>
      <c r="N22" s="23" t="s">
        <v>100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2024-12-11T02:30:21Z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