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definedNames>
    <definedName name="TAB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<sst xmlns="http://schemas.openxmlformats.org/spreadsheetml/2006/main" count="207" uniqueCount="98">
  <si>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</si>
  <si>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</si>
  <si>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</si>
  <si>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</si>
  <si>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</si>
  <si>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</si>
  <si>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</si>
  <si>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</si>
  <si>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</si>
  <si>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</si>
  <si>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</si>
  <si>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</si>
  <si>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</si>
  <si>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</si>
  <si>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</si>
  <si>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</si>
  <si>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</si>
  <si>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</si>
  <si>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</si>
  <si>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TAMMBN82788</t>
  </si>
  <si>
    <t>品名</t>
  </si>
  <si>
    <t>女式短裤</t>
  </si>
  <si>
    <t>生产工厂</t>
  </si>
  <si>
    <t>腾圣-穆林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</si>
  <si>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</si>
  <si>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</si>
  <si>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</si>
  <si>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</si>
  <si>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</si>
  <si>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</si>
  <si>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</si>
  <si>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</si>
  <si>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</si>
  <si>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</si>
  <si>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150/70B</t>
  </si>
  <si>
    <t>155/74B</t>
  </si>
  <si>
    <t>160/78B</t>
  </si>
  <si>
    <t>165/82B</t>
  </si>
  <si>
    <t>170/86B</t>
  </si>
  <si>
    <t>175/90B</t>
  </si>
  <si>
    <t>180/94B</t>
  </si>
  <si>
    <t>洗前</t>
  </si>
  <si>
    <t>洗后</t>
  </si>
  <si>
    <t>裤外侧长（参考值）</t>
  </si>
  <si>
    <t>-0.5</t>
  </si>
  <si>
    <t>内裆长</t>
  </si>
  <si>
    <t>-1</t>
  </si>
  <si>
    <t>腰围 平量</t>
  </si>
  <si>
    <t>0</t>
  </si>
  <si>
    <t>臀围</t>
  </si>
  <si>
    <t>101</t>
  </si>
  <si>
    <t>腿围/2</t>
  </si>
  <si>
    <t>34</t>
  </si>
  <si>
    <t>-1.5</t>
  </si>
  <si>
    <t xml:space="preserve">短裤 脚口/2 </t>
  </si>
  <si>
    <t>前裆长 含腰</t>
  </si>
  <si>
    <t>1</t>
  </si>
  <si>
    <t>0.5</t>
  </si>
  <si>
    <t>后裆长 含腰</t>
  </si>
  <si>
    <t>问题点：</t>
  </si>
  <si>
    <t>1，带盖织唛有订倒了的，请大货改正，否则不能收货。</t>
  </si>
  <si>
    <t>5，清理干净内外脏污，线毛，划粉印。</t>
  </si>
  <si>
    <t>2，带盖上口直角要平整，不能夹折，大货不能接受。</t>
  </si>
  <si>
    <t>6，熨烫要平整，，不要出死折，折叠要对称。</t>
  </si>
  <si>
    <t>3，注意规格偏小，保证洗前洗后在误差范围内。</t>
  </si>
  <si>
    <t>4，注意对称部位要高低，左右一致。</t>
  </si>
  <si>
    <t>备注：</t>
  </si>
  <si>
    <t xml:space="preserve">     初期请洗测2-3件，有问题的另加测量数量。</t>
  </si>
  <si>
    <t>验货时间：</t>
  </si>
  <si>
    <t>跟单QC:周苑</t>
  </si>
  <si>
    <t>工厂负责人：任小刚</t>
  </si>
  <si>
    <t>S黑色</t>
  </si>
  <si>
    <t>M黑色</t>
  </si>
  <si>
    <t>L黑色</t>
  </si>
  <si>
    <t>XL米色</t>
  </si>
  <si>
    <t>XXL浅幽绿</t>
  </si>
  <si>
    <t>-0.8</t>
  </si>
  <si>
    <t>-0.4</t>
  </si>
  <si>
    <t>-0.6</t>
  </si>
  <si>
    <t>-0.9</t>
  </si>
  <si>
    <t>-0.7</t>
  </si>
  <si>
    <t>-0.2</t>
  </si>
  <si>
    <t>0.4</t>
  </si>
  <si>
    <t>0.8</t>
  </si>
  <si>
    <t>0.7</t>
  </si>
  <si>
    <t>1，绱腰注意吃纵均匀平复。</t>
  </si>
  <si>
    <t>验货时间：12-26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</si>
  <si>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</si>
  <si>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</si>
  <si>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</si>
  <si>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</si>
  <si>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</si>
  <si>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</si>
  <si>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</si>
  <si>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</si>
  <si>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     尾期测量全码齐色全码至少3件，有问题的另加测量数量。</t>
  </si>
  <si>
    <t>跟单QC: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</si>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</sst>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8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b/>
      <sz val="10"/>
      <color rgb="FFFF0000"/>
      <name val="微软雅黑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2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23" applyNumberFormat="0" applyAlignment="0" applyProtection="0">
      <alignment vertical="center"/>
    </xf>
    <xf numFmtId="0" fontId="27" fillId="9" borderId="24" applyNumberFormat="0" applyAlignment="0" applyProtection="0">
      <alignment vertical="center"/>
    </xf>
    <xf numFmtId="0" fontId="28" fillId="9" borderId="23" applyNumberFormat="0" applyAlignment="0" applyProtection="0">
      <alignment vertical="center"/>
    </xf>
    <xf numFmtId="0" fontId="29" fillId="10" borderId="25" applyNumberFormat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4" fillId="0" borderId="0">
      <alignment vertical="center"/>
    </xf>
    <xf numFmtId="0" fontId="4" fillId="0" borderId="0"/>
    <xf numFmtId="0" fontId="17" fillId="0" borderId="0">
      <alignment vertical="center"/>
    </xf>
    <xf numFmtId="0" fontId="4" fillId="0" borderId="0">
      <alignment vertical="center"/>
    </xf>
    <xf numFmtId="0" fontId="4" fillId="0" borderId="0"/>
  </cellStyleXfs>
  <cellXfs count="111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6" fillId="0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9" fillId="0" borderId="4" xfId="54" applyNumberFormat="1" applyFont="1" applyFill="1" applyBorder="1" applyAlignment="1">
      <alignment horizontal="center"/>
    </xf>
    <xf numFmtId="176" fontId="9" fillId="3" borderId="4" xfId="54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49" fontId="9" fillId="0" borderId="9" xfId="55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10" fillId="0" borderId="11" xfId="53" applyFont="1" applyFill="1" applyBorder="1" applyAlignment="1">
      <alignment horizontal="left"/>
    </xf>
    <xf numFmtId="0" fontId="10" fillId="0" borderId="12" xfId="53" applyFont="1" applyFill="1" applyBorder="1" applyAlignment="1">
      <alignment horizontal="left"/>
    </xf>
    <xf numFmtId="0" fontId="10" fillId="0" borderId="13" xfId="53" applyFont="1" applyFill="1" applyBorder="1" applyAlignment="1">
      <alignment horizontal="left"/>
    </xf>
    <xf numFmtId="0" fontId="8" fillId="0" borderId="11" xfId="53" applyFont="1" applyFill="1" applyBorder="1" applyAlignment="1">
      <alignment horizontal="left"/>
    </xf>
    <xf numFmtId="0" fontId="8" fillId="0" borderId="12" xfId="53" applyFont="1" applyFill="1" applyBorder="1" applyAlignment="1">
      <alignment horizontal="left"/>
    </xf>
    <xf numFmtId="0" fontId="8" fillId="0" borderId="13" xfId="53" applyFont="1" applyFill="1" applyBorder="1" applyAlignment="1">
      <alignment horizontal="left"/>
    </xf>
    <xf numFmtId="0" fontId="11" fillId="0" borderId="11" xfId="53" applyFont="1" applyFill="1" applyBorder="1" applyAlignment="1">
      <alignment horizontal="left"/>
    </xf>
    <xf numFmtId="0" fontId="11" fillId="0" borderId="12" xfId="53" applyFont="1" applyFill="1" applyBorder="1" applyAlignment="1">
      <alignment horizontal="left"/>
    </xf>
    <xf numFmtId="0" fontId="11" fillId="0" borderId="13" xfId="53" applyFont="1" applyFill="1" applyBorder="1" applyAlignment="1">
      <alignment horizontal="left"/>
    </xf>
    <xf numFmtId="0" fontId="8" fillId="0" borderId="14" xfId="53" applyFont="1" applyFill="1" applyBorder="1" applyAlignment="1">
      <alignment horizontal="left"/>
    </xf>
    <xf numFmtId="0" fontId="8" fillId="0" borderId="15" xfId="53" applyFont="1" applyFill="1" applyBorder="1" applyAlignment="1">
      <alignment horizontal="left"/>
    </xf>
    <xf numFmtId="0" fontId="8" fillId="0" borderId="16" xfId="53" applyFont="1" applyFill="1" applyBorder="1" applyAlignment="1">
      <alignment horizontal="left"/>
    </xf>
    <xf numFmtId="0" fontId="8" fillId="0" borderId="0" xfId="53" applyFont="1" applyFill="1" applyAlignment="1">
      <alignment horizontal="left"/>
    </xf>
    <xf numFmtId="0" fontId="6" fillId="0" borderId="10" xfId="0" applyFont="1" applyFill="1" applyBorder="1" applyAlignment="1">
      <alignment horizontal="center" vertical="center"/>
    </xf>
    <xf numFmtId="0" fontId="12" fillId="2" borderId="4" xfId="53" applyFont="1" applyFill="1" applyBorder="1" applyAlignment="1">
      <alignment horizontal="center" vertical="center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2" xfId="53" applyNumberFormat="1" applyFont="1" applyFill="1" applyBorder="1" applyAlignment="1">
      <alignment horizontal="left" vertical="center"/>
    </xf>
    <xf numFmtId="49" fontId="2" fillId="2" borderId="17" xfId="53" applyNumberFormat="1" applyFont="1" applyFill="1" applyBorder="1" applyAlignment="1">
      <alignment horizontal="left" vertical="center"/>
    </xf>
    <xf numFmtId="49" fontId="13" fillId="2" borderId="11" xfId="53" applyNumberFormat="1" applyFont="1" applyFill="1" applyBorder="1" applyAlignment="1">
      <alignment horizontal="left" vertical="center"/>
    </xf>
    <xf numFmtId="49" fontId="13" fillId="2" borderId="12" xfId="53" applyNumberFormat="1" applyFont="1" applyFill="1" applyBorder="1" applyAlignment="1">
      <alignment horizontal="left" vertical="center"/>
    </xf>
    <xf numFmtId="49" fontId="13" fillId="2" borderId="17" xfId="53" applyNumberFormat="1" applyFont="1" applyFill="1" applyBorder="1" applyAlignment="1">
      <alignment horizontal="left" vertical="center"/>
    </xf>
    <xf numFmtId="49" fontId="1" fillId="2" borderId="14" xfId="52" applyNumberFormat="1" applyFont="1" applyFill="1" applyBorder="1" applyAlignment="1">
      <alignment horizontal="left"/>
    </xf>
    <xf numFmtId="49" fontId="1" fillId="2" borderId="15" xfId="52" applyNumberFormat="1" applyFont="1" applyFill="1" applyBorder="1" applyAlignment="1">
      <alignment horizontal="left"/>
    </xf>
    <xf numFmtId="49" fontId="1" fillId="2" borderId="18" xfId="52" applyNumberFormat="1" applyFont="1" applyFill="1" applyBorder="1" applyAlignment="1">
      <alignment horizontal="left"/>
    </xf>
    <xf numFmtId="0" fontId="1" fillId="2" borderId="0" xfId="52" applyFont="1" applyFill="1" applyAlignment="1"/>
    <xf numFmtId="49" fontId="1" fillId="2" borderId="0" xfId="52" applyNumberFormat="1" applyFont="1" applyFill="1" applyAlignment="1">
      <alignment horizontal="left"/>
    </xf>
    <xf numFmtId="0" fontId="14" fillId="0" borderId="9" xfId="0" applyFont="1" applyFill="1" applyBorder="1" applyAlignment="1">
      <alignment horizontal="center" vertical="center"/>
    </xf>
    <xf numFmtId="176" fontId="14" fillId="4" borderId="4" xfId="0" applyNumberFormat="1" applyFont="1" applyFill="1" applyBorder="1" applyAlignment="1">
      <alignment horizontal="center" vertical="center"/>
    </xf>
    <xf numFmtId="176" fontId="6" fillId="4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14" fillId="3" borderId="9" xfId="55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14" fontId="12" fillId="2" borderId="0" xfId="52" applyNumberFormat="1" applyFont="1" applyFill="1"/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5" borderId="4" xfId="0" applyFont="1" applyFill="1" applyBorder="1"/>
    <xf numFmtId="0" fontId="0" fillId="0" borderId="3" xfId="0" applyBorder="1"/>
    <xf numFmtId="0" fontId="0" fillId="0" borderId="4" xfId="0" applyBorder="1"/>
    <xf numFmtId="0" fontId="0" fillId="5" borderId="4" xfId="0" applyFill="1" applyBorder="1"/>
    <xf numFmtId="0" fontId="0" fillId="0" borderId="19" xfId="0" applyBorder="1"/>
    <xf numFmtId="0" fontId="0" fillId="0" borderId="5" xfId="0" applyBorder="1"/>
    <xf numFmtId="0" fontId="0" fillId="5" borderId="5" xfId="0" applyFill="1" applyBorder="1"/>
    <xf numFmtId="0" fontId="0" fillId="6" borderId="0" xfId="0" applyFill="1"/>
    <xf numFmtId="0" fontId="15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406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406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90" t="s">
        <v>0</v>
      </c>
      <c r="C2" s="91"/>
      <c r="D2" s="91"/>
      <c r="E2" s="91"/>
      <c r="F2" s="91"/>
      <c r="G2" s="91"/>
      <c r="H2" s="91"/>
      <c r="I2" s="106"/>
    </row>
    <row r="3" ht="28" customHeight="1" spans="2:9">
      <c r="B3" s="92"/>
      <c r="C3" s="93"/>
      <c r="D3" s="94" t="s">
        <v>1</v>
      </c>
      <c r="E3" s="95"/>
      <c r="F3" s="96" t="s">
        <v>2</v>
      </c>
      <c r="G3" s="97"/>
      <c r="H3" s="94" t="s">
        <v>3</v>
      </c>
      <c r="I3" s="107"/>
    </row>
    <row r="4" ht="28" customHeight="1" spans="2:9">
      <c r="B4" s="92" t="s">
        <v>4</v>
      </c>
      <c r="C4" s="93" t="s">
        <v>5</v>
      </c>
      <c r="D4" s="93" t="s">
        <v>6</v>
      </c>
      <c r="E4" s="93" t="s">
        <v>7</v>
      </c>
      <c r="F4" s="98" t="s">
        <v>6</v>
      </c>
      <c r="G4" s="98" t="s">
        <v>7</v>
      </c>
      <c r="H4" s="93" t="s">
        <v>6</v>
      </c>
      <c r="I4" s="108" t="s">
        <v>7</v>
      </c>
    </row>
    <row r="5" ht="28" customHeight="1" spans="2:9">
      <c r="B5" s="99" t="s">
        <v>8</v>
      </c>
      <c r="C5" s="100">
        <v>13</v>
      </c>
      <c r="D5" s="100">
        <v>0</v>
      </c>
      <c r="E5" s="100">
        <v>1</v>
      </c>
      <c r="F5" s="101">
        <v>0</v>
      </c>
      <c r="G5" s="101">
        <v>1</v>
      </c>
      <c r="H5" s="100">
        <v>1</v>
      </c>
      <c r="I5" s="109">
        <v>2</v>
      </c>
    </row>
    <row r="6" ht="28" customHeight="1" spans="2:9">
      <c r="B6" s="99" t="s">
        <v>9</v>
      </c>
      <c r="C6" s="100">
        <v>20</v>
      </c>
      <c r="D6" s="100">
        <v>0</v>
      </c>
      <c r="E6" s="100">
        <v>1</v>
      </c>
      <c r="F6" s="101">
        <v>1</v>
      </c>
      <c r="G6" s="101">
        <v>2</v>
      </c>
      <c r="H6" s="100">
        <v>2</v>
      </c>
      <c r="I6" s="109">
        <v>3</v>
      </c>
    </row>
    <row r="7" ht="28" customHeight="1" spans="2:9">
      <c r="B7" s="99" t="s">
        <v>10</v>
      </c>
      <c r="C7" s="100">
        <v>32</v>
      </c>
      <c r="D7" s="100">
        <v>0</v>
      </c>
      <c r="E7" s="100">
        <v>1</v>
      </c>
      <c r="F7" s="101">
        <v>2</v>
      </c>
      <c r="G7" s="101">
        <v>3</v>
      </c>
      <c r="H7" s="100">
        <v>3</v>
      </c>
      <c r="I7" s="109">
        <v>4</v>
      </c>
    </row>
    <row r="8" ht="28" customHeight="1" spans="2:9">
      <c r="B8" s="99" t="s">
        <v>11</v>
      </c>
      <c r="C8" s="100">
        <v>50</v>
      </c>
      <c r="D8" s="100">
        <v>1</v>
      </c>
      <c r="E8" s="100">
        <v>2</v>
      </c>
      <c r="F8" s="101">
        <v>3</v>
      </c>
      <c r="G8" s="101">
        <v>4</v>
      </c>
      <c r="H8" s="100">
        <v>5</v>
      </c>
      <c r="I8" s="109">
        <v>6</v>
      </c>
    </row>
    <row r="9" ht="28" customHeight="1" spans="2:9">
      <c r="B9" s="99" t="s">
        <v>12</v>
      </c>
      <c r="C9" s="100">
        <v>80</v>
      </c>
      <c r="D9" s="100">
        <v>2</v>
      </c>
      <c r="E9" s="100">
        <v>3</v>
      </c>
      <c r="F9" s="101">
        <v>5</v>
      </c>
      <c r="G9" s="101">
        <v>6</v>
      </c>
      <c r="H9" s="100">
        <v>7</v>
      </c>
      <c r="I9" s="109">
        <v>8</v>
      </c>
    </row>
    <row r="10" ht="28" customHeight="1" spans="2:9">
      <c r="B10" s="99" t="s">
        <v>13</v>
      </c>
      <c r="C10" s="100">
        <v>125</v>
      </c>
      <c r="D10" s="100">
        <v>3</v>
      </c>
      <c r="E10" s="100">
        <v>4</v>
      </c>
      <c r="F10" s="101">
        <v>7</v>
      </c>
      <c r="G10" s="101">
        <v>8</v>
      </c>
      <c r="H10" s="100">
        <v>10</v>
      </c>
      <c r="I10" s="109">
        <v>11</v>
      </c>
    </row>
    <row r="11" ht="28" customHeight="1" spans="2:9">
      <c r="B11" s="99" t="s">
        <v>14</v>
      </c>
      <c r="C11" s="100">
        <v>200</v>
      </c>
      <c r="D11" s="100">
        <v>5</v>
      </c>
      <c r="E11" s="100">
        <v>6</v>
      </c>
      <c r="F11" s="101">
        <v>10</v>
      </c>
      <c r="G11" s="101">
        <v>11</v>
      </c>
      <c r="H11" s="100">
        <v>14</v>
      </c>
      <c r="I11" s="109">
        <v>15</v>
      </c>
    </row>
    <row r="12" ht="28" customHeight="1" spans="2:9">
      <c r="B12" s="102" t="s">
        <v>15</v>
      </c>
      <c r="C12" s="103">
        <v>315</v>
      </c>
      <c r="D12" s="103">
        <v>7</v>
      </c>
      <c r="E12" s="103">
        <v>8</v>
      </c>
      <c r="F12" s="104">
        <v>14</v>
      </c>
      <c r="G12" s="104">
        <v>15</v>
      </c>
      <c r="H12" s="103">
        <v>21</v>
      </c>
      <c r="I12" s="110">
        <v>22</v>
      </c>
    </row>
    <row r="14" spans="2:4">
      <c r="B14" s="105" t="s">
        <v>16</v>
      </c>
      <c r="C14" s="105"/>
      <c r="D14" s="10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opLeftCell="A5" workbookViewId="0">
      <selection activeCell="A2" sqref="$A2:$XFD21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4" t="s">
        <v>28</v>
      </c>
      <c r="D4" s="83" t="s">
        <v>29</v>
      </c>
      <c r="E4" s="44" t="s">
        <v>30</v>
      </c>
      <c r="F4" s="44" t="s">
        <v>31</v>
      </c>
      <c r="G4" s="70" t="s">
        <v>32</v>
      </c>
      <c r="H4" s="48" t="s">
        <v>33</v>
      </c>
      <c r="I4" s="28"/>
      <c r="J4" s="31" t="s">
        <v>29</v>
      </c>
      <c r="K4" s="31" t="s">
        <v>29</v>
      </c>
      <c r="L4" s="31"/>
      <c r="M4" s="31"/>
      <c r="N4" s="31"/>
      <c r="O4" s="32"/>
    </row>
    <row r="5" s="1" customFormat="1" ht="16" customHeight="1" spans="1:15">
      <c r="A5" s="7"/>
      <c r="B5" s="49" t="s">
        <v>34</v>
      </c>
      <c r="C5" s="49" t="s">
        <v>35</v>
      </c>
      <c r="D5" s="84" t="s">
        <v>36</v>
      </c>
      <c r="E5" s="85" t="s">
        <v>37</v>
      </c>
      <c r="F5" s="49" t="s">
        <v>38</v>
      </c>
      <c r="G5" s="49" t="s">
        <v>39</v>
      </c>
      <c r="H5" s="49" t="s">
        <v>40</v>
      </c>
      <c r="I5" s="28"/>
      <c r="J5" s="33" t="s">
        <v>41</v>
      </c>
      <c r="K5" s="33" t="s">
        <v>42</v>
      </c>
      <c r="L5" s="33"/>
      <c r="M5" s="33"/>
      <c r="N5" s="33"/>
      <c r="O5" s="34"/>
    </row>
    <row r="6" s="1" customFormat="1" ht="16" customHeight="1" spans="1:15">
      <c r="A6" s="15" t="s">
        <v>43</v>
      </c>
      <c r="B6" s="52">
        <f>C6-1</f>
        <v>41</v>
      </c>
      <c r="C6" s="52">
        <f>D6-1</f>
        <v>42</v>
      </c>
      <c r="D6" s="86">
        <v>43</v>
      </c>
      <c r="E6" s="52">
        <f t="shared" ref="E6:H6" si="0">D6+1</f>
        <v>44</v>
      </c>
      <c r="F6" s="52">
        <f t="shared" si="0"/>
        <v>45</v>
      </c>
      <c r="G6" s="52">
        <f t="shared" si="0"/>
        <v>46</v>
      </c>
      <c r="H6" s="52">
        <f t="shared" si="0"/>
        <v>47</v>
      </c>
      <c r="I6" s="28"/>
      <c r="J6" s="37" t="s">
        <v>44</v>
      </c>
      <c r="K6" s="37" t="s">
        <v>44</v>
      </c>
      <c r="L6" s="35"/>
      <c r="M6" s="35"/>
      <c r="N6" s="35"/>
      <c r="O6" s="36"/>
    </row>
    <row r="7" s="1" customFormat="1" ht="16" customHeight="1" spans="1:15">
      <c r="A7" s="15" t="s">
        <v>45</v>
      </c>
      <c r="B7" s="52">
        <f>C7-0.7</f>
        <v>14.1</v>
      </c>
      <c r="C7" s="52">
        <f>D7-0.7</f>
        <v>14.8</v>
      </c>
      <c r="D7" s="86">
        <v>15.5</v>
      </c>
      <c r="E7" s="52">
        <f t="shared" ref="E7:H7" si="1">D7+0.7</f>
        <v>16.2</v>
      </c>
      <c r="F7" s="52">
        <f t="shared" si="1"/>
        <v>16.9</v>
      </c>
      <c r="G7" s="52">
        <f t="shared" si="1"/>
        <v>17.6</v>
      </c>
      <c r="H7" s="52">
        <f t="shared" si="1"/>
        <v>18.3</v>
      </c>
      <c r="I7" s="28"/>
      <c r="J7" s="37" t="s">
        <v>46</v>
      </c>
      <c r="K7" s="37" t="s">
        <v>46</v>
      </c>
      <c r="L7" s="37"/>
      <c r="M7" s="37"/>
      <c r="N7" s="37"/>
      <c r="O7" s="38"/>
    </row>
    <row r="8" s="1" customFormat="1" ht="16" customHeight="1" spans="1:15">
      <c r="A8" s="15" t="s">
        <v>47</v>
      </c>
      <c r="B8" s="52">
        <f>C8-4</f>
        <v>64</v>
      </c>
      <c r="C8" s="52">
        <f>D8-4</f>
        <v>68</v>
      </c>
      <c r="D8" s="86">
        <v>72</v>
      </c>
      <c r="E8" s="52">
        <f>D8+4</f>
        <v>76</v>
      </c>
      <c r="F8" s="52">
        <f>E8+5</f>
        <v>81</v>
      </c>
      <c r="G8" s="52">
        <f>F8+6</f>
        <v>87</v>
      </c>
      <c r="H8" s="52">
        <f>G8+6</f>
        <v>93</v>
      </c>
      <c r="I8" s="28"/>
      <c r="J8" s="37" t="s">
        <v>48</v>
      </c>
      <c r="K8" s="37" t="s">
        <v>44</v>
      </c>
      <c r="L8" s="37"/>
      <c r="M8" s="37"/>
      <c r="N8" s="37"/>
      <c r="O8" s="38"/>
    </row>
    <row r="9" s="1" customFormat="1" ht="16" customHeight="1" spans="1:15">
      <c r="A9" s="15" t="s">
        <v>49</v>
      </c>
      <c r="B9" s="52">
        <f>C9-3.6</f>
        <v>93.8</v>
      </c>
      <c r="C9" s="52">
        <f>D9-3.6</f>
        <v>97.4</v>
      </c>
      <c r="D9" s="87" t="s">
        <v>50</v>
      </c>
      <c r="E9" s="52">
        <f>D9+4</f>
        <v>105</v>
      </c>
      <c r="F9" s="52">
        <f t="shared" ref="F9:H9" si="2">E9+4</f>
        <v>109</v>
      </c>
      <c r="G9" s="52">
        <f t="shared" si="2"/>
        <v>113</v>
      </c>
      <c r="H9" s="52">
        <f t="shared" si="2"/>
        <v>117</v>
      </c>
      <c r="I9" s="28"/>
      <c r="J9" s="37" t="s">
        <v>48</v>
      </c>
      <c r="K9" s="37" t="s">
        <v>44</v>
      </c>
      <c r="L9" s="35"/>
      <c r="M9" s="35"/>
      <c r="N9" s="35"/>
      <c r="O9" s="36"/>
    </row>
    <row r="10" s="1" customFormat="1" ht="16" customHeight="1" spans="1:15">
      <c r="A10" s="15" t="s">
        <v>51</v>
      </c>
      <c r="B10" s="52">
        <f>C10-2.3/2</f>
        <v>31.7</v>
      </c>
      <c r="C10" s="52">
        <f>D10-2.3/2</f>
        <v>32.85</v>
      </c>
      <c r="D10" s="87" t="s">
        <v>52</v>
      </c>
      <c r="E10" s="52">
        <f t="shared" ref="E10:H10" si="3">D10+2.6/2</f>
        <v>35.3</v>
      </c>
      <c r="F10" s="52">
        <f t="shared" si="3"/>
        <v>36.6</v>
      </c>
      <c r="G10" s="52">
        <f t="shared" si="3"/>
        <v>37.9</v>
      </c>
      <c r="H10" s="52">
        <f t="shared" si="3"/>
        <v>39.2</v>
      </c>
      <c r="I10" s="28"/>
      <c r="J10" s="37" t="s">
        <v>46</v>
      </c>
      <c r="K10" s="37" t="s">
        <v>53</v>
      </c>
      <c r="L10" s="35"/>
      <c r="M10" s="35"/>
      <c r="N10" s="35"/>
      <c r="O10" s="36"/>
    </row>
    <row r="11" s="1" customFormat="1" ht="16" customHeight="1" spans="1:15">
      <c r="A11" s="15" t="s">
        <v>54</v>
      </c>
      <c r="B11" s="52">
        <f>C11-0.7</f>
        <v>30.6</v>
      </c>
      <c r="C11" s="52">
        <f>D11-0.7</f>
        <v>31.3</v>
      </c>
      <c r="D11" s="88">
        <v>32</v>
      </c>
      <c r="E11" s="52">
        <f>D11+0.7</f>
        <v>32.7</v>
      </c>
      <c r="F11" s="52">
        <f>E11+0.7</f>
        <v>33.4</v>
      </c>
      <c r="G11" s="52">
        <f>F11+0.9</f>
        <v>34.3</v>
      </c>
      <c r="H11" s="52">
        <f>G11+0.9</f>
        <v>35.2</v>
      </c>
      <c r="I11" s="28"/>
      <c r="J11" s="37" t="s">
        <v>46</v>
      </c>
      <c r="K11" s="37" t="s">
        <v>53</v>
      </c>
      <c r="L11" s="35"/>
      <c r="M11" s="35"/>
      <c r="N11" s="35"/>
      <c r="O11" s="36"/>
    </row>
    <row r="12" s="1" customFormat="1" ht="16" customHeight="1" spans="1:15">
      <c r="A12" s="15" t="s">
        <v>55</v>
      </c>
      <c r="B12" s="52">
        <f>C12-0.7</f>
        <v>28.7</v>
      </c>
      <c r="C12" s="52">
        <f>D12-0.6</f>
        <v>29.4</v>
      </c>
      <c r="D12" s="86">
        <v>30</v>
      </c>
      <c r="E12" s="52">
        <f>D12+0.6</f>
        <v>30.6</v>
      </c>
      <c r="F12" s="52">
        <f>E12+0.7</f>
        <v>31.3</v>
      </c>
      <c r="G12" s="52">
        <f>F12+0.6</f>
        <v>31.9</v>
      </c>
      <c r="H12" s="52">
        <f>G12+0.7</f>
        <v>32.6</v>
      </c>
      <c r="I12" s="28"/>
      <c r="J12" s="37" t="s">
        <v>56</v>
      </c>
      <c r="K12" s="37" t="s">
        <v>57</v>
      </c>
      <c r="L12" s="35"/>
      <c r="M12" s="35"/>
      <c r="N12" s="35"/>
      <c r="O12" s="36"/>
    </row>
    <row r="13" s="1" customFormat="1" ht="16" customHeight="1" spans="1:15">
      <c r="A13" s="15" t="s">
        <v>58</v>
      </c>
      <c r="B13" s="52">
        <f>C13-0.9</f>
        <v>39.2</v>
      </c>
      <c r="C13" s="52">
        <f>D13-0.9</f>
        <v>40.1</v>
      </c>
      <c r="D13" s="86">
        <v>41</v>
      </c>
      <c r="E13" s="52">
        <f t="shared" ref="E13:H13" si="4">D13+1.1</f>
        <v>42.1</v>
      </c>
      <c r="F13" s="52">
        <f t="shared" si="4"/>
        <v>43.2</v>
      </c>
      <c r="G13" s="52">
        <f t="shared" si="4"/>
        <v>44.3</v>
      </c>
      <c r="H13" s="52">
        <f t="shared" si="4"/>
        <v>45.4</v>
      </c>
      <c r="I13" s="28"/>
      <c r="J13" s="37" t="s">
        <v>57</v>
      </c>
      <c r="K13" s="37" t="s">
        <v>48</v>
      </c>
      <c r="L13" s="35"/>
      <c r="M13" s="35"/>
      <c r="N13" s="35"/>
      <c r="O13" s="36"/>
    </row>
    <row r="14" s="1" customFormat="1" ht="16" customHeight="1" spans="1:15">
      <c r="A14" s="17"/>
      <c r="B14" s="18"/>
      <c r="C14" s="18"/>
      <c r="D14" s="18"/>
      <c r="E14" s="18"/>
      <c r="F14" s="18"/>
      <c r="G14" s="18"/>
      <c r="H14" s="18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7"/>
      <c r="B15" s="18"/>
      <c r="C15" s="18"/>
      <c r="D15" s="18"/>
      <c r="E15" s="18"/>
      <c r="F15" s="18"/>
      <c r="G15" s="18"/>
      <c r="H15" s="18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57" t="s">
        <v>59</v>
      </c>
      <c r="B16" s="58"/>
      <c r="C16" s="58"/>
      <c r="D16" s="58"/>
      <c r="E16" s="58"/>
      <c r="F16" s="58"/>
      <c r="G16" s="58"/>
      <c r="H16" s="59"/>
      <c r="I16" s="28"/>
      <c r="J16" s="72"/>
      <c r="K16" s="73"/>
      <c r="L16" s="73"/>
      <c r="M16" s="73"/>
      <c r="N16" s="73"/>
      <c r="O16" s="74"/>
    </row>
    <row r="17" s="1" customFormat="1" ht="16" customHeight="1" spans="1:15">
      <c r="A17" s="60" t="s">
        <v>60</v>
      </c>
      <c r="B17" s="61"/>
      <c r="C17" s="61"/>
      <c r="D17" s="61"/>
      <c r="E17" s="61"/>
      <c r="F17" s="61"/>
      <c r="G17" s="61"/>
      <c r="H17" s="62"/>
      <c r="I17" s="28"/>
      <c r="J17" s="75" t="s">
        <v>61</v>
      </c>
      <c r="K17" s="76"/>
      <c r="L17" s="76"/>
      <c r="M17" s="76"/>
      <c r="N17" s="76"/>
      <c r="O17" s="77"/>
    </row>
    <row r="18" s="1" customFormat="1" ht="16" customHeight="1" spans="1:15">
      <c r="A18" s="60" t="s">
        <v>62</v>
      </c>
      <c r="B18" s="61"/>
      <c r="C18" s="61"/>
      <c r="D18" s="61"/>
      <c r="E18" s="61"/>
      <c r="F18" s="61"/>
      <c r="G18" s="61"/>
      <c r="H18" s="62"/>
      <c r="I18" s="28"/>
      <c r="J18" s="75" t="s">
        <v>63</v>
      </c>
      <c r="K18" s="76"/>
      <c r="L18" s="76"/>
      <c r="M18" s="76"/>
      <c r="N18" s="76"/>
      <c r="O18" s="77"/>
    </row>
    <row r="19" s="1" customFormat="1" ht="16" customHeight="1" spans="1:15">
      <c r="A19" s="60" t="s">
        <v>64</v>
      </c>
      <c r="B19" s="61"/>
      <c r="C19" s="61"/>
      <c r="D19" s="61"/>
      <c r="E19" s="61"/>
      <c r="F19" s="61"/>
      <c r="G19" s="61"/>
      <c r="H19" s="62"/>
      <c r="I19" s="28"/>
      <c r="J19" s="72"/>
      <c r="K19" s="73"/>
      <c r="L19" s="73"/>
      <c r="M19" s="73"/>
      <c r="N19" s="73"/>
      <c r="O19" s="74"/>
    </row>
    <row r="20" s="1" customFormat="1" ht="16" customHeight="1" spans="1:15">
      <c r="A20" s="60" t="s">
        <v>65</v>
      </c>
      <c r="B20" s="61"/>
      <c r="C20" s="61"/>
      <c r="D20" s="61"/>
      <c r="E20" s="61"/>
      <c r="F20" s="61"/>
      <c r="G20" s="61"/>
      <c r="H20" s="62"/>
      <c r="I20" s="28"/>
      <c r="J20" s="72"/>
      <c r="K20" s="73"/>
      <c r="L20" s="73"/>
      <c r="M20" s="73"/>
      <c r="N20" s="73"/>
      <c r="O20" s="74"/>
    </row>
    <row r="21" s="1" customFormat="1" ht="16" customHeight="1" spans="1:15">
      <c r="A21" s="66"/>
      <c r="B21" s="67"/>
      <c r="C21" s="67"/>
      <c r="D21" s="67"/>
      <c r="E21" s="67"/>
      <c r="F21" s="67"/>
      <c r="G21" s="67"/>
      <c r="H21" s="68"/>
      <c r="I21" s="39"/>
      <c r="J21" s="78"/>
      <c r="K21" s="79"/>
      <c r="L21" s="79"/>
      <c r="M21" s="79"/>
      <c r="N21" s="79"/>
      <c r="O21" s="80"/>
    </row>
    <row r="22" s="1" customFormat="1" ht="15" spans="1:15">
      <c r="A22" s="23" t="s">
        <v>66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="1" customFormat="1" ht="15" spans="1:15">
      <c r="A23" s="1" t="s">
        <v>67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="1" customFormat="1" ht="15" spans="1:14">
      <c r="A24" s="24"/>
      <c r="B24" s="24"/>
      <c r="C24" s="24"/>
      <c r="D24" s="24"/>
      <c r="E24" s="24"/>
      <c r="F24" s="24"/>
      <c r="G24" s="24"/>
      <c r="H24" s="24"/>
      <c r="I24" s="24"/>
      <c r="J24" s="23" t="s">
        <v>68</v>
      </c>
      <c r="K24" s="89">
        <v>45645</v>
      </c>
      <c r="L24" s="23" t="s">
        <v>69</v>
      </c>
      <c r="M24" s="23"/>
      <c r="N24" s="23" t="s">
        <v>70</v>
      </c>
    </row>
  </sheetData>
  <mergeCells count="19">
    <mergeCell ref="A1:O1"/>
    <mergeCell ref="B2:C2"/>
    <mergeCell ref="E2:H2"/>
    <mergeCell ref="K2:O2"/>
    <mergeCell ref="B3:H3"/>
    <mergeCell ref="J3:O3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A20" sqref="A20:H20"/>
    </sheetView>
  </sheetViews>
  <sheetFormatPr defaultColWidth="9" defaultRowHeight="26" customHeight="1"/>
  <cols>
    <col min="1" max="1" width="14.0833333333333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6" t="s">
        <v>29</v>
      </c>
      <c r="E4" s="45" t="s">
        <v>30</v>
      </c>
      <c r="F4" s="44" t="s">
        <v>31</v>
      </c>
      <c r="G4" s="47" t="s">
        <v>32</v>
      </c>
      <c r="H4" s="48" t="s">
        <v>33</v>
      </c>
      <c r="I4" s="28"/>
      <c r="J4" s="44" t="s">
        <v>71</v>
      </c>
      <c r="K4" s="44" t="s">
        <v>72</v>
      </c>
      <c r="L4" s="44" t="s">
        <v>73</v>
      </c>
      <c r="M4" s="44" t="s">
        <v>74</v>
      </c>
      <c r="N4" s="70" t="s">
        <v>75</v>
      </c>
      <c r="O4" s="32"/>
    </row>
    <row r="5" s="1" customFormat="1" ht="16" customHeight="1" spans="1:15">
      <c r="A5" s="7"/>
      <c r="B5" s="49" t="s">
        <v>34</v>
      </c>
      <c r="C5" s="50" t="s">
        <v>35</v>
      </c>
      <c r="D5" s="51" t="s">
        <v>36</v>
      </c>
      <c r="E5" s="50" t="s">
        <v>37</v>
      </c>
      <c r="F5" s="49" t="s">
        <v>38</v>
      </c>
      <c r="G5" s="50" t="s">
        <v>39</v>
      </c>
      <c r="H5" s="49" t="s">
        <v>40</v>
      </c>
      <c r="I5" s="28"/>
      <c r="J5" s="71" t="s">
        <v>42</v>
      </c>
      <c r="K5" s="71" t="s">
        <v>42</v>
      </c>
      <c r="L5" s="71" t="s">
        <v>42</v>
      </c>
      <c r="M5" s="71" t="s">
        <v>42</v>
      </c>
      <c r="N5" s="71" t="s">
        <v>42</v>
      </c>
      <c r="O5" s="34"/>
    </row>
    <row r="6" s="1" customFormat="1" ht="16" customHeight="1" spans="1:15">
      <c r="A6" s="15" t="s">
        <v>43</v>
      </c>
      <c r="B6" s="52">
        <f>C6-1</f>
        <v>41</v>
      </c>
      <c r="C6" s="53">
        <f>D6-1</f>
        <v>42</v>
      </c>
      <c r="D6" s="54">
        <v>43</v>
      </c>
      <c r="E6" s="53">
        <f t="shared" ref="E6:H6" si="0">D6+1</f>
        <v>44</v>
      </c>
      <c r="F6" s="52">
        <f t="shared" si="0"/>
        <v>45</v>
      </c>
      <c r="G6" s="53">
        <f t="shared" si="0"/>
        <v>46</v>
      </c>
      <c r="H6" s="52">
        <f t="shared" si="0"/>
        <v>47</v>
      </c>
      <c r="I6" s="28"/>
      <c r="J6" s="37" t="s">
        <v>46</v>
      </c>
      <c r="K6" s="37" t="s">
        <v>48</v>
      </c>
      <c r="L6" s="37" t="s">
        <v>44</v>
      </c>
      <c r="M6" s="37" t="s">
        <v>57</v>
      </c>
      <c r="N6" s="37" t="s">
        <v>57</v>
      </c>
      <c r="O6" s="36"/>
    </row>
    <row r="7" s="1" customFormat="1" ht="16" customHeight="1" spans="1:15">
      <c r="A7" s="15" t="s">
        <v>45</v>
      </c>
      <c r="B7" s="52">
        <f t="shared" ref="B7:B12" si="1">C7-0.7</f>
        <v>14.1</v>
      </c>
      <c r="C7" s="53">
        <f>D7-0.7</f>
        <v>14.8</v>
      </c>
      <c r="D7" s="54">
        <v>15.5</v>
      </c>
      <c r="E7" s="53">
        <f t="shared" ref="E7:H7" si="2">D7+0.7</f>
        <v>16.2</v>
      </c>
      <c r="F7" s="52">
        <f t="shared" si="2"/>
        <v>16.9</v>
      </c>
      <c r="G7" s="53">
        <f t="shared" si="2"/>
        <v>17.6</v>
      </c>
      <c r="H7" s="52">
        <f t="shared" si="2"/>
        <v>18.3</v>
      </c>
      <c r="I7" s="28"/>
      <c r="J7" s="37" t="s">
        <v>76</v>
      </c>
      <c r="K7" s="37" t="s">
        <v>46</v>
      </c>
      <c r="L7" s="37" t="s">
        <v>46</v>
      </c>
      <c r="M7" s="37" t="s">
        <v>77</v>
      </c>
      <c r="N7" s="37" t="s">
        <v>46</v>
      </c>
      <c r="O7" s="38"/>
    </row>
    <row r="8" s="1" customFormat="1" ht="16" customHeight="1" spans="1:15">
      <c r="A8" s="15" t="s">
        <v>47</v>
      </c>
      <c r="B8" s="52">
        <f>C8-4</f>
        <v>64</v>
      </c>
      <c r="C8" s="53">
        <f>D8-4</f>
        <v>68</v>
      </c>
      <c r="D8" s="54">
        <v>72</v>
      </c>
      <c r="E8" s="53">
        <f>D8+4</f>
        <v>76</v>
      </c>
      <c r="F8" s="52">
        <f>E8+5</f>
        <v>81</v>
      </c>
      <c r="G8" s="53">
        <f>F8+6</f>
        <v>87</v>
      </c>
      <c r="H8" s="52">
        <f>G8+6</f>
        <v>93</v>
      </c>
      <c r="I8" s="28"/>
      <c r="J8" s="37" t="s">
        <v>48</v>
      </c>
      <c r="K8" s="37" t="s">
        <v>48</v>
      </c>
      <c r="L8" s="37" t="s">
        <v>78</v>
      </c>
      <c r="M8" s="37" t="s">
        <v>48</v>
      </c>
      <c r="N8" s="37" t="s">
        <v>48</v>
      </c>
      <c r="O8" s="38"/>
    </row>
    <row r="9" s="1" customFormat="1" ht="16" customHeight="1" spans="1:15">
      <c r="A9" s="15" t="s">
        <v>49</v>
      </c>
      <c r="B9" s="52">
        <f>C9-3.6</f>
        <v>93.8</v>
      </c>
      <c r="C9" s="53">
        <f>D9-3.6</f>
        <v>97.4</v>
      </c>
      <c r="D9" s="55" t="s">
        <v>50</v>
      </c>
      <c r="E9" s="53">
        <f t="shared" ref="E9:H9" si="3">D9+4</f>
        <v>105</v>
      </c>
      <c r="F9" s="52">
        <f t="shared" si="3"/>
        <v>109</v>
      </c>
      <c r="G9" s="53">
        <f t="shared" si="3"/>
        <v>113</v>
      </c>
      <c r="H9" s="52">
        <f t="shared" si="3"/>
        <v>117</v>
      </c>
      <c r="I9" s="28"/>
      <c r="J9" s="37" t="s">
        <v>48</v>
      </c>
      <c r="K9" s="37" t="s">
        <v>46</v>
      </c>
      <c r="L9" s="37" t="s">
        <v>48</v>
      </c>
      <c r="M9" s="37" t="s">
        <v>56</v>
      </c>
      <c r="N9" s="37" t="s">
        <v>56</v>
      </c>
      <c r="O9" s="36"/>
    </row>
    <row r="10" s="1" customFormat="1" ht="16" customHeight="1" spans="1:15">
      <c r="A10" s="15" t="s">
        <v>51</v>
      </c>
      <c r="B10" s="52">
        <f>C10-2.3/2</f>
        <v>31.7</v>
      </c>
      <c r="C10" s="53">
        <f>D10-2.3/2</f>
        <v>32.85</v>
      </c>
      <c r="D10" s="55" t="s">
        <v>52</v>
      </c>
      <c r="E10" s="53">
        <f t="shared" ref="E10:H10" si="4">D10+2.6/2</f>
        <v>35.3</v>
      </c>
      <c r="F10" s="52">
        <f t="shared" si="4"/>
        <v>36.6</v>
      </c>
      <c r="G10" s="53">
        <f t="shared" si="4"/>
        <v>37.9</v>
      </c>
      <c r="H10" s="52">
        <f t="shared" si="4"/>
        <v>39.2</v>
      </c>
      <c r="I10" s="28"/>
      <c r="J10" s="37" t="s">
        <v>79</v>
      </c>
      <c r="K10" s="37" t="s">
        <v>48</v>
      </c>
      <c r="L10" s="37" t="s">
        <v>80</v>
      </c>
      <c r="M10" s="37" t="s">
        <v>48</v>
      </c>
      <c r="N10" s="37" t="s">
        <v>79</v>
      </c>
      <c r="O10" s="36"/>
    </row>
    <row r="11" s="1" customFormat="1" ht="16" customHeight="1" spans="1:15">
      <c r="A11" s="15" t="s">
        <v>54</v>
      </c>
      <c r="B11" s="52">
        <f t="shared" si="1"/>
        <v>30.6</v>
      </c>
      <c r="C11" s="53">
        <f>D11-0.7</f>
        <v>31.3</v>
      </c>
      <c r="D11" s="56">
        <v>32</v>
      </c>
      <c r="E11" s="53">
        <f>D11+0.7</f>
        <v>32.7</v>
      </c>
      <c r="F11" s="52">
        <f>E11+0.7</f>
        <v>33.4</v>
      </c>
      <c r="G11" s="53">
        <f>F11+0.9</f>
        <v>34.3</v>
      </c>
      <c r="H11" s="52">
        <f>G11+0.9</f>
        <v>35.2</v>
      </c>
      <c r="I11" s="28"/>
      <c r="J11" s="37" t="s">
        <v>48</v>
      </c>
      <c r="K11" s="37" t="s">
        <v>44</v>
      </c>
      <c r="L11" s="37" t="s">
        <v>81</v>
      </c>
      <c r="M11" s="37" t="s">
        <v>57</v>
      </c>
      <c r="N11" s="37" t="s">
        <v>48</v>
      </c>
      <c r="O11" s="36"/>
    </row>
    <row r="12" s="1" customFormat="1" ht="16" customHeight="1" spans="1:15">
      <c r="A12" s="15" t="s">
        <v>55</v>
      </c>
      <c r="B12" s="52">
        <f t="shared" si="1"/>
        <v>28.7</v>
      </c>
      <c r="C12" s="53">
        <f>D12-0.6</f>
        <v>29.4</v>
      </c>
      <c r="D12" s="54">
        <v>30</v>
      </c>
      <c r="E12" s="53">
        <f>D12+0.6</f>
        <v>30.6</v>
      </c>
      <c r="F12" s="52">
        <f>E12+0.7</f>
        <v>31.3</v>
      </c>
      <c r="G12" s="53">
        <f>F12+0.6</f>
        <v>31.9</v>
      </c>
      <c r="H12" s="52">
        <f>G12+0.7</f>
        <v>32.6</v>
      </c>
      <c r="I12" s="28"/>
      <c r="J12" s="37" t="s">
        <v>82</v>
      </c>
      <c r="K12" s="37" t="s">
        <v>56</v>
      </c>
      <c r="L12" s="37" t="s">
        <v>57</v>
      </c>
      <c r="M12" s="37" t="s">
        <v>56</v>
      </c>
      <c r="N12" s="37" t="s">
        <v>57</v>
      </c>
      <c r="O12" s="36"/>
    </row>
    <row r="13" s="1" customFormat="1" ht="16" customHeight="1" spans="1:15">
      <c r="A13" s="15" t="s">
        <v>58</v>
      </c>
      <c r="B13" s="52">
        <f>C13-0.9</f>
        <v>39.2</v>
      </c>
      <c r="C13" s="53">
        <f>D13-0.9</f>
        <v>40.1</v>
      </c>
      <c r="D13" s="54">
        <v>41</v>
      </c>
      <c r="E13" s="53">
        <f t="shared" ref="E13:H13" si="5">D13+1.1</f>
        <v>42.1</v>
      </c>
      <c r="F13" s="52">
        <f t="shared" si="5"/>
        <v>43.2</v>
      </c>
      <c r="G13" s="53">
        <f t="shared" si="5"/>
        <v>44.3</v>
      </c>
      <c r="H13" s="52">
        <f t="shared" si="5"/>
        <v>45.4</v>
      </c>
      <c r="I13" s="28"/>
      <c r="J13" s="37" t="s">
        <v>82</v>
      </c>
      <c r="K13" s="37" t="s">
        <v>48</v>
      </c>
      <c r="L13" s="37" t="s">
        <v>83</v>
      </c>
      <c r="M13" s="37" t="s">
        <v>56</v>
      </c>
      <c r="N13" s="37" t="s">
        <v>84</v>
      </c>
      <c r="O13" s="36"/>
    </row>
    <row r="14" s="1" customFormat="1" ht="16" customHeight="1" spans="1:15">
      <c r="A14" s="17"/>
      <c r="B14" s="18"/>
      <c r="C14" s="18"/>
      <c r="D14" s="18"/>
      <c r="E14" s="18"/>
      <c r="F14" s="18"/>
      <c r="G14" s="18"/>
      <c r="H14" s="18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7"/>
      <c r="B15" s="18"/>
      <c r="C15" s="18"/>
      <c r="D15" s="18"/>
      <c r="E15" s="18"/>
      <c r="F15" s="18"/>
      <c r="G15" s="18"/>
      <c r="H15" s="18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57" t="s">
        <v>59</v>
      </c>
      <c r="B16" s="58"/>
      <c r="C16" s="58"/>
      <c r="D16" s="58"/>
      <c r="E16" s="58"/>
      <c r="F16" s="58"/>
      <c r="G16" s="58"/>
      <c r="H16" s="59"/>
      <c r="I16" s="28"/>
      <c r="J16" s="72"/>
      <c r="K16" s="73"/>
      <c r="L16" s="73"/>
      <c r="M16" s="73"/>
      <c r="N16" s="73"/>
      <c r="O16" s="74"/>
    </row>
    <row r="17" s="1" customFormat="1" ht="16" customHeight="1" spans="1:15">
      <c r="A17" s="60" t="s">
        <v>85</v>
      </c>
      <c r="B17" s="61"/>
      <c r="C17" s="61"/>
      <c r="D17" s="61"/>
      <c r="E17" s="61"/>
      <c r="F17" s="61"/>
      <c r="G17" s="61"/>
      <c r="H17" s="62"/>
      <c r="I17" s="28"/>
      <c r="J17" s="75" t="s">
        <v>61</v>
      </c>
      <c r="K17" s="76"/>
      <c r="L17" s="76"/>
      <c r="M17" s="76"/>
      <c r="N17" s="76"/>
      <c r="O17" s="77"/>
    </row>
    <row r="18" s="1" customFormat="1" ht="16" customHeight="1" spans="1:15">
      <c r="A18" s="63" t="s">
        <v>62</v>
      </c>
      <c r="B18" s="64"/>
      <c r="C18" s="64"/>
      <c r="D18" s="64"/>
      <c r="E18" s="64"/>
      <c r="F18" s="64"/>
      <c r="G18" s="64"/>
      <c r="H18" s="65"/>
      <c r="I18" s="28"/>
      <c r="J18" s="75" t="s">
        <v>63</v>
      </c>
      <c r="K18" s="76"/>
      <c r="L18" s="76"/>
      <c r="M18" s="76"/>
      <c r="N18" s="76"/>
      <c r="O18" s="77"/>
    </row>
    <row r="19" s="1" customFormat="1" ht="16" customHeight="1" spans="1:15">
      <c r="A19" s="60" t="s">
        <v>64</v>
      </c>
      <c r="B19" s="61"/>
      <c r="C19" s="61"/>
      <c r="D19" s="61"/>
      <c r="E19" s="61"/>
      <c r="F19" s="61"/>
      <c r="G19" s="61"/>
      <c r="H19" s="62"/>
      <c r="I19" s="28"/>
      <c r="J19" s="72"/>
      <c r="K19" s="73"/>
      <c r="L19" s="73"/>
      <c r="M19" s="73"/>
      <c r="N19" s="73"/>
      <c r="O19" s="74"/>
    </row>
    <row r="20" s="1" customFormat="1" ht="16" customHeight="1" spans="1:15">
      <c r="A20" s="60" t="s">
        <v>65</v>
      </c>
      <c r="B20" s="61"/>
      <c r="C20" s="61"/>
      <c r="D20" s="61"/>
      <c r="E20" s="61"/>
      <c r="F20" s="61"/>
      <c r="G20" s="61"/>
      <c r="H20" s="62"/>
      <c r="I20" s="28"/>
      <c r="J20" s="72"/>
      <c r="K20" s="73"/>
      <c r="L20" s="73"/>
      <c r="M20" s="73"/>
      <c r="N20" s="73"/>
      <c r="O20" s="74"/>
    </row>
    <row r="21" s="1" customFormat="1" ht="16" customHeight="1" spans="1:15">
      <c r="A21" s="66"/>
      <c r="B21" s="67"/>
      <c r="C21" s="67"/>
      <c r="D21" s="67"/>
      <c r="E21" s="67"/>
      <c r="F21" s="67"/>
      <c r="G21" s="67"/>
      <c r="H21" s="68"/>
      <c r="I21" s="39"/>
      <c r="J21" s="78"/>
      <c r="K21" s="79"/>
      <c r="L21" s="79"/>
      <c r="M21" s="79"/>
      <c r="N21" s="79"/>
      <c r="O21" s="80"/>
    </row>
    <row r="22" s="1" customFormat="1" ht="16" customHeight="1" spans="1:15">
      <c r="A22" s="69"/>
      <c r="B22" s="69"/>
      <c r="C22" s="69"/>
      <c r="D22" s="69"/>
      <c r="E22" s="69"/>
      <c r="F22" s="69"/>
      <c r="G22" s="69"/>
      <c r="H22" s="69"/>
      <c r="I22" s="81"/>
      <c r="J22" s="82"/>
      <c r="K22" s="82"/>
      <c r="L22" s="82"/>
      <c r="M22" s="82"/>
      <c r="N22" s="82"/>
      <c r="O22" s="82"/>
    </row>
    <row r="23" s="1" customFormat="1" ht="15" spans="1:14">
      <c r="A23" s="24"/>
      <c r="B23" s="24"/>
      <c r="C23" s="24"/>
      <c r="D23" s="24"/>
      <c r="E23" s="24"/>
      <c r="F23" s="24"/>
      <c r="G23" s="24"/>
      <c r="H23" s="24"/>
      <c r="I23" s="24"/>
      <c r="J23" s="23" t="s">
        <v>86</v>
      </c>
      <c r="K23" s="43"/>
      <c r="L23" s="23" t="s">
        <v>69</v>
      </c>
      <c r="M23" s="23"/>
      <c r="N23" s="23" t="s">
        <v>70</v>
      </c>
    </row>
  </sheetData>
  <mergeCells count="19">
    <mergeCell ref="A1:O1"/>
    <mergeCell ref="B2:C2"/>
    <mergeCell ref="E2:H2"/>
    <mergeCell ref="K2:O2"/>
    <mergeCell ref="B3:H3"/>
    <mergeCell ref="J3:O3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87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88</v>
      </c>
      <c r="C5" s="11" t="s">
        <v>89</v>
      </c>
      <c r="D5" s="11" t="s">
        <v>90</v>
      </c>
      <c r="E5" s="11" t="s">
        <v>91</v>
      </c>
      <c r="F5" s="11" t="s">
        <v>92</v>
      </c>
      <c r="G5" s="11" t="s">
        <v>93</v>
      </c>
      <c r="H5" s="11" t="s">
        <v>94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66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95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68</v>
      </c>
      <c r="K22" s="43"/>
      <c r="L22" s="23" t="s">
        <v>96</v>
      </c>
      <c r="M22" s="23"/>
      <c r="N22" s="23" t="s">
        <v>97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dcterms:modified xsi:type="dcterms:W3CDTF">2024-12-26T08:32:05Z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