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727" activeTab="2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definedNames>
    <definedName name="TAB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<sst xmlns="http://schemas.openxmlformats.org/spreadsheetml/2006/main" count="212" uniqueCount="116">
  <si>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</si>
  <si>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</si>
  <si>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</si>
  <si>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</si>
  <si>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</si>
  <si>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</si>
  <si>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</si>
  <si>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</si>
  <si>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</si>
  <si>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</si>
  <si>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</si>
  <si>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</si>
  <si>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</si>
  <si>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</si>
  <si>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</si>
  <si>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</si>
  <si>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</si>
  <si>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</si>
  <si>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</si>
  <si>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TAMMBN81784</t>
  </si>
  <si>
    <t>品名</t>
  </si>
  <si>
    <t>男式短裤</t>
  </si>
  <si>
    <t>生产工厂</t>
  </si>
  <si>
    <t>腾圣-穆林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</si>
  <si>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</si>
  <si>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</si>
  <si>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</si>
  <si>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</si>
  <si>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</si>
  <si>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</si>
  <si>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</si>
  <si>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</si>
  <si>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</si>
  <si>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XXXXL</t>
  </si>
  <si>
    <t>165/80B</t>
  </si>
  <si>
    <t>170/84B</t>
  </si>
  <si>
    <t>175/88B</t>
  </si>
  <si>
    <t>180/92B</t>
  </si>
  <si>
    <t>185/96B</t>
  </si>
  <si>
    <t>190/100B</t>
  </si>
  <si>
    <t>195/104B</t>
  </si>
  <si>
    <t>洗前</t>
  </si>
  <si>
    <t>洗后</t>
  </si>
  <si>
    <t>裤外侧长</t>
  </si>
  <si>
    <t>1</t>
  </si>
  <si>
    <t>腰围 平量</t>
  </si>
  <si>
    <t>82</t>
  </si>
  <si>
    <t>0</t>
  </si>
  <si>
    <t>-1</t>
  </si>
  <si>
    <t>臀围</t>
  </si>
  <si>
    <t>112</t>
  </si>
  <si>
    <t>腿围/2</t>
  </si>
  <si>
    <t>脚口/2（平量）</t>
  </si>
  <si>
    <t>0.3</t>
  </si>
  <si>
    <t>前裆长 含腰</t>
  </si>
  <si>
    <t>-0.5</t>
  </si>
  <si>
    <t>后裆长 含腰</t>
  </si>
  <si>
    <t>-0.8</t>
  </si>
  <si>
    <t>问题点：</t>
  </si>
  <si>
    <t>1，注意前裆的吃纵不平，请及时改进，否则大货不能接受，</t>
  </si>
  <si>
    <t>5，清理干净内外线毛，脏污，划粉印，熨烫平整，不要褶皱死折。</t>
  </si>
  <si>
    <t>2，侧缝注意平整，熨烫也不能斜绺。</t>
  </si>
  <si>
    <t>6，包装折叠整齐，左右对称，避免压皱现象。</t>
  </si>
  <si>
    <t>3，侧缝，上腰，均有吃纵不匀的现象，注意改进</t>
  </si>
  <si>
    <t>4，注意保证规格洗前洗后在误差范围内。</t>
  </si>
  <si>
    <t>备注：</t>
  </si>
  <si>
    <t xml:space="preserve">     初期请洗测2-3件，有问题的另加测量数量。</t>
  </si>
  <si>
    <t>验货时间：</t>
  </si>
  <si>
    <t>跟单QC:周苑</t>
  </si>
  <si>
    <t>工厂负责人：任小刚</t>
  </si>
  <si>
    <t>S黑色</t>
  </si>
  <si>
    <t>M浅卡其</t>
  </si>
  <si>
    <t>L黑色</t>
  </si>
  <si>
    <t>XL浅卡其</t>
  </si>
  <si>
    <t>XXL黑色</t>
  </si>
  <si>
    <t>XXXL山影灰</t>
  </si>
  <si>
    <t>洗前/洗后</t>
  </si>
  <si>
    <t>0.5/0.5</t>
  </si>
  <si>
    <t>0/1</t>
  </si>
  <si>
    <t>1/1</t>
  </si>
  <si>
    <t>0.5/0</t>
  </si>
  <si>
    <t>1/0</t>
  </si>
  <si>
    <t>0/-1</t>
  </si>
  <si>
    <t>0/-0.5</t>
  </si>
  <si>
    <t>-0.4/-0.5</t>
  </si>
  <si>
    <t>0/0</t>
  </si>
  <si>
    <t>2/1</t>
  </si>
  <si>
    <t>-0.2/0</t>
  </si>
  <si>
    <t>0.6/0.2</t>
  </si>
  <si>
    <t>0.2/0.2</t>
  </si>
  <si>
    <t>0.4/0</t>
  </si>
  <si>
    <t>0.4/0.5</t>
  </si>
  <si>
    <t>0.3/0</t>
  </si>
  <si>
    <t>0.5/0.3</t>
  </si>
  <si>
    <t>0.7/0</t>
  </si>
  <si>
    <t>0/-0.4</t>
  </si>
  <si>
    <t>0.3/0.3</t>
  </si>
  <si>
    <t>-0.2/-0.2</t>
  </si>
  <si>
    <t>6，清理干净内外线毛，脏污，划粉印，熨烫平整，不要褶皱死折。</t>
  </si>
  <si>
    <t>7，包装折叠整齐，左右对称，避免压皱现象。</t>
  </si>
  <si>
    <t>3，门刀及下口有吃纵不匀的现象，注意改进,否则大货不能接受，</t>
  </si>
  <si>
    <t>8，口袋竖向拉链两侧要吃纵均匀平复，不要褶皱。</t>
  </si>
  <si>
    <t>5，脚口注意熨烫平整不要斜绺褶皱，吃纵不匀。</t>
  </si>
  <si>
    <t xml:space="preserve">     中期请洗测齐色各2件，有问题的另加测量数量。</t>
  </si>
  <si>
    <t>跟单QC:</t>
  </si>
  <si>
    <t>周苑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</si>
  <si>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</si>
  <si>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</si>
  <si>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</si>
  <si>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</si>
  <si>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</si>
  <si>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</si>
  <si>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</si>
  <si>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</si>
  <si>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     尾期测量全码齐色全码至少3件，有问题的另加测量数量。</t>
  </si>
  <si>
    <t>工厂负责人：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</si>
</sst>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4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1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1" applyNumberFormat="0" applyAlignment="0" applyProtection="0">
      <alignment vertical="center"/>
    </xf>
    <xf numFmtId="0" fontId="23" fillId="8" borderId="22" applyNumberFormat="0" applyAlignment="0" applyProtection="0">
      <alignment vertical="center"/>
    </xf>
    <xf numFmtId="0" fontId="24" fillId="8" borderId="21" applyNumberFormat="0" applyAlignment="0" applyProtection="0">
      <alignment vertical="center"/>
    </xf>
    <xf numFmtId="0" fontId="25" fillId="9" borderId="23" applyNumberFormat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4" fillId="0" borderId="0">
      <alignment vertical="center"/>
    </xf>
    <xf numFmtId="0" fontId="4" fillId="0" borderId="0"/>
    <xf numFmtId="0" fontId="13" fillId="0" borderId="0">
      <alignment vertical="center"/>
    </xf>
    <xf numFmtId="0" fontId="4" fillId="0" borderId="0">
      <alignment vertical="center"/>
    </xf>
  </cellStyleXfs>
  <cellXfs count="90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6" fillId="0" borderId="9" xfId="54" applyFont="1" applyBorder="1" applyAlignment="1">
      <alignment horizontal="center"/>
    </xf>
    <xf numFmtId="0" fontId="6" fillId="3" borderId="4" xfId="54" applyFont="1" applyFill="1" applyBorder="1" applyAlignment="1">
      <alignment horizontal="center"/>
    </xf>
    <xf numFmtId="0" fontId="6" fillId="0" borderId="4" xfId="54" applyFont="1" applyBorder="1" applyAlignment="1">
      <alignment horizontal="center"/>
    </xf>
    <xf numFmtId="176" fontId="9" fillId="0" borderId="4" xfId="54" applyNumberFormat="1" applyFont="1" applyBorder="1" applyAlignment="1">
      <alignment horizontal="center"/>
    </xf>
    <xf numFmtId="176" fontId="9" fillId="3" borderId="4" xfId="54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10" fillId="0" borderId="10" xfId="53" applyFont="1" applyFill="1" applyBorder="1" applyAlignment="1">
      <alignment horizontal="left"/>
    </xf>
    <xf numFmtId="0" fontId="10" fillId="0" borderId="11" xfId="53" applyFont="1" applyFill="1" applyBorder="1" applyAlignment="1">
      <alignment horizontal="left"/>
    </xf>
    <xf numFmtId="0" fontId="10" fillId="0" borderId="9" xfId="53" applyFont="1" applyFill="1" applyBorder="1" applyAlignment="1">
      <alignment horizontal="left"/>
    </xf>
    <xf numFmtId="0" fontId="8" fillId="0" borderId="10" xfId="53" applyFont="1" applyFill="1" applyBorder="1" applyAlignment="1">
      <alignment horizontal="left"/>
    </xf>
    <xf numFmtId="0" fontId="8" fillId="0" borderId="11" xfId="53" applyFont="1" applyFill="1" applyBorder="1" applyAlignment="1">
      <alignment horizontal="left"/>
    </xf>
    <xf numFmtId="0" fontId="8" fillId="0" borderId="9" xfId="53" applyFont="1" applyFill="1" applyBorder="1" applyAlignment="1">
      <alignment horizontal="left"/>
    </xf>
    <xf numFmtId="0" fontId="8" fillId="0" borderId="12" xfId="53" applyFont="1" applyFill="1" applyBorder="1" applyAlignment="1">
      <alignment horizontal="left"/>
    </xf>
    <xf numFmtId="0" fontId="8" fillId="0" borderId="13" xfId="53" applyFont="1" applyFill="1" applyBorder="1" applyAlignment="1">
      <alignment horizontal="left"/>
    </xf>
    <xf numFmtId="0" fontId="8" fillId="0" borderId="14" xfId="53" applyFont="1" applyFill="1" applyBorder="1" applyAlignment="1">
      <alignment horizontal="left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1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49" fontId="1" fillId="2" borderId="11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1" fillId="2" borderId="12" xfId="52" applyNumberFormat="1" applyFont="1" applyFill="1" applyBorder="1" applyAlignment="1">
      <alignment horizontal="left"/>
    </xf>
    <xf numFmtId="49" fontId="1" fillId="2" borderId="13" xfId="52" applyNumberFormat="1" applyFont="1" applyFill="1" applyBorder="1" applyAlignment="1">
      <alignment horizontal="left"/>
    </xf>
    <xf numFmtId="49" fontId="1" fillId="2" borderId="16" xfId="52" applyNumberFormat="1" applyFont="1" applyFill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4" xfId="0" applyFont="1" applyBorder="1"/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7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1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7" xfId="0" applyFont="1" applyBorder="1"/>
    <xf numFmtId="0" fontId="0" fillId="0" borderId="7" xfId="0" applyBorder="1"/>
    <xf numFmtId="0" fontId="0" fillId="0" borderId="8" xfId="0" applyBorder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590550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526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590550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018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590550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256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590550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526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590550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526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590550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526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590550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018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590550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256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590550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526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590550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5265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590550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5265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590550</xdr:colOff>
      <xdr:row>17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01850" y="3454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590550</xdr:colOff>
      <xdr:row>17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25650" y="3454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590550</xdr:colOff>
      <xdr:row>17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5265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590550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52650" y="345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69" t="s">
        <v>0</v>
      </c>
      <c r="C2" s="70"/>
      <c r="D2" s="70"/>
      <c r="E2" s="70"/>
      <c r="F2" s="70"/>
      <c r="G2" s="70"/>
      <c r="H2" s="70"/>
      <c r="I2" s="85"/>
    </row>
    <row r="3" ht="28" customHeight="1" spans="2:9">
      <c r="B3" s="71"/>
      <c r="C3" s="72"/>
      <c r="D3" s="73" t="s">
        <v>1</v>
      </c>
      <c r="E3" s="74"/>
      <c r="F3" s="75" t="s">
        <v>2</v>
      </c>
      <c r="G3" s="76"/>
      <c r="H3" s="73" t="s">
        <v>3</v>
      </c>
      <c r="I3" s="86"/>
    </row>
    <row r="4" ht="28" customHeight="1" spans="2:9">
      <c r="B4" s="71" t="s">
        <v>4</v>
      </c>
      <c r="C4" s="72" t="s">
        <v>5</v>
      </c>
      <c r="D4" s="72" t="s">
        <v>6</v>
      </c>
      <c r="E4" s="72" t="s">
        <v>7</v>
      </c>
      <c r="F4" s="77" t="s">
        <v>6</v>
      </c>
      <c r="G4" s="77" t="s">
        <v>7</v>
      </c>
      <c r="H4" s="72" t="s">
        <v>6</v>
      </c>
      <c r="I4" s="87" t="s">
        <v>7</v>
      </c>
    </row>
    <row r="5" ht="28" customHeight="1" spans="2:9">
      <c r="B5" s="78" t="s">
        <v>8</v>
      </c>
      <c r="C5" s="79">
        <v>13</v>
      </c>
      <c r="D5" s="79">
        <v>0</v>
      </c>
      <c r="E5" s="79">
        <v>1</v>
      </c>
      <c r="F5" s="80">
        <v>0</v>
      </c>
      <c r="G5" s="80">
        <v>1</v>
      </c>
      <c r="H5" s="79">
        <v>1</v>
      </c>
      <c r="I5" s="88">
        <v>2</v>
      </c>
    </row>
    <row r="6" ht="28" customHeight="1" spans="2:9">
      <c r="B6" s="78" t="s">
        <v>9</v>
      </c>
      <c r="C6" s="79">
        <v>20</v>
      </c>
      <c r="D6" s="79">
        <v>0</v>
      </c>
      <c r="E6" s="79">
        <v>1</v>
      </c>
      <c r="F6" s="80">
        <v>1</v>
      </c>
      <c r="G6" s="80">
        <v>2</v>
      </c>
      <c r="H6" s="79">
        <v>2</v>
      </c>
      <c r="I6" s="88">
        <v>3</v>
      </c>
    </row>
    <row r="7" ht="28" customHeight="1" spans="2:9">
      <c r="B7" s="78" t="s">
        <v>10</v>
      </c>
      <c r="C7" s="79">
        <v>32</v>
      </c>
      <c r="D7" s="79">
        <v>0</v>
      </c>
      <c r="E7" s="79">
        <v>1</v>
      </c>
      <c r="F7" s="80">
        <v>2</v>
      </c>
      <c r="G7" s="80">
        <v>3</v>
      </c>
      <c r="H7" s="79">
        <v>3</v>
      </c>
      <c r="I7" s="88">
        <v>4</v>
      </c>
    </row>
    <row r="8" ht="28" customHeight="1" spans="2:9">
      <c r="B8" s="78" t="s">
        <v>11</v>
      </c>
      <c r="C8" s="79">
        <v>50</v>
      </c>
      <c r="D8" s="79">
        <v>1</v>
      </c>
      <c r="E8" s="79">
        <v>2</v>
      </c>
      <c r="F8" s="80">
        <v>3</v>
      </c>
      <c r="G8" s="80">
        <v>4</v>
      </c>
      <c r="H8" s="79">
        <v>5</v>
      </c>
      <c r="I8" s="88">
        <v>6</v>
      </c>
    </row>
    <row r="9" ht="28" customHeight="1" spans="2:9">
      <c r="B9" s="78" t="s">
        <v>12</v>
      </c>
      <c r="C9" s="79">
        <v>80</v>
      </c>
      <c r="D9" s="79">
        <v>2</v>
      </c>
      <c r="E9" s="79">
        <v>3</v>
      </c>
      <c r="F9" s="80">
        <v>5</v>
      </c>
      <c r="G9" s="80">
        <v>6</v>
      </c>
      <c r="H9" s="79">
        <v>7</v>
      </c>
      <c r="I9" s="88">
        <v>8</v>
      </c>
    </row>
    <row r="10" ht="28" customHeight="1" spans="2:9">
      <c r="B10" s="78" t="s">
        <v>13</v>
      </c>
      <c r="C10" s="79">
        <v>125</v>
      </c>
      <c r="D10" s="79">
        <v>3</v>
      </c>
      <c r="E10" s="79">
        <v>4</v>
      </c>
      <c r="F10" s="80">
        <v>7</v>
      </c>
      <c r="G10" s="80">
        <v>8</v>
      </c>
      <c r="H10" s="79">
        <v>10</v>
      </c>
      <c r="I10" s="88">
        <v>11</v>
      </c>
    </row>
    <row r="11" ht="28" customHeight="1" spans="2:9">
      <c r="B11" s="78" t="s">
        <v>14</v>
      </c>
      <c r="C11" s="79">
        <v>200</v>
      </c>
      <c r="D11" s="79">
        <v>5</v>
      </c>
      <c r="E11" s="79">
        <v>6</v>
      </c>
      <c r="F11" s="80">
        <v>10</v>
      </c>
      <c r="G11" s="80">
        <v>11</v>
      </c>
      <c r="H11" s="79">
        <v>14</v>
      </c>
      <c r="I11" s="88">
        <v>15</v>
      </c>
    </row>
    <row r="12" ht="28" customHeight="1" spans="2:9">
      <c r="B12" s="81" t="s">
        <v>15</v>
      </c>
      <c r="C12" s="82">
        <v>315</v>
      </c>
      <c r="D12" s="82">
        <v>7</v>
      </c>
      <c r="E12" s="82">
        <v>8</v>
      </c>
      <c r="F12" s="83">
        <v>14</v>
      </c>
      <c r="G12" s="83">
        <v>15</v>
      </c>
      <c r="H12" s="82">
        <v>21</v>
      </c>
      <c r="I12" s="89">
        <v>22</v>
      </c>
    </row>
    <row r="14" spans="2:4">
      <c r="B14" s="84" t="s">
        <v>16</v>
      </c>
      <c r="C14" s="84"/>
      <c r="D14" s="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80" zoomScaleNormal="80" workbookViewId="0">
      <selection activeCell="A2" sqref="A2:O2"/>
    </sheetView>
  </sheetViews>
  <sheetFormatPr defaultColWidth="9" defaultRowHeight="26" customHeight="1"/>
  <cols>
    <col min="1" max="1" width="13" style="1" customWidth="1"/>
    <col min="2" max="3" width="8.91666666666667" style="1" customWidth="1"/>
    <col min="4" max="4" width="8.16666666666667" style="1" customWidth="1"/>
    <col min="5" max="5" width="8.83333333333333" style="1" customWidth="1"/>
    <col min="6" max="8" width="9.33333333333333" style="1" customWidth="1"/>
    <col min="9" max="9" width="1.33333333333333" style="1" customWidth="1"/>
    <col min="10" max="10" width="10" style="1" customWidth="1"/>
    <col min="11" max="11" width="10.6666666666667" style="1" customWidth="1"/>
    <col min="12" max="12" width="10.9166666666667" style="1" customWidth="1"/>
    <col min="13" max="13" width="10.5833333333333" style="1" customWidth="1"/>
    <col min="14" max="14" width="10.1666666666667" style="1" customWidth="1"/>
    <col min="15" max="15" width="10.5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6" t="s">
        <v>28</v>
      </c>
      <c r="D4" s="46" t="s">
        <v>29</v>
      </c>
      <c r="E4" s="46" t="s">
        <v>30</v>
      </c>
      <c r="F4" s="46" t="s">
        <v>31</v>
      </c>
      <c r="G4" s="45" t="s">
        <v>32</v>
      </c>
      <c r="H4" s="46" t="s">
        <v>33</v>
      </c>
      <c r="I4" s="28"/>
      <c r="J4" s="46" t="s">
        <v>32</v>
      </c>
      <c r="K4" s="46" t="s">
        <v>32</v>
      </c>
      <c r="L4" s="31"/>
      <c r="M4" s="31"/>
      <c r="N4" s="31"/>
      <c r="O4" s="32"/>
    </row>
    <row r="5" s="1" customFormat="1" ht="16" customHeight="1" spans="1:15">
      <c r="A5" s="7"/>
      <c r="B5" s="44" t="s">
        <v>34</v>
      </c>
      <c r="C5" s="46" t="s">
        <v>35</v>
      </c>
      <c r="D5" s="46" t="s">
        <v>36</v>
      </c>
      <c r="E5" s="46" t="s">
        <v>37</v>
      </c>
      <c r="F5" s="46" t="s">
        <v>38</v>
      </c>
      <c r="G5" s="45" t="s">
        <v>39</v>
      </c>
      <c r="H5" s="46" t="s">
        <v>40</v>
      </c>
      <c r="I5" s="28"/>
      <c r="J5" s="33" t="s">
        <v>41</v>
      </c>
      <c r="K5" s="33" t="s">
        <v>42</v>
      </c>
      <c r="L5" s="33"/>
      <c r="M5" s="33"/>
      <c r="N5" s="33"/>
      <c r="O5" s="34"/>
    </row>
    <row r="6" s="1" customFormat="1" ht="16" customHeight="1" spans="1:15">
      <c r="A6" s="46" t="s">
        <v>43</v>
      </c>
      <c r="B6" s="47">
        <f>C6-1</f>
        <v>51</v>
      </c>
      <c r="C6" s="47">
        <f>D6-1</f>
        <v>52</v>
      </c>
      <c r="D6" s="49">
        <v>53</v>
      </c>
      <c r="E6" s="47">
        <f t="shared" ref="E6:H6" si="0">D6+1</f>
        <v>54</v>
      </c>
      <c r="F6" s="47">
        <f t="shared" si="0"/>
        <v>55</v>
      </c>
      <c r="G6" s="48">
        <f t="shared" si="0"/>
        <v>56</v>
      </c>
      <c r="H6" s="47">
        <f t="shared" si="0"/>
        <v>57</v>
      </c>
      <c r="I6" s="28"/>
      <c r="J6" s="37" t="s">
        <v>44</v>
      </c>
      <c r="K6" s="37" t="s">
        <v>44</v>
      </c>
      <c r="L6" s="35"/>
      <c r="M6" s="35"/>
      <c r="N6" s="35"/>
      <c r="O6" s="36"/>
    </row>
    <row r="7" s="1" customFormat="1" ht="16" customHeight="1" spans="1:15">
      <c r="A7" s="46" t="s">
        <v>45</v>
      </c>
      <c r="B7" s="47">
        <f>C7-4</f>
        <v>74</v>
      </c>
      <c r="C7" s="47">
        <f>D7-4</f>
        <v>78</v>
      </c>
      <c r="D7" s="49" t="s">
        <v>46</v>
      </c>
      <c r="E7" s="47">
        <f>D7+4</f>
        <v>86</v>
      </c>
      <c r="F7" s="47">
        <f>E7+5</f>
        <v>91</v>
      </c>
      <c r="G7" s="48">
        <f>F7+6</f>
        <v>97</v>
      </c>
      <c r="H7" s="47">
        <f>G7+6</f>
        <v>103</v>
      </c>
      <c r="I7" s="28"/>
      <c r="J7" s="37" t="s">
        <v>47</v>
      </c>
      <c r="K7" s="37" t="s">
        <v>48</v>
      </c>
      <c r="L7" s="37"/>
      <c r="M7" s="37"/>
      <c r="N7" s="37"/>
      <c r="O7" s="38"/>
    </row>
    <row r="8" s="1" customFormat="1" ht="16" customHeight="1" spans="1:15">
      <c r="A8" s="46" t="s">
        <v>49</v>
      </c>
      <c r="B8" s="47">
        <f>C8-3.6</f>
        <v>104.8</v>
      </c>
      <c r="C8" s="47">
        <f>D8-3.6</f>
        <v>108.4</v>
      </c>
      <c r="D8" s="49" t="s">
        <v>50</v>
      </c>
      <c r="E8" s="47">
        <f t="shared" ref="E8:H8" si="1">D8+4</f>
        <v>116</v>
      </c>
      <c r="F8" s="47">
        <f t="shared" si="1"/>
        <v>120</v>
      </c>
      <c r="G8" s="48">
        <f t="shared" si="1"/>
        <v>124</v>
      </c>
      <c r="H8" s="47">
        <f t="shared" si="1"/>
        <v>128</v>
      </c>
      <c r="I8" s="28"/>
      <c r="J8" s="37" t="s">
        <v>47</v>
      </c>
      <c r="K8" s="37" t="s">
        <v>47</v>
      </c>
      <c r="L8" s="37"/>
      <c r="M8" s="37"/>
      <c r="N8" s="37"/>
      <c r="O8" s="38"/>
    </row>
    <row r="9" s="1" customFormat="1" ht="16" customHeight="1" spans="1:15">
      <c r="A9" s="50" t="s">
        <v>51</v>
      </c>
      <c r="B9" s="47">
        <f>C9-2.3/2</f>
        <v>32.2</v>
      </c>
      <c r="C9" s="47">
        <f>D9-2.3/2</f>
        <v>33.35</v>
      </c>
      <c r="D9" s="49">
        <v>34.5</v>
      </c>
      <c r="E9" s="47">
        <f t="shared" ref="E9:H9" si="2">D9+2.6/2</f>
        <v>35.8</v>
      </c>
      <c r="F9" s="47">
        <f t="shared" si="2"/>
        <v>37.1</v>
      </c>
      <c r="G9" s="48">
        <f t="shared" si="2"/>
        <v>38.4</v>
      </c>
      <c r="H9" s="47">
        <f t="shared" si="2"/>
        <v>39.7</v>
      </c>
      <c r="I9" s="28"/>
      <c r="J9" s="37" t="s">
        <v>47</v>
      </c>
      <c r="K9" s="37" t="s">
        <v>47</v>
      </c>
      <c r="L9" s="35"/>
      <c r="M9" s="35"/>
      <c r="N9" s="35"/>
      <c r="O9" s="36"/>
    </row>
    <row r="10" s="1" customFormat="1" ht="16" customHeight="1" spans="1:15">
      <c r="A10" s="46" t="s">
        <v>52</v>
      </c>
      <c r="B10" s="47">
        <f>C10-0.7</f>
        <v>27.6</v>
      </c>
      <c r="C10" s="47">
        <f>D10-0.7</f>
        <v>28.3</v>
      </c>
      <c r="D10" s="49">
        <v>29</v>
      </c>
      <c r="E10" s="47">
        <f>D10+0.7</f>
        <v>29.7</v>
      </c>
      <c r="F10" s="47">
        <f>E10+0.7</f>
        <v>30.4</v>
      </c>
      <c r="G10" s="48">
        <f>F10+0.9</f>
        <v>31.3</v>
      </c>
      <c r="H10" s="47">
        <f>G10+0.9</f>
        <v>32.2</v>
      </c>
      <c r="I10" s="28"/>
      <c r="J10" s="37" t="s">
        <v>53</v>
      </c>
      <c r="K10" s="37" t="s">
        <v>47</v>
      </c>
      <c r="L10" s="35"/>
      <c r="M10" s="35"/>
      <c r="N10" s="35"/>
      <c r="O10" s="36"/>
    </row>
    <row r="11" s="1" customFormat="1" ht="16" customHeight="1" spans="1:15">
      <c r="A11" s="46" t="s">
        <v>54</v>
      </c>
      <c r="B11" s="47">
        <f>C11-0.7</f>
        <v>28.7</v>
      </c>
      <c r="C11" s="47">
        <f>D11-0.6</f>
        <v>29.4</v>
      </c>
      <c r="D11" s="49">
        <v>30</v>
      </c>
      <c r="E11" s="47">
        <f>D11+0.6</f>
        <v>30.6</v>
      </c>
      <c r="F11" s="47">
        <f>E11+0.7</f>
        <v>31.3</v>
      </c>
      <c r="G11" s="48">
        <f>F11+0.6</f>
        <v>31.9</v>
      </c>
      <c r="H11" s="47">
        <f>G11+0.7</f>
        <v>32.6</v>
      </c>
      <c r="I11" s="28"/>
      <c r="J11" s="37" t="s">
        <v>47</v>
      </c>
      <c r="K11" s="37" t="s">
        <v>55</v>
      </c>
      <c r="L11" s="35"/>
      <c r="M11" s="35"/>
      <c r="N11" s="35"/>
      <c r="O11" s="36"/>
    </row>
    <row r="12" s="1" customFormat="1" ht="16" customHeight="1" spans="1:15">
      <c r="A12" s="46" t="s">
        <v>56</v>
      </c>
      <c r="B12" s="47">
        <f>C12-0.9</f>
        <v>41.2</v>
      </c>
      <c r="C12" s="47">
        <f>D12-0.9</f>
        <v>42.1</v>
      </c>
      <c r="D12" s="49">
        <v>43</v>
      </c>
      <c r="E12" s="47">
        <f t="shared" ref="E12:H12" si="3">D12+1.1</f>
        <v>44.1</v>
      </c>
      <c r="F12" s="47">
        <f t="shared" si="3"/>
        <v>45.2</v>
      </c>
      <c r="G12" s="48">
        <f t="shared" si="3"/>
        <v>46.3</v>
      </c>
      <c r="H12" s="47">
        <f t="shared" si="3"/>
        <v>47.4</v>
      </c>
      <c r="I12" s="28"/>
      <c r="J12" s="37" t="s">
        <v>57</v>
      </c>
      <c r="K12" s="37" t="s">
        <v>57</v>
      </c>
      <c r="L12" s="35"/>
      <c r="M12" s="35"/>
      <c r="N12" s="35"/>
      <c r="O12" s="36"/>
    </row>
    <row r="13" s="1" customFormat="1" ht="16" customHeight="1" spans="1:15">
      <c r="A13" s="51" t="s">
        <v>58</v>
      </c>
      <c r="B13" s="52"/>
      <c r="C13" s="52"/>
      <c r="D13" s="52"/>
      <c r="E13" s="52"/>
      <c r="F13" s="52"/>
      <c r="G13" s="52"/>
      <c r="H13" s="53"/>
      <c r="I13" s="28"/>
      <c r="J13" s="60"/>
      <c r="K13" s="61"/>
      <c r="L13" s="61"/>
      <c r="M13" s="61"/>
      <c r="N13" s="61"/>
      <c r="O13" s="62"/>
    </row>
    <row r="14" s="1" customFormat="1" ht="16" customHeight="1" spans="1:15">
      <c r="A14" s="54" t="s">
        <v>59</v>
      </c>
      <c r="B14" s="55"/>
      <c r="C14" s="55"/>
      <c r="D14" s="55"/>
      <c r="E14" s="55"/>
      <c r="F14" s="55"/>
      <c r="G14" s="55"/>
      <c r="H14" s="56"/>
      <c r="I14" s="28"/>
      <c r="J14" s="63" t="s">
        <v>60</v>
      </c>
      <c r="K14" s="64"/>
      <c r="L14" s="64"/>
      <c r="M14" s="64"/>
      <c r="N14" s="64"/>
      <c r="O14" s="65"/>
    </row>
    <row r="15" s="1" customFormat="1" ht="16" customHeight="1" spans="1:15">
      <c r="A15" s="54" t="s">
        <v>61</v>
      </c>
      <c r="B15" s="55"/>
      <c r="C15" s="55"/>
      <c r="D15" s="55"/>
      <c r="E15" s="55"/>
      <c r="F15" s="55"/>
      <c r="G15" s="55"/>
      <c r="H15" s="56"/>
      <c r="I15" s="28"/>
      <c r="J15" s="63" t="s">
        <v>62</v>
      </c>
      <c r="K15" s="64"/>
      <c r="L15" s="64"/>
      <c r="M15" s="64"/>
      <c r="N15" s="64"/>
      <c r="O15" s="65"/>
    </row>
    <row r="16" s="1" customFormat="1" ht="16" customHeight="1" spans="1:15">
      <c r="A16" s="54" t="s">
        <v>63</v>
      </c>
      <c r="B16" s="55"/>
      <c r="C16" s="55"/>
      <c r="D16" s="55"/>
      <c r="E16" s="55"/>
      <c r="F16" s="55"/>
      <c r="G16" s="55"/>
      <c r="H16" s="56"/>
      <c r="I16" s="28"/>
      <c r="J16" s="63"/>
      <c r="K16" s="64"/>
      <c r="L16" s="64"/>
      <c r="M16" s="64"/>
      <c r="N16" s="64"/>
      <c r="O16" s="65"/>
    </row>
    <row r="17" s="1" customFormat="1" ht="16" customHeight="1" spans="1:15">
      <c r="A17" s="54" t="s">
        <v>64</v>
      </c>
      <c r="B17" s="55"/>
      <c r="C17" s="55"/>
      <c r="D17" s="55"/>
      <c r="E17" s="55"/>
      <c r="F17" s="55"/>
      <c r="G17" s="55"/>
      <c r="H17" s="56"/>
      <c r="I17" s="28"/>
      <c r="J17" s="63"/>
      <c r="K17" s="64"/>
      <c r="L17" s="64"/>
      <c r="M17" s="64"/>
      <c r="N17" s="64"/>
      <c r="O17" s="65"/>
    </row>
    <row r="18" s="1" customFormat="1" ht="16" customHeight="1" spans="1:15">
      <c r="A18" s="57"/>
      <c r="B18" s="58"/>
      <c r="C18" s="58"/>
      <c r="D18" s="58"/>
      <c r="E18" s="58"/>
      <c r="F18" s="58"/>
      <c r="G18" s="58"/>
      <c r="H18" s="59"/>
      <c r="I18" s="39"/>
      <c r="J18" s="66"/>
      <c r="K18" s="67"/>
      <c r="L18" s="67"/>
      <c r="M18" s="67"/>
      <c r="N18" s="67"/>
      <c r="O18" s="68"/>
    </row>
    <row r="19" s="1" customFormat="1" ht="15" spans="1:15">
      <c r="A19" s="23" t="s">
        <v>65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</row>
    <row r="20" s="1" customFormat="1" ht="15" spans="1:15">
      <c r="A20" s="1" t="s">
        <v>66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4">
      <c r="A21" s="24"/>
      <c r="B21" s="24"/>
      <c r="C21" s="24"/>
      <c r="D21" s="24"/>
      <c r="E21" s="24"/>
      <c r="F21" s="24"/>
      <c r="G21" s="24"/>
      <c r="H21" s="24"/>
      <c r="I21" s="24"/>
      <c r="J21" s="23" t="s">
        <v>67</v>
      </c>
      <c r="K21" s="43">
        <v>45604</v>
      </c>
      <c r="L21" s="23" t="s">
        <v>68</v>
      </c>
      <c r="M21" s="23"/>
      <c r="N21" s="23" t="s">
        <v>69</v>
      </c>
    </row>
  </sheetData>
  <mergeCells count="19">
    <mergeCell ref="A1:O1"/>
    <mergeCell ref="B2:C2"/>
    <mergeCell ref="E2:H2"/>
    <mergeCell ref="K2:O2"/>
    <mergeCell ref="B3:H3"/>
    <mergeCell ref="J3:O3"/>
    <mergeCell ref="A13:H13"/>
    <mergeCell ref="J13:O13"/>
    <mergeCell ref="A14:H14"/>
    <mergeCell ref="J14:O14"/>
    <mergeCell ref="A15:H15"/>
    <mergeCell ref="J15:O15"/>
    <mergeCell ref="A16:H16"/>
    <mergeCell ref="J16:O16"/>
    <mergeCell ref="A17:H17"/>
    <mergeCell ref="J17:O17"/>
    <mergeCell ref="A18:H18"/>
    <mergeCell ref="J18:O18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zoomScale="80" zoomScaleNormal="80" workbookViewId="0">
      <selection activeCell="Q12" sqref="Q12"/>
    </sheetView>
  </sheetViews>
  <sheetFormatPr defaultColWidth="9" defaultRowHeight="26" customHeight="1"/>
  <cols>
    <col min="1" max="1" width="14.0833333333333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2.25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5"/>
      <c r="J2" s="26" t="s">
        <v>22</v>
      </c>
      <c r="K2" s="5" t="s">
        <v>23</v>
      </c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44" t="s">
        <v>27</v>
      </c>
      <c r="C4" s="45" t="s">
        <v>28</v>
      </c>
      <c r="D4" s="46" t="s">
        <v>29</v>
      </c>
      <c r="E4" s="45" t="s">
        <v>30</v>
      </c>
      <c r="F4" s="46" t="s">
        <v>31</v>
      </c>
      <c r="G4" s="45" t="s">
        <v>32</v>
      </c>
      <c r="H4" s="46" t="s">
        <v>33</v>
      </c>
      <c r="I4" s="28"/>
      <c r="J4" s="44" t="s">
        <v>70</v>
      </c>
      <c r="K4" s="46" t="s">
        <v>71</v>
      </c>
      <c r="L4" s="46" t="s">
        <v>72</v>
      </c>
      <c r="M4" s="46" t="s">
        <v>73</v>
      </c>
      <c r="N4" s="46" t="s">
        <v>74</v>
      </c>
      <c r="O4" s="12" t="s">
        <v>75</v>
      </c>
    </row>
    <row r="5" s="1" customFormat="1" ht="16" customHeight="1" spans="1:15">
      <c r="A5" s="7"/>
      <c r="B5" s="44" t="s">
        <v>34</v>
      </c>
      <c r="C5" s="45" t="s">
        <v>35</v>
      </c>
      <c r="D5" s="46" t="s">
        <v>36</v>
      </c>
      <c r="E5" s="45" t="s">
        <v>37</v>
      </c>
      <c r="F5" s="46" t="s">
        <v>38</v>
      </c>
      <c r="G5" s="45" t="s">
        <v>39</v>
      </c>
      <c r="H5" s="46" t="s">
        <v>40</v>
      </c>
      <c r="I5" s="28"/>
      <c r="J5" s="33" t="s">
        <v>76</v>
      </c>
      <c r="K5" s="33" t="s">
        <v>76</v>
      </c>
      <c r="L5" s="33" t="s">
        <v>76</v>
      </c>
      <c r="M5" s="33" t="s">
        <v>76</v>
      </c>
      <c r="N5" s="33" t="s">
        <v>76</v>
      </c>
      <c r="O5" s="33" t="s">
        <v>76</v>
      </c>
    </row>
    <row r="6" s="1" customFormat="1" ht="16" customHeight="1" spans="1:15">
      <c r="A6" s="46" t="s">
        <v>43</v>
      </c>
      <c r="B6" s="47">
        <f>C6-1</f>
        <v>51</v>
      </c>
      <c r="C6" s="48">
        <f>D6-1</f>
        <v>52</v>
      </c>
      <c r="D6" s="49">
        <v>53</v>
      </c>
      <c r="E6" s="48">
        <f t="shared" ref="E6:H6" si="0">D6+1</f>
        <v>54</v>
      </c>
      <c r="F6" s="47">
        <f t="shared" si="0"/>
        <v>55</v>
      </c>
      <c r="G6" s="48">
        <f t="shared" si="0"/>
        <v>56</v>
      </c>
      <c r="H6" s="47">
        <f t="shared" si="0"/>
        <v>57</v>
      </c>
      <c r="I6" s="28"/>
      <c r="J6" s="37" t="s">
        <v>77</v>
      </c>
      <c r="K6" s="37" t="s">
        <v>78</v>
      </c>
      <c r="L6" s="37" t="s">
        <v>79</v>
      </c>
      <c r="M6" s="37" t="s">
        <v>79</v>
      </c>
      <c r="N6" s="37" t="s">
        <v>80</v>
      </c>
      <c r="O6" s="38" t="s">
        <v>79</v>
      </c>
    </row>
    <row r="7" s="1" customFormat="1" ht="16" customHeight="1" spans="1:15">
      <c r="A7" s="46" t="s">
        <v>45</v>
      </c>
      <c r="B7" s="47">
        <f>C7-4</f>
        <v>74</v>
      </c>
      <c r="C7" s="48">
        <f>D7-4</f>
        <v>78</v>
      </c>
      <c r="D7" s="49" t="s">
        <v>46</v>
      </c>
      <c r="E7" s="48">
        <f>D7+4</f>
        <v>86</v>
      </c>
      <c r="F7" s="47">
        <f>E7+5</f>
        <v>91</v>
      </c>
      <c r="G7" s="48">
        <f>F7+6</f>
        <v>97</v>
      </c>
      <c r="H7" s="47">
        <f>G7+6</f>
        <v>103</v>
      </c>
      <c r="I7" s="28"/>
      <c r="J7" s="37" t="s">
        <v>79</v>
      </c>
      <c r="K7" s="37" t="s">
        <v>81</v>
      </c>
      <c r="L7" s="37" t="s">
        <v>82</v>
      </c>
      <c r="M7" s="37" t="s">
        <v>82</v>
      </c>
      <c r="N7" s="37" t="s">
        <v>81</v>
      </c>
      <c r="O7" s="38" t="s">
        <v>82</v>
      </c>
    </row>
    <row r="8" s="1" customFormat="1" ht="16" customHeight="1" spans="1:15">
      <c r="A8" s="46" t="s">
        <v>49</v>
      </c>
      <c r="B8" s="47">
        <f>C8-3.6</f>
        <v>104.8</v>
      </c>
      <c r="C8" s="48">
        <f>D8-3.6</f>
        <v>108.4</v>
      </c>
      <c r="D8" s="49" t="s">
        <v>50</v>
      </c>
      <c r="E8" s="48">
        <f t="shared" ref="E8:H8" si="1">D8+4</f>
        <v>116</v>
      </c>
      <c r="F8" s="47">
        <f t="shared" si="1"/>
        <v>120</v>
      </c>
      <c r="G8" s="48">
        <f t="shared" si="1"/>
        <v>124</v>
      </c>
      <c r="H8" s="47">
        <f t="shared" si="1"/>
        <v>128</v>
      </c>
      <c r="I8" s="28"/>
      <c r="J8" s="37" t="s">
        <v>83</v>
      </c>
      <c r="K8" s="37" t="s">
        <v>84</v>
      </c>
      <c r="L8" s="37" t="s">
        <v>85</v>
      </c>
      <c r="M8" s="37" t="s">
        <v>85</v>
      </c>
      <c r="N8" s="37" t="s">
        <v>81</v>
      </c>
      <c r="O8" s="38" t="s">
        <v>86</v>
      </c>
    </row>
    <row r="9" s="1" customFormat="1" ht="16" customHeight="1" spans="1:15">
      <c r="A9" s="50" t="s">
        <v>51</v>
      </c>
      <c r="B9" s="47">
        <f>C9-2.3/2</f>
        <v>32.2</v>
      </c>
      <c r="C9" s="48">
        <f>D9-2.3/2</f>
        <v>33.35</v>
      </c>
      <c r="D9" s="49">
        <v>34.5</v>
      </c>
      <c r="E9" s="48">
        <f t="shared" ref="E9:H9" si="2">D9+2.6/2</f>
        <v>35.8</v>
      </c>
      <c r="F9" s="47">
        <f t="shared" si="2"/>
        <v>37.1</v>
      </c>
      <c r="G9" s="48">
        <f t="shared" si="2"/>
        <v>38.4</v>
      </c>
      <c r="H9" s="47">
        <f t="shared" si="2"/>
        <v>39.7</v>
      </c>
      <c r="I9" s="28"/>
      <c r="J9" s="37" t="s">
        <v>87</v>
      </c>
      <c r="K9" s="37" t="s">
        <v>88</v>
      </c>
      <c r="L9" s="37" t="s">
        <v>85</v>
      </c>
      <c r="M9" s="37" t="s">
        <v>89</v>
      </c>
      <c r="N9" s="37" t="s">
        <v>90</v>
      </c>
      <c r="O9" s="38" t="s">
        <v>91</v>
      </c>
    </row>
    <row r="10" s="1" customFormat="1" ht="16" customHeight="1" spans="1:15">
      <c r="A10" s="46" t="s">
        <v>52</v>
      </c>
      <c r="B10" s="47">
        <f>C10-0.7</f>
        <v>27.6</v>
      </c>
      <c r="C10" s="48">
        <f>D10-0.7</f>
        <v>28.3</v>
      </c>
      <c r="D10" s="49">
        <v>29</v>
      </c>
      <c r="E10" s="48">
        <f>D10+0.7</f>
        <v>29.7</v>
      </c>
      <c r="F10" s="47">
        <f>E10+0.7</f>
        <v>30.4</v>
      </c>
      <c r="G10" s="48">
        <f>F10+0.9</f>
        <v>31.3</v>
      </c>
      <c r="H10" s="47">
        <f>G10+0.9</f>
        <v>32.2</v>
      </c>
      <c r="I10" s="28"/>
      <c r="J10" s="37" t="s">
        <v>85</v>
      </c>
      <c r="K10" s="37" t="s">
        <v>92</v>
      </c>
      <c r="L10" s="37" t="s">
        <v>80</v>
      </c>
      <c r="M10" s="37" t="s">
        <v>93</v>
      </c>
      <c r="N10" s="37" t="s">
        <v>88</v>
      </c>
      <c r="O10" s="38" t="s">
        <v>94</v>
      </c>
    </row>
    <row r="11" s="1" customFormat="1" ht="16" customHeight="1" spans="1:15">
      <c r="A11" s="46" t="s">
        <v>54</v>
      </c>
      <c r="B11" s="47">
        <f>C11-0.7</f>
        <v>28.7</v>
      </c>
      <c r="C11" s="48">
        <f>D11-0.6</f>
        <v>29.4</v>
      </c>
      <c r="D11" s="49">
        <v>30</v>
      </c>
      <c r="E11" s="48">
        <f>D11+0.6</f>
        <v>30.6</v>
      </c>
      <c r="F11" s="47">
        <f>E11+0.7</f>
        <v>31.3</v>
      </c>
      <c r="G11" s="48">
        <f>F11+0.6</f>
        <v>31.9</v>
      </c>
      <c r="H11" s="47">
        <f>G11+0.7</f>
        <v>32.6</v>
      </c>
      <c r="I11" s="28"/>
      <c r="J11" s="37" t="s">
        <v>85</v>
      </c>
      <c r="K11" s="37" t="s">
        <v>88</v>
      </c>
      <c r="L11" s="37" t="s">
        <v>85</v>
      </c>
      <c r="M11" s="37" t="s">
        <v>85</v>
      </c>
      <c r="N11" s="37" t="s">
        <v>84</v>
      </c>
      <c r="O11" s="38" t="s">
        <v>95</v>
      </c>
    </row>
    <row r="12" s="1" customFormat="1" ht="16" customHeight="1" spans="1:15">
      <c r="A12" s="46" t="s">
        <v>56</v>
      </c>
      <c r="B12" s="47">
        <f>C12-0.9</f>
        <v>41.2</v>
      </c>
      <c r="C12" s="48">
        <f>D12-0.9</f>
        <v>42.1</v>
      </c>
      <c r="D12" s="49">
        <v>43</v>
      </c>
      <c r="E12" s="48">
        <f t="shared" ref="E12:H12" si="3">D12+1.1</f>
        <v>44.1</v>
      </c>
      <c r="F12" s="47">
        <f t="shared" si="3"/>
        <v>45.2</v>
      </c>
      <c r="G12" s="48">
        <f t="shared" si="3"/>
        <v>46.3</v>
      </c>
      <c r="H12" s="47">
        <f t="shared" si="3"/>
        <v>47.4</v>
      </c>
      <c r="I12" s="28"/>
      <c r="J12" s="37" t="s">
        <v>96</v>
      </c>
      <c r="K12" s="37" t="s">
        <v>85</v>
      </c>
      <c r="L12" s="37" t="s">
        <v>83</v>
      </c>
      <c r="M12" s="37" t="s">
        <v>85</v>
      </c>
      <c r="N12" s="37" t="s">
        <v>97</v>
      </c>
      <c r="O12" s="38" t="s">
        <v>85</v>
      </c>
    </row>
    <row r="13" s="1" customFormat="1" ht="16" customHeight="1" spans="1:15">
      <c r="A13" s="51" t="s">
        <v>58</v>
      </c>
      <c r="B13" s="52"/>
      <c r="C13" s="52"/>
      <c r="D13" s="52"/>
      <c r="E13" s="52"/>
      <c r="F13" s="52"/>
      <c r="G13" s="52"/>
      <c r="H13" s="53"/>
      <c r="I13" s="28"/>
      <c r="J13" s="60"/>
      <c r="K13" s="61"/>
      <c r="L13" s="61"/>
      <c r="M13" s="61"/>
      <c r="N13" s="61"/>
      <c r="O13" s="62"/>
    </row>
    <row r="14" s="1" customFormat="1" ht="16" customHeight="1" spans="1:15">
      <c r="A14" s="54" t="s">
        <v>59</v>
      </c>
      <c r="B14" s="55"/>
      <c r="C14" s="55"/>
      <c r="D14" s="55"/>
      <c r="E14" s="55"/>
      <c r="F14" s="55"/>
      <c r="G14" s="55"/>
      <c r="H14" s="56"/>
      <c r="I14" s="28"/>
      <c r="J14" s="63" t="s">
        <v>98</v>
      </c>
      <c r="K14" s="64"/>
      <c r="L14" s="64"/>
      <c r="M14" s="64"/>
      <c r="N14" s="64"/>
      <c r="O14" s="65"/>
    </row>
    <row r="15" s="1" customFormat="1" ht="16" customHeight="1" spans="1:15">
      <c r="A15" s="54" t="s">
        <v>61</v>
      </c>
      <c r="B15" s="55"/>
      <c r="C15" s="55"/>
      <c r="D15" s="55"/>
      <c r="E15" s="55"/>
      <c r="F15" s="55"/>
      <c r="G15" s="55"/>
      <c r="H15" s="56"/>
      <c r="I15" s="28"/>
      <c r="J15" s="63" t="s">
        <v>99</v>
      </c>
      <c r="K15" s="64"/>
      <c r="L15" s="64"/>
      <c r="M15" s="64"/>
      <c r="N15" s="64"/>
      <c r="O15" s="65"/>
    </row>
    <row r="16" s="1" customFormat="1" ht="16" customHeight="1" spans="1:15">
      <c r="A16" s="54" t="s">
        <v>100</v>
      </c>
      <c r="B16" s="55"/>
      <c r="C16" s="55"/>
      <c r="D16" s="55"/>
      <c r="E16" s="55"/>
      <c r="F16" s="55"/>
      <c r="G16" s="55"/>
      <c r="H16" s="56"/>
      <c r="I16" s="28"/>
      <c r="J16" s="63" t="s">
        <v>101</v>
      </c>
      <c r="K16" s="64"/>
      <c r="L16" s="64"/>
      <c r="M16" s="64"/>
      <c r="N16" s="64"/>
      <c r="O16" s="65"/>
    </row>
    <row r="17" s="1" customFormat="1" ht="16" customHeight="1" spans="1:15">
      <c r="A17" s="54" t="s">
        <v>64</v>
      </c>
      <c r="B17" s="55"/>
      <c r="C17" s="55"/>
      <c r="D17" s="55"/>
      <c r="E17" s="55"/>
      <c r="F17" s="55"/>
      <c r="G17" s="55"/>
      <c r="H17" s="56"/>
      <c r="I17" s="28"/>
      <c r="J17" s="63"/>
      <c r="K17" s="64"/>
      <c r="L17" s="64"/>
      <c r="M17" s="64"/>
      <c r="N17" s="64"/>
      <c r="O17" s="65"/>
    </row>
    <row r="18" s="1" customFormat="1" ht="16" customHeight="1" spans="1:15">
      <c r="A18" s="57" t="s">
        <v>102</v>
      </c>
      <c r="B18" s="58"/>
      <c r="C18" s="58"/>
      <c r="D18" s="58"/>
      <c r="E18" s="58"/>
      <c r="F18" s="58"/>
      <c r="G18" s="58"/>
      <c r="H18" s="59"/>
      <c r="I18" s="39"/>
      <c r="J18" s="66"/>
      <c r="K18" s="67"/>
      <c r="L18" s="67"/>
      <c r="M18" s="67"/>
      <c r="N18" s="67"/>
      <c r="O18" s="68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65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103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67</v>
      </c>
      <c r="K22" s="43">
        <v>45624</v>
      </c>
      <c r="L22" s="23" t="s">
        <v>104</v>
      </c>
      <c r="M22" s="23" t="s">
        <v>105</v>
      </c>
      <c r="N22" s="23" t="s">
        <v>69</v>
      </c>
    </row>
  </sheetData>
  <mergeCells count="19">
    <mergeCell ref="A1:O1"/>
    <mergeCell ref="B2:C2"/>
    <mergeCell ref="E2:H2"/>
    <mergeCell ref="K2:O2"/>
    <mergeCell ref="B3:H3"/>
    <mergeCell ref="J3:O3"/>
    <mergeCell ref="A13:H13"/>
    <mergeCell ref="J13:O13"/>
    <mergeCell ref="A14:H14"/>
    <mergeCell ref="J14:O14"/>
    <mergeCell ref="A15:H15"/>
    <mergeCell ref="J15:O15"/>
    <mergeCell ref="A16:H16"/>
    <mergeCell ref="J16:O16"/>
    <mergeCell ref="A17:H17"/>
    <mergeCell ref="J17:O17"/>
    <mergeCell ref="A18:H18"/>
    <mergeCell ref="J18:O18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32</v>
      </c>
      <c r="H4" s="10" t="s">
        <v>106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107</v>
      </c>
      <c r="C5" s="11" t="s">
        <v>108</v>
      </c>
      <c r="D5" s="11" t="s">
        <v>109</v>
      </c>
      <c r="E5" s="11" t="s">
        <v>110</v>
      </c>
      <c r="F5" s="11" t="s">
        <v>111</v>
      </c>
      <c r="G5" s="11" t="s">
        <v>112</v>
      </c>
      <c r="H5" s="11" t="s">
        <v>113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65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114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67</v>
      </c>
      <c r="K22" s="43"/>
      <c r="L22" s="23" t="s">
        <v>104</v>
      </c>
      <c r="M22" s="23"/>
      <c r="N22" s="23" t="s">
        <v>115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周苑</cp:lastModifiedBy>
  <dcterms:created xsi:type="dcterms:W3CDTF">2020-03-11T01:34:00Z</dcterms:created>
  <dcterms:modified xsi:type="dcterms:W3CDTF">2024-12-11T00:48:38Z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