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27" firstSheet="1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首期验货尺寸表" sheetId="13" r:id="rId6"/>
    <sheet name="中期验货尺寸表" sheetId="14" r:id="rId7"/>
    <sheet name="尾查验货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TAB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<sst xmlns="http://schemas.openxmlformats.org/spreadsheetml/2006/main" count="1397" uniqueCount="401">
  <si>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</si>
  <si>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</si>
  <si>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</si>
  <si>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</si>
  <si>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</si>
  <si>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</si>
  <si>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</si>
  <si>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</si>
  <si>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</si>
  <si>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</si>
  <si>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</si>
  <si>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</si>
  <si>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</si>
  <si>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</si>
  <si>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</si>
  <si>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</si>
  <si>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</si>
  <si>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</si>
  <si>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</si>
  <si>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</si>
  <si>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</si>
  <si>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</si>
  <si>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</si>
  <si>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</si>
  <si>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</si>
  <si>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</si>
  <si>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</si>
  <si>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</si>
  <si>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</si>
  <si>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</si>
  <si>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</si>
  <si>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</si>
  <si>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</si>
  <si>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</si>
  <si>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</si>
  <si>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</si>
  <si>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</si>
  <si>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</si>
  <si>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</si>
  <si>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</si>
  <si>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</si>
  <si>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</si>
  <si>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</si>
  <si>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</si>
  <si>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</si>
  <si>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</si>
  <si>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</si>
  <si>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</si>
  <si>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</si>
  <si>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</si>
  <si>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</si>
  <si>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</si>
  <si>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</si>
  <si>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</si>
  <si>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</si>
  <si>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</si>
  <si>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</si>
  <si>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江阴市腾圣时装有限公司</t>
  </si>
  <si>
    <t>生产工厂</t>
  </si>
  <si>
    <t>丽鑫智能管理有限公司</t>
  </si>
  <si>
    <t>订单基础信息</t>
  </si>
  <si>
    <t>生产•出货进度</t>
  </si>
  <si>
    <t>指示•确认资料</t>
  </si>
  <si>
    <t>款号</t>
  </si>
  <si>
    <t>TAMMBN81784</t>
  </si>
  <si>
    <t>合同交期</t>
  </si>
  <si>
    <t>产前确认样</t>
  </si>
  <si>
    <t>有</t>
  </si>
  <si>
    <t>无</t>
  </si>
  <si>
    <t>品名</t>
  </si>
  <si>
    <t>男式短裤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</si>
  <si>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</si>
  <si>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</si>
  <si>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</si>
  <si>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</si>
  <si>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</si>
  <si>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</si>
  <si>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</si>
  <si>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</si>
  <si>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</t>
  </si>
  <si>
    <t>CGDD24112100039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</si>
  <si>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</si>
  <si>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</si>
  <si>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</si>
  <si>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</si>
  <si>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</si>
  <si>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</si>
  <si>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</si>
  <si>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</si>
  <si>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</si>
  <si>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</si>
  <si>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</si>
  <si>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</si>
  <si>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</si>
  <si>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</si>
  <si>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</si>
  <si>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</si>
  <si>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</si>
  <si>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</si>
  <si>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</si>
  <si>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</si>
  <si>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</si>
  <si>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</si>
  <si>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</si>
  <si>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</si>
  <si>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</si>
  <si>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</si>
  <si>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</si>
  <si>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</si>
  <si>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</si>
  <si>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</si>
  <si>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</si>
  <si>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</si>
  <si>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</si>
  <si>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</si>
  <si>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</si>
  <si>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r>
      <rPr>
        <b/>
        <sz val="11"/>
        <rFont val="宋体"/>
        <charset val="134"/>
      </rPr>
      <t>X</t>
    </r>
    <r>
      <rPr>
        <b/>
        <sz val="11"/>
        <rFont val="宋体"/>
        <charset val="134"/>
      </rPr>
      <t>XXL</t>
    </r>
  </si>
  <si>
    <t>未裁齐原因</t>
  </si>
  <si>
    <t>黑色</t>
  </si>
  <si>
    <t>浅卡其</t>
  </si>
  <si>
    <t>山影灰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</si>
  <si>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</si>
  <si>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 XXXL2件</t>
  </si>
  <si>
    <t>XXL 2件</t>
  </si>
  <si>
    <t>S  2件</t>
  </si>
  <si>
    <t>浅卡其 XXL 2</t>
  </si>
  <si>
    <t>XL 2件</t>
  </si>
  <si>
    <t>L 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</si>
  <si>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</si>
  <si>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</si>
  <si>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</si>
  <si>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</si>
  <si>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</si>
  <si>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1: 脏污</t>
  </si>
  <si>
    <t>2：线头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</si>
  <si>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</si>
  <si>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</si>
  <si>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</si>
  <si>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</si>
  <si>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</si>
  <si>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</si>
  <si>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</si>
  <si>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</si>
  <si>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</si>
  <si>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冯丽丽</t>
  </si>
  <si>
    <t>查验时间</t>
  </si>
  <si>
    <t>工厂负责人</t>
  </si>
  <si>
    <t>【整改结果】</t>
  </si>
  <si>
    <t>TOREAD-QC中期检验报告书</t>
  </si>
  <si>
    <t>2025/2/30</t>
  </si>
  <si>
    <t>采购凭证号</t>
  </si>
  <si>
    <t>【附属资料确认】</t>
  </si>
  <si>
    <t>【检验明细】：检验明细（要求齐色、齐号至少10件检查）</t>
  </si>
  <si>
    <t xml:space="preserve"> 黑色：   S/1  M/3 L/3 XL/3  XXL/2  XXXL/1</t>
  </si>
  <si>
    <t>浅卡其色：S/1  M/3 L/3 XL/3  XXL/2  XXXL/1</t>
  </si>
  <si>
    <t>山影灰色：S/1  M/3 L/2 XL/2  XXL/2  XXXL/1</t>
  </si>
  <si>
    <t>【耐水洗测试】：耐洗水测试明细（要求齐色、齐号）</t>
  </si>
  <si>
    <t xml:space="preserve">   黑色： S/1  M/1  L/3  XL/3   XXL/1  XXXL/1</t>
  </si>
  <si>
    <t>浅卡其色：S/1  M/1  L/3 XL/ 2  XXL/2  XXXL/1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</si>
  <si>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</si>
  <si>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</si>
  <si>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1：线头</t>
  </si>
  <si>
    <t>2:激光印</t>
  </si>
  <si>
    <t>3:污渍</t>
  </si>
  <si>
    <t>【整改的严重缺陷及整改复核时间】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</si>
  <si>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</si>
  <si>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</si>
  <si>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</si>
  <si>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</si>
  <si>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</si>
  <si>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</si>
  <si>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</si>
  <si>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</si>
  <si>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</si>
  <si>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</si>
  <si>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</si>
  <si>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</si>
  <si>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</si>
  <si>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</si>
  <si>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</si>
  <si>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</si>
  <si>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</si>
  <si>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</si>
  <si>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采购凭证编号：CGDD24112100039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</si>
  <si>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</si>
  <si>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</si>
  <si>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</si>
  <si>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</si>
  <si>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</si>
  <si>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</si>
  <si>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</si>
  <si>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</si>
  <si>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</si>
  <si>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</si>
  <si>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</si>
  <si>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</si>
  <si>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</si>
  <si>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</si>
  <si>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XXXL</t>
  </si>
  <si>
    <t>20件</t>
  </si>
  <si>
    <t>浅卡其色</t>
  </si>
  <si>
    <t>山影灰色</t>
  </si>
  <si>
    <t>情况说明：</t>
  </si>
  <si>
    <t xml:space="preserve">【问题点描述】  </t>
  </si>
  <si>
    <t>1：线头   1件</t>
  </si>
  <si>
    <t>2：污渍   3件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</si>
  <si>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</si>
  <si>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</si>
  <si>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</si>
  <si>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</si>
  <si>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</si>
  <si>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</si>
  <si>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</si>
  <si>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</si>
  <si>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</si>
  <si>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TOREAD服装跳档规范</t>
  </si>
  <si>
    <t>单位：cm</t>
  </si>
  <si>
    <t>产品代码：</t>
  </si>
  <si>
    <t>款号：</t>
  </si>
  <si>
    <t>腾圣-穆棱丽鑫</t>
  </si>
  <si>
    <t>码号</t>
  </si>
  <si>
    <t>XXXXL</t>
  </si>
  <si>
    <t>黑色S</t>
  </si>
  <si>
    <t>黑色M</t>
  </si>
  <si>
    <t>浅卡其L</t>
  </si>
  <si>
    <t>黑色XL</t>
  </si>
  <si>
    <t>浅卡其XXL</t>
  </si>
  <si>
    <t>浅卡其XXXL</t>
  </si>
  <si>
    <t>号型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</si>
  <si>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</si>
  <si>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</si>
  <si>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</si>
  <si>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</si>
  <si>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</si>
  <si>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</si>
  <si>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</si>
  <si>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</si>
  <si>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</si>
  <si>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+0.1/-0.3</t>
  </si>
  <si>
    <t>+0.3/0</t>
  </si>
  <si>
    <t>-0.1/-0.5</t>
  </si>
  <si>
    <t>-0.2/0</t>
  </si>
  <si>
    <t>+0.5/0</t>
  </si>
  <si>
    <t>腰围 平量</t>
  </si>
  <si>
    <t>82</t>
  </si>
  <si>
    <t>0/-1</t>
  </si>
  <si>
    <t>+0.2/-0.8</t>
  </si>
  <si>
    <t>+0.3/-0.8</t>
  </si>
  <si>
    <t>+0/-1</t>
  </si>
  <si>
    <t>腰围 拉量</t>
  </si>
  <si>
    <t>96</t>
  </si>
  <si>
    <t>+0.4/0</t>
  </si>
  <si>
    <t>0/+0.5</t>
  </si>
  <si>
    <t>+0.5/+0.5</t>
  </si>
  <si>
    <t>臀围</t>
  </si>
  <si>
    <t>112</t>
  </si>
  <si>
    <t>+0.1/+0.3</t>
  </si>
  <si>
    <t>0/0</t>
  </si>
  <si>
    <t>+0.3/+0.3</t>
  </si>
  <si>
    <t>+0.4/+0.2</t>
  </si>
  <si>
    <t>+0.5/-0.2</t>
  </si>
  <si>
    <t>+0.6/-0.3</t>
  </si>
  <si>
    <t>腿围/2</t>
  </si>
  <si>
    <t>-0.2/+0.1</t>
  </si>
  <si>
    <t>-0.1/0</t>
  </si>
  <si>
    <t>0.2/+0.2</t>
  </si>
  <si>
    <t>脚口/2（平量）</t>
  </si>
  <si>
    <t>0/+0.2</t>
  </si>
  <si>
    <t>+0.3/+0.2</t>
  </si>
  <si>
    <t>前裆长 含腰</t>
  </si>
  <si>
    <t>+0.1/-0.2</t>
  </si>
  <si>
    <t>0/-0.1</t>
  </si>
  <si>
    <t>+0.1/0</t>
  </si>
  <si>
    <t>-0.1/-0.3</t>
  </si>
  <si>
    <t>0/-0.2</t>
  </si>
  <si>
    <t>后裆长 含腰</t>
  </si>
  <si>
    <t>+0.3/-0.1</t>
  </si>
  <si>
    <t>+0.2/-0.1</t>
  </si>
  <si>
    <t>+0.2/0</t>
  </si>
  <si>
    <t>前门襟长 不含腰</t>
  </si>
  <si>
    <t>前插袋</t>
  </si>
  <si>
    <t>腰头宽</t>
  </si>
  <si>
    <t>腿袋高</t>
  </si>
  <si>
    <t>腿袋宽</t>
  </si>
  <si>
    <t xml:space="preserve">验货时间：      </t>
  </si>
  <si>
    <t>跟单QC</t>
  </si>
  <si>
    <t>工厂负责人：</t>
  </si>
  <si>
    <t>-0.1/-0.2</t>
  </si>
  <si>
    <t>+0.3/+0.1</t>
  </si>
  <si>
    <t>0.2/+0.1</t>
  </si>
  <si>
    <t>+0.3/-0.2</t>
  </si>
  <si>
    <t>+0/-0.9</t>
  </si>
  <si>
    <t>+0.4/+0.1</t>
  </si>
  <si>
    <t>+0.4/-0.2</t>
  </si>
  <si>
    <t>+0.2/+0.1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</si>
  <si>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</si>
  <si>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</si>
  <si>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</si>
  <si>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</si>
  <si>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</si>
  <si>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</si>
  <si>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</si>
  <si>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</si>
  <si>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</si>
  <si>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</si>
  <si>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</si>
  <si>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</si>
  <si>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</si>
  <si>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</si>
  <si>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</si>
  <si>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</si>
  <si>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</si>
  <si>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FW12440</t>
  </si>
  <si>
    <t>山东恒利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</si>
  <si>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</si>
  <si>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</si>
  <si>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</si>
  <si>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</si>
  <si>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</si>
  <si>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</si>
  <si>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</si>
  <si>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</si>
  <si>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</si>
  <si>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恒利</t>
  </si>
  <si>
    <t>YES</t>
  </si>
  <si>
    <t>测试人签名：冯丽丽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</si>
  <si>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</si>
  <si>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</si>
  <si>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</si>
  <si>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</si>
  <si>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</si>
  <si>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</si>
  <si>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</si>
  <si>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物料编号</t>
  </si>
  <si>
    <t>结果</t>
  </si>
  <si>
    <t>洗测5次</t>
  </si>
  <si>
    <t xml:space="preserve">涤纶格子布  </t>
  </si>
  <si>
    <t>G19SS1221</t>
  </si>
  <si>
    <t>经编袋布</t>
  </si>
  <si>
    <t>乾丰</t>
  </si>
  <si>
    <t>YK00028</t>
  </si>
  <si>
    <t xml:space="preserve">3#尼龙闭尾正装，DA拉头，含注塑上下止 </t>
  </si>
  <si>
    <t>YKK</t>
  </si>
  <si>
    <t>YK00104</t>
  </si>
  <si>
    <t xml:space="preserve">3#尼龙闭尾反装，DABLH拉头，不含上下止（拉头在中间）  </t>
  </si>
  <si>
    <t xml:space="preserve">YKK </t>
  </si>
  <si>
    <t>物料5</t>
  </si>
  <si>
    <t>物料6</t>
  </si>
  <si>
    <t>物料7</t>
  </si>
  <si>
    <t>物料8</t>
  </si>
  <si>
    <t>SK00054</t>
  </si>
  <si>
    <t xml:space="preserve">喷弹性漆TOREAD裤钩扣 </t>
  </si>
  <si>
    <t>天路达</t>
  </si>
  <si>
    <t>SJ00018</t>
  </si>
  <si>
    <t xml:space="preserve">双面磨毛尼龙松紧带（4.5cm） </t>
  </si>
  <si>
    <t>锦湾</t>
  </si>
  <si>
    <t>LP00189</t>
  </si>
  <si>
    <t xml:space="preserve">视野logo TPU小拉袢 </t>
  </si>
  <si>
    <t>倍腾</t>
  </si>
  <si>
    <t>物料9</t>
  </si>
  <si>
    <t>物料10</t>
  </si>
  <si>
    <t>物料11</t>
  </si>
  <si>
    <t>物料12</t>
  </si>
  <si>
    <t>ZM00056</t>
  </si>
  <si>
    <t>TOREAD主唛/ZZM018/裤子主唛（下装）</t>
  </si>
  <si>
    <t>常美</t>
  </si>
  <si>
    <t>ZM00057</t>
  </si>
  <si>
    <t xml:space="preserve">TOREAD主唛/ZZM019/竖向尺码标 </t>
  </si>
  <si>
    <t>BZ00035-001</t>
  </si>
  <si>
    <t xml:space="preserve">洗水标 </t>
  </si>
  <si>
    <t>宝绅</t>
  </si>
  <si>
    <t>绣花</t>
  </si>
  <si>
    <t>厂供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</si>
  <si>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</si>
  <si>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</si>
  <si>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</si>
  <si>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</si>
  <si>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</si>
  <si>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</si>
  <si>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</si>
  <si>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</si>
  <si>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</si>
  <si>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</si>
  <si>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</si>
  <si>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</si>
  <si>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</si>
  <si>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</si>
  <si>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洗测1次</t>
  </si>
  <si>
    <t>腿袋</t>
  </si>
  <si>
    <t>洗测2次</t>
  </si>
  <si>
    <t>洗测3次</t>
  </si>
  <si>
    <t>洗测4次</t>
  </si>
  <si>
    <t>制表时间11/15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</si>
  <si>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</si>
  <si>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</si>
  <si>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</si>
  <si>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</si>
  <si>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sz val="12"/>
        <color theme="1"/>
        <rFont val="宋体"/>
        <charset val="136"/>
        <scheme val="minor"/>
      </rPr>
      <t>橡筋</t>
    </r>
    <r>
      <rPr>
        <sz val="12"/>
        <color theme="1"/>
        <rFont val="Microsoft YaHei"/>
        <charset val="136"/>
      </rPr>
      <t>4cm</t>
    </r>
  </si>
  <si>
    <t>白色</t>
  </si>
  <si>
    <t>测试人签名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</si>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</sst>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\¥#,##0.00;[Red]\¥\-#,##0.00"/>
    <numFmt numFmtId="178" formatCode="\¥#,##0;[Red]\¥\-#,##0"/>
    <numFmt numFmtId="179" formatCode="0.00_ "/>
    <numFmt numFmtId="180" formatCode="0.0_ "/>
    <numFmt numFmtId="181" formatCode="0_ "/>
  </numFmts>
  <fonts count="13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theme="1"/>
      <name val="微软雅黑"/>
      <charset val="134"/>
    </font>
    <font>
      <sz val="10"/>
      <color rgb="FF00000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sz val="12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name val="微软雅黑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ＭＳ Ｐゴシック"/>
      <charset val="134"/>
    </font>
    <font>
      <sz val="12"/>
      <color indexed="8"/>
      <name val="新細明體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2"/>
      <color indexed="9"/>
      <name val="新細明體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8"/>
      <color indexed="8"/>
      <name val="Arial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name val="돋움"/>
      <charset val="134"/>
    </font>
    <font>
      <sz val="11"/>
      <color indexed="52"/>
      <name val="ＭＳ Ｐゴシック"/>
      <charset val="134"/>
    </font>
    <font>
      <sz val="10"/>
      <name val="Arial"/>
      <charset val="134"/>
    </font>
    <font>
      <sz val="11"/>
      <color indexed="8"/>
      <name val="新細明體"/>
      <charset val="134"/>
    </font>
    <font>
      <b/>
      <sz val="18"/>
      <color indexed="56"/>
      <name val="新細明體"/>
      <charset val="134"/>
    </font>
    <font>
      <b/>
      <sz val="15"/>
      <color indexed="56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sz val="11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8"/>
      <name val="宋体"/>
      <charset val="134"/>
    </font>
    <font>
      <sz val="12"/>
      <name val="新細明體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sz val="12"/>
      <color indexed="17"/>
      <name val="新細明體"/>
      <charset val="134"/>
    </font>
    <font>
      <b/>
      <sz val="12"/>
      <color indexed="8"/>
      <name val="新細明體"/>
      <charset val="134"/>
    </font>
    <font>
      <sz val="12"/>
      <color indexed="20"/>
      <name val="新細明體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2"/>
      <color indexed="10"/>
      <name val="新細明體"/>
      <charset val="134"/>
    </font>
    <font>
      <sz val="12"/>
      <color indexed="52"/>
      <name val="新細明體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b/>
      <sz val="12"/>
      <color indexed="63"/>
      <name val="新細明體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ＭＳ Ｐゴシック"/>
      <charset val="134"/>
    </font>
    <font>
      <sz val="12"/>
      <color indexed="60"/>
      <name val="新細明體"/>
      <charset val="134"/>
    </font>
    <font>
      <sz val="11"/>
      <color rgb="FF000000"/>
      <name val="微软雅黑"/>
      <charset val="134"/>
    </font>
    <font>
      <sz val="12"/>
      <color theme="1"/>
      <name val="Microsoft YaHei"/>
      <charset val="136"/>
    </font>
  </fonts>
  <fills count="59">
    <fill>
      <patternFill patternType="none"/>
    </fill>
    <fill>
      <patternFill patternType="gray125"/>
    </fill>
    <fill>
      <patternFill patternType="solid">
        <fgColor theme="3" tint="0.79979857783745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" fillId="8" borderId="8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0" applyNumberFormat="0" applyFill="0" applyAlignment="0" applyProtection="0">
      <alignment vertical="center"/>
    </xf>
    <xf numFmtId="0" fontId="53" fillId="0" borderId="90" applyNumberFormat="0" applyFill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9" borderId="92" applyNumberFormat="0" applyAlignment="0" applyProtection="0">
      <alignment vertical="center"/>
    </xf>
    <xf numFmtId="0" fontId="56" fillId="10" borderId="93" applyNumberFormat="0" applyAlignment="0" applyProtection="0">
      <alignment vertical="center"/>
    </xf>
    <xf numFmtId="0" fontId="57" fillId="10" borderId="92" applyNumberFormat="0" applyAlignment="0" applyProtection="0">
      <alignment vertical="center"/>
    </xf>
    <xf numFmtId="0" fontId="58" fillId="11" borderId="94" applyNumberFormat="0" applyAlignment="0" applyProtection="0">
      <alignment vertical="center"/>
    </xf>
    <xf numFmtId="0" fontId="59" fillId="0" borderId="95" applyNumberFormat="0" applyFill="0" applyAlignment="0" applyProtection="0">
      <alignment vertical="center"/>
    </xf>
    <xf numFmtId="0" fontId="60" fillId="0" borderId="96" applyNumberFormat="0" applyFill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6" fillId="0" borderId="0">
      <alignment vertical="top"/>
    </xf>
    <xf numFmtId="0" fontId="67" fillId="0" borderId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68" fillId="37" borderId="0" applyNumberFormat="0" applyBorder="0" applyAlignment="0" applyProtection="0">
      <alignment vertical="center"/>
    </xf>
    <xf numFmtId="0" fontId="68" fillId="38" borderId="0" applyNumberFormat="0" applyBorder="0" applyAlignment="0" applyProtection="0">
      <alignment vertical="center"/>
    </xf>
    <xf numFmtId="0" fontId="68" fillId="39" borderId="0" applyNumberFormat="0" applyBorder="0" applyAlignment="0" applyProtection="0">
      <alignment vertical="center"/>
    </xf>
    <xf numFmtId="0" fontId="68" fillId="40" borderId="0" applyNumberFormat="0" applyBorder="0" applyAlignment="0" applyProtection="0">
      <alignment vertical="center"/>
    </xf>
    <xf numFmtId="0" fontId="68" fillId="41" borderId="0" applyNumberFormat="0" applyBorder="0" applyAlignment="0" applyProtection="0">
      <alignment vertical="center"/>
    </xf>
    <xf numFmtId="0" fontId="68" fillId="42" borderId="0" applyNumberFormat="0" applyBorder="0" applyAlignment="0" applyProtection="0">
      <alignment vertical="center"/>
    </xf>
    <xf numFmtId="0" fontId="69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9" fillId="39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68" fillId="44" borderId="0" applyNumberFormat="0" applyBorder="0" applyAlignment="0" applyProtection="0">
      <alignment vertical="center"/>
    </xf>
    <xf numFmtId="0" fontId="68" fillId="45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9" fillId="43" borderId="0" applyNumberFormat="0" applyBorder="0" applyAlignment="0" applyProtection="0">
      <alignment vertical="center"/>
    </xf>
    <xf numFmtId="0" fontId="69" fillId="44" borderId="0" applyNumberFormat="0" applyBorder="0" applyAlignment="0" applyProtection="0">
      <alignment vertical="center"/>
    </xf>
    <xf numFmtId="0" fontId="69" fillId="45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70" fillId="47" borderId="0" applyNumberFormat="0" applyBorder="0" applyAlignment="0" applyProtection="0">
      <alignment vertical="center"/>
    </xf>
    <xf numFmtId="0" fontId="70" fillId="44" borderId="0" applyNumberFormat="0" applyBorder="0" applyAlignment="0" applyProtection="0">
      <alignment vertical="center"/>
    </xf>
    <xf numFmtId="0" fontId="70" fillId="45" borderId="0" applyNumberFormat="0" applyBorder="0" applyAlignment="0" applyProtection="0">
      <alignment vertical="center"/>
    </xf>
    <xf numFmtId="0" fontId="70" fillId="48" borderId="0" applyNumberFormat="0" applyBorder="0" applyAlignment="0" applyProtection="0">
      <alignment vertical="center"/>
    </xf>
    <xf numFmtId="0" fontId="70" fillId="49" borderId="0" applyNumberFormat="0" applyBorder="0" applyAlignment="0" applyProtection="0">
      <alignment vertical="center"/>
    </xf>
    <xf numFmtId="0" fontId="70" fillId="50" borderId="0" applyNumberFormat="0" applyBorder="0" applyAlignment="0" applyProtection="0">
      <alignment vertical="center"/>
    </xf>
    <xf numFmtId="0" fontId="71" fillId="47" borderId="0" applyNumberFormat="0" applyBorder="0" applyAlignment="0" applyProtection="0">
      <alignment vertical="center"/>
    </xf>
    <xf numFmtId="0" fontId="71" fillId="44" borderId="0" applyNumberFormat="0" applyBorder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71" fillId="48" borderId="0" applyNumberFormat="0" applyBorder="0" applyAlignment="0" applyProtection="0">
      <alignment vertical="center"/>
    </xf>
    <xf numFmtId="0" fontId="71" fillId="49" borderId="0" applyNumberFormat="0" applyBorder="0" applyAlignment="0" applyProtection="0">
      <alignment vertical="center"/>
    </xf>
    <xf numFmtId="0" fontId="71" fillId="50" borderId="0" applyNumberFormat="0" applyBorder="0" applyAlignment="0" applyProtection="0">
      <alignment vertical="center"/>
    </xf>
    <xf numFmtId="0" fontId="72" fillId="47" borderId="0" applyNumberFormat="0" applyBorder="0" applyAlignment="0" applyProtection="0">
      <alignment vertical="center"/>
    </xf>
    <xf numFmtId="0" fontId="72" fillId="44" borderId="0" applyNumberFormat="0" applyBorder="0" applyAlignment="0" applyProtection="0">
      <alignment vertical="center"/>
    </xf>
    <xf numFmtId="0" fontId="72" fillId="45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72" fillId="49" borderId="0" applyNumberFormat="0" applyBorder="0" applyAlignment="0" applyProtection="0">
      <alignment vertical="center"/>
    </xf>
    <xf numFmtId="0" fontId="72" fillId="50" borderId="0" applyNumberFormat="0" applyBorder="0" applyAlignment="0" applyProtection="0">
      <alignment vertical="center"/>
    </xf>
    <xf numFmtId="0" fontId="70" fillId="51" borderId="0" applyNumberFormat="0" applyBorder="0" applyAlignment="0" applyProtection="0">
      <alignment vertical="center"/>
    </xf>
    <xf numFmtId="0" fontId="70" fillId="52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4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4" fillId="55" borderId="97" applyNumberFormat="0" applyAlignment="0" applyProtection="0">
      <alignment vertical="center"/>
    </xf>
    <xf numFmtId="0" fontId="75" fillId="56" borderId="98" applyNumberForma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39" borderId="0" applyNumberFormat="0" applyBorder="0" applyAlignment="0" applyProtection="0">
      <alignment vertical="center"/>
    </xf>
    <xf numFmtId="0" fontId="78" fillId="0" borderId="99" applyNumberFormat="0" applyFill="0" applyAlignment="0" applyProtection="0">
      <alignment vertical="center"/>
    </xf>
    <xf numFmtId="0" fontId="79" fillId="0" borderId="100" applyNumberFormat="0" applyFill="0" applyAlignment="0" applyProtection="0">
      <alignment vertical="center"/>
    </xf>
    <xf numFmtId="0" fontId="80" fillId="0" borderId="101" applyNumberFormat="0" applyFill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42" borderId="97" applyNumberFormat="0" applyAlignment="0" applyProtection="0">
      <alignment vertical="center"/>
    </xf>
    <xf numFmtId="0" fontId="82" fillId="0" borderId="102" applyNumberFormat="0" applyFill="0" applyAlignment="0" applyProtection="0">
      <alignment vertical="center"/>
    </xf>
    <xf numFmtId="0" fontId="83" fillId="57" borderId="0" applyNumberFormat="0" applyBorder="0" applyAlignment="0" applyProtection="0">
      <alignment vertical="center"/>
    </xf>
    <xf numFmtId="176" fontId="67" fillId="0" borderId="0">
      <alignment vertical="center"/>
    </xf>
    <xf numFmtId="0" fontId="31" fillId="58" borderId="103" applyNumberFormat="0" applyFont="0" applyAlignment="0" applyProtection="0">
      <alignment vertical="center"/>
    </xf>
    <xf numFmtId="0" fontId="84" fillId="55" borderId="104" applyNumberFormat="0" applyAlignment="0" applyProtection="0">
      <alignment vertical="center"/>
    </xf>
    <xf numFmtId="0" fontId="85" fillId="0" borderId="0">
      <alignment horizontal="center" vertical="center"/>
    </xf>
    <xf numFmtId="0" fontId="86" fillId="0" borderId="0" applyNumberFormat="0" applyFill="0" applyBorder="0" applyAlignment="0" applyProtection="0">
      <alignment vertical="center"/>
    </xf>
    <xf numFmtId="0" fontId="87" fillId="0" borderId="105" applyNumberFormat="0" applyFill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71" fillId="51" borderId="0" applyNumberFormat="0" applyBorder="0" applyAlignment="0" applyProtection="0">
      <alignment vertical="center"/>
    </xf>
    <xf numFmtId="0" fontId="71" fillId="52" borderId="0" applyNumberFormat="0" applyBorder="0" applyAlignment="0" applyProtection="0">
      <alignment vertical="center"/>
    </xf>
    <xf numFmtId="0" fontId="71" fillId="53" borderId="0" applyNumberFormat="0" applyBorder="0" applyAlignment="0" applyProtection="0">
      <alignment vertical="center"/>
    </xf>
    <xf numFmtId="0" fontId="71" fillId="54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56" borderId="98" applyNumberFormat="0" applyAlignment="0" applyProtection="0">
      <alignment vertical="center"/>
    </xf>
    <xf numFmtId="0" fontId="91" fillId="57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93" fillId="58" borderId="103" applyNumberFormat="0" applyFont="0" applyAlignment="0" applyProtection="0">
      <alignment vertical="center"/>
    </xf>
    <xf numFmtId="0" fontId="94" fillId="0" borderId="102" applyNumberFormat="0" applyFill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95" fillId="0" borderId="0" applyFont="0" applyFill="0" applyBorder="0" applyAlignment="0" applyProtection="0">
      <alignment vertical="center"/>
    </xf>
    <xf numFmtId="0" fontId="96" fillId="58" borderId="103" applyNumberFormat="0" applyFon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0" borderId="99" applyNumberFormat="0" applyFill="0" applyAlignment="0" applyProtection="0">
      <alignment vertical="center"/>
    </xf>
    <xf numFmtId="0" fontId="99" fillId="0" borderId="100" applyNumberFormat="0" applyFill="0" applyAlignment="0" applyProtection="0">
      <alignment vertical="center"/>
    </xf>
    <xf numFmtId="0" fontId="100" fillId="0" borderId="101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101" fillId="0" borderId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73" fillId="38" borderId="0" applyProtection="0">
      <alignment vertical="center"/>
    </xf>
    <xf numFmtId="0" fontId="31" fillId="0" borderId="0">
      <alignment vertical="center"/>
    </xf>
    <xf numFmtId="0" fontId="95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2" fillId="0" borderId="0">
      <alignment vertical="top"/>
    </xf>
    <xf numFmtId="0" fontId="31" fillId="0" borderId="0">
      <alignment vertical="top"/>
    </xf>
    <xf numFmtId="0" fontId="31" fillId="0" borderId="0" applyProtection="0">
      <alignment vertical="center"/>
    </xf>
    <xf numFmtId="0" fontId="32" fillId="0" borderId="0">
      <alignment vertical="center"/>
    </xf>
    <xf numFmtId="0" fontId="103" fillId="0" borderId="0">
      <alignment vertical="center"/>
    </xf>
    <xf numFmtId="0" fontId="32" fillId="0" borderId="0"/>
    <xf numFmtId="0" fontId="32" fillId="0" borderId="0" applyProtection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4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05" fillId="0" borderId="0">
      <alignment vertical="center"/>
    </xf>
    <xf numFmtId="0" fontId="106" fillId="0" borderId="0">
      <alignment vertical="center"/>
    </xf>
    <xf numFmtId="0" fontId="107" fillId="55" borderId="104" applyNumberFormat="0" applyAlignment="0" applyProtection="0">
      <alignment vertical="center"/>
    </xf>
    <xf numFmtId="0" fontId="108" fillId="38" borderId="0" applyNumberFormat="0" applyBorder="0" applyAlignment="0" applyProtection="0">
      <alignment vertical="center"/>
    </xf>
    <xf numFmtId="0" fontId="72" fillId="51" borderId="0" applyNumberFormat="0" applyBorder="0" applyAlignment="0" applyProtection="0">
      <alignment vertical="center"/>
    </xf>
    <xf numFmtId="0" fontId="72" fillId="52" borderId="0" applyNumberFormat="0" applyBorder="0" applyAlignment="0" applyProtection="0">
      <alignment vertical="center"/>
    </xf>
    <xf numFmtId="0" fontId="72" fillId="53" borderId="0" applyNumberFormat="0" applyBorder="0" applyAlignment="0" applyProtection="0">
      <alignment vertical="center"/>
    </xf>
    <xf numFmtId="0" fontId="72" fillId="54" borderId="0" applyNumberFormat="0" applyBorder="0" applyAlignment="0" applyProtection="0">
      <alignment vertical="center"/>
    </xf>
    <xf numFmtId="0" fontId="109" fillId="39" borderId="0" applyNumberFormat="0" applyBorder="0" applyAlignment="0" applyProtection="0">
      <alignment vertical="center"/>
    </xf>
    <xf numFmtId="0" fontId="77" fillId="39" borderId="0" applyProtection="0">
      <alignment vertical="center"/>
    </xf>
    <xf numFmtId="0" fontId="110" fillId="0" borderId="105" applyNumberFormat="0" applyFill="0" applyAlignment="0" applyProtection="0">
      <alignment vertical="center"/>
    </xf>
    <xf numFmtId="40" fontId="101" fillId="0" borderId="0" applyFont="0" applyFill="0" applyBorder="0" applyAlignment="0" applyProtection="0">
      <alignment vertical="center"/>
    </xf>
    <xf numFmtId="38" fontId="101" fillId="0" borderId="0" applyFont="0" applyFill="0" applyBorder="0" applyAlignment="0" applyProtection="0">
      <alignment vertical="center"/>
    </xf>
    <xf numFmtId="0" fontId="111" fillId="38" borderId="0" applyNumberFormat="0" applyBorder="0" applyAlignment="0" applyProtection="0">
      <alignment vertical="center"/>
    </xf>
    <xf numFmtId="0" fontId="112" fillId="0" borderId="105" applyNumberFormat="0" applyFill="0" applyAlignment="0" applyProtection="0">
      <alignment vertical="center"/>
    </xf>
    <xf numFmtId="0" fontId="113" fillId="55" borderId="97" applyNumberFormat="0" applyAlignment="0" applyProtection="0">
      <alignment vertical="center"/>
    </xf>
    <xf numFmtId="0" fontId="114" fillId="55" borderId="97" applyNumberFormat="0" applyAlignment="0" applyProtection="0">
      <alignment vertical="center"/>
    </xf>
    <xf numFmtId="0" fontId="115" fillId="56" borderId="98" applyNumberFormat="0" applyAlignment="0" applyProtection="0">
      <alignment vertical="center"/>
    </xf>
    <xf numFmtId="0" fontId="116" fillId="0" borderId="99" applyNumberFormat="0" applyFill="0" applyAlignment="0" applyProtection="0">
      <alignment vertical="center"/>
    </xf>
    <xf numFmtId="0" fontId="117" fillId="0" borderId="100" applyNumberFormat="0" applyFill="0" applyAlignment="0" applyProtection="0">
      <alignment vertical="center"/>
    </xf>
    <xf numFmtId="0" fontId="118" fillId="0" borderId="101" applyNumberFormat="0" applyFill="0" applyAlignment="0" applyProtection="0">
      <alignment vertical="center"/>
    </xf>
    <xf numFmtId="0" fontId="118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0" applyNumberFormat="0" applyFill="0" applyBorder="0" applyAlignment="0" applyProtection="0">
      <alignment vertical="center"/>
    </xf>
    <xf numFmtId="0" fontId="121" fillId="0" borderId="102" applyNumberFormat="0" applyFill="0" applyAlignment="0" applyProtection="0">
      <alignment vertical="center"/>
    </xf>
    <xf numFmtId="0" fontId="122" fillId="39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123" fillId="42" borderId="97" applyNumberFormat="0" applyAlignment="0" applyProtection="0">
      <alignment vertical="center"/>
    </xf>
    <xf numFmtId="0" fontId="124" fillId="55" borderId="104" applyNumberFormat="0" applyAlignment="0" applyProtection="0">
      <alignment vertical="center"/>
    </xf>
    <xf numFmtId="0" fontId="125" fillId="42" borderId="97" applyNumberFormat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127" fillId="0" borderId="0" applyNumberFormat="0" applyFill="0" applyBorder="0" applyAlignment="0" applyProtection="0">
      <alignment vertical="center"/>
    </xf>
    <xf numFmtId="177" fontId="101" fillId="0" borderId="0" applyFont="0" applyFill="0" applyBorder="0" applyAlignment="0" applyProtection="0">
      <alignment vertical="center"/>
    </xf>
    <xf numFmtId="178" fontId="101" fillId="0" borderId="0" applyFont="0" applyFill="0" applyBorder="0" applyAlignment="0" applyProtection="0">
      <alignment vertical="center"/>
    </xf>
    <xf numFmtId="0" fontId="128" fillId="57" borderId="0" applyNumberFormat="0" applyBorder="0" applyAlignment="0" applyProtection="0">
      <alignment vertical="center"/>
    </xf>
    <xf numFmtId="0" fontId="32" fillId="58" borderId="103" applyNumberFormat="0" applyFont="0" applyAlignment="0" applyProtection="0">
      <alignment vertical="center"/>
    </xf>
    <xf numFmtId="0" fontId="93" fillId="0" borderId="0">
      <alignment vertical="center"/>
    </xf>
    <xf numFmtId="0" fontId="129" fillId="0" borderId="0">
      <alignment horizontal="center" vertical="center"/>
    </xf>
  </cellStyleXfs>
  <cellXfs count="4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58" fontId="0" fillId="0" borderId="2" xfId="0" applyNumberFormat="1" applyBorder="1"/>
    <xf numFmtId="0" fontId="11" fillId="0" borderId="8" xfId="198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17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11" fillId="0" borderId="3" xfId="198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1" fillId="0" borderId="10" xfId="198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4" xfId="198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/>
    </xf>
    <xf numFmtId="0" fontId="16" fillId="0" borderId="2" xfId="198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13" fillId="3" borderId="2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" fillId="0" borderId="0" xfId="0" applyFont="1" applyBorder="1"/>
    <xf numFmtId="0" fontId="5" fillId="0" borderId="2" xfId="0" applyFont="1" applyBorder="1" applyAlignment="1">
      <alignment horizontal="center" vertical="center"/>
    </xf>
    <xf numFmtId="0" fontId="14" fillId="3" borderId="0" xfId="0" applyFont="1" applyFill="1" applyBorder="1" applyAlignment="1"/>
    <xf numFmtId="0" fontId="14" fillId="0" borderId="0" xfId="0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/>
    <xf numFmtId="0" fontId="8" fillId="3" borderId="2" xfId="0" applyFont="1" applyFill="1" applyBorder="1" applyAlignment="1">
      <alignment horizontal="center" vertical="center"/>
    </xf>
    <xf numFmtId="0" fontId="14" fillId="0" borderId="0" xfId="0" applyFont="1" applyBorder="1"/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top"/>
    </xf>
    <xf numFmtId="0" fontId="12" fillId="0" borderId="0" xfId="0" applyFont="1"/>
    <xf numFmtId="0" fontId="3" fillId="0" borderId="1" xfId="0" applyFont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0" fontId="12" fillId="3" borderId="2" xfId="0" applyNumberFormat="1" applyFont="1" applyFill="1" applyBorder="1" applyAlignment="1">
      <alignment horizontal="left" vertical="center"/>
    </xf>
    <xf numFmtId="0" fontId="11" fillId="0" borderId="13" xfId="198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1" fillId="0" borderId="14" xfId="198" applyFont="1" applyBorder="1" applyAlignment="1">
      <alignment horizontal="center" vertical="center" wrapText="1"/>
    </xf>
    <xf numFmtId="0" fontId="20" fillId="0" borderId="2" xfId="0" applyFont="1" applyBorder="1"/>
    <xf numFmtId="0" fontId="0" fillId="0" borderId="2" xfId="0" applyFont="1" applyFill="1" applyBorder="1" applyAlignment="1">
      <alignment horizontal="center"/>
    </xf>
    <xf numFmtId="0" fontId="12" fillId="0" borderId="2" xfId="0" applyFont="1" applyBorder="1"/>
    <xf numFmtId="14" fontId="6" fillId="0" borderId="5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NumberFormat="1" applyFont="1" applyBorder="1"/>
    <xf numFmtId="0" fontId="6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23" fillId="3" borderId="0" xfId="153" applyFont="1" applyFill="1" applyBorder="1" applyAlignment="1">
      <alignment horizontal="center"/>
    </xf>
    <xf numFmtId="0" fontId="24" fillId="3" borderId="0" xfId="153" applyFont="1" applyFill="1" applyBorder="1" applyAlignment="1">
      <alignment horizontal="center"/>
    </xf>
    <xf numFmtId="0" fontId="25" fillId="0" borderId="0" xfId="151" applyFont="1" applyAlignment="1">
      <alignment horizontal="center"/>
    </xf>
    <xf numFmtId="0" fontId="26" fillId="0" borderId="0" xfId="151" applyFont="1" applyAlignment="1">
      <alignment horizontal="center"/>
    </xf>
    <xf numFmtId="14" fontId="26" fillId="0" borderId="0" xfId="151" applyNumberFormat="1" applyFont="1" applyAlignment="1">
      <alignment horizontal="right"/>
    </xf>
    <xf numFmtId="0" fontId="26" fillId="0" borderId="0" xfId="151" applyFont="1" applyAlignment="1">
      <alignment horizontal="right"/>
    </xf>
    <xf numFmtId="49" fontId="27" fillId="3" borderId="2" xfId="156" applyNumberFormat="1" applyFont="1" applyFill="1" applyBorder="1" applyAlignment="1">
      <alignment horizontal="center" vertical="center"/>
    </xf>
    <xf numFmtId="49" fontId="27" fillId="3" borderId="5" xfId="156" applyNumberFormat="1" applyFont="1" applyFill="1" applyBorder="1" applyAlignment="1">
      <alignment horizontal="center" vertical="center"/>
    </xf>
    <xf numFmtId="49" fontId="27" fillId="3" borderId="6" xfId="156" applyNumberFormat="1" applyFont="1" applyFill="1" applyBorder="1" applyAlignment="1">
      <alignment horizontal="center" vertical="center"/>
    </xf>
    <xf numFmtId="49" fontId="27" fillId="3" borderId="7" xfId="156" applyNumberFormat="1" applyFont="1" applyFill="1" applyBorder="1" applyAlignment="1">
      <alignment horizontal="center" vertical="center"/>
    </xf>
    <xf numFmtId="0" fontId="28" fillId="0" borderId="2" xfId="151" applyFont="1" applyBorder="1" applyAlignment="1">
      <alignment horizontal="center"/>
    </xf>
    <xf numFmtId="180" fontId="29" fillId="0" borderId="2" xfId="151" applyNumberFormat="1" applyFont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49" fontId="27" fillId="3" borderId="3" xfId="156" applyNumberFormat="1" applyFont="1" applyFill="1" applyBorder="1" applyAlignment="1">
      <alignment horizontal="center" vertical="center"/>
    </xf>
    <xf numFmtId="0" fontId="29" fillId="0" borderId="2" xfId="144" applyFont="1" applyBorder="1" applyAlignment="1">
      <alignment horizontal="center" vertical="center"/>
    </xf>
    <xf numFmtId="180" fontId="29" fillId="0" borderId="2" xfId="144" applyNumberFormat="1" applyFont="1" applyBorder="1" applyAlignment="1">
      <alignment horizontal="center" vertical="center"/>
    </xf>
    <xf numFmtId="180" fontId="28" fillId="0" borderId="2" xfId="144" applyNumberFormat="1" applyFont="1" applyBorder="1" applyAlignment="1">
      <alignment horizontal="center" vertical="center"/>
    </xf>
    <xf numFmtId="0" fontId="24" fillId="3" borderId="0" xfId="153" applyFont="1" applyFill="1"/>
    <xf numFmtId="0" fontId="30" fillId="0" borderId="0" xfId="151" applyFont="1" applyAlignment="1">
      <alignment horizontal="left"/>
    </xf>
    <xf numFmtId="0" fontId="31" fillId="0" borderId="0" xfId="144">
      <alignment vertical="center"/>
    </xf>
    <xf numFmtId="0" fontId="27" fillId="3" borderId="0" xfId="153" applyFont="1" applyFill="1"/>
    <xf numFmtId="0" fontId="4" fillId="3" borderId="15" xfId="146" applyFont="1" applyFill="1" applyBorder="1" applyAlignment="1">
      <alignment horizontal="left" vertical="center"/>
    </xf>
    <xf numFmtId="0" fontId="27" fillId="3" borderId="16" xfId="146" applyFont="1" applyFill="1" applyBorder="1" applyAlignment="1">
      <alignment horizontal="center" vertical="center"/>
    </xf>
    <xf numFmtId="0" fontId="27" fillId="3" borderId="17" xfId="146" applyFont="1" applyFill="1" applyBorder="1" applyAlignment="1">
      <alignment horizontal="center" vertical="center"/>
    </xf>
    <xf numFmtId="0" fontId="27" fillId="3" borderId="18" xfId="146" applyFont="1" applyFill="1" applyBorder="1" applyAlignment="1">
      <alignment horizontal="center" vertical="center"/>
    </xf>
    <xf numFmtId="180" fontId="27" fillId="3" borderId="2" xfId="0" applyNumberFormat="1" applyFont="1" applyFill="1" applyBorder="1" applyAlignment="1">
      <alignment horizontal="center"/>
    </xf>
    <xf numFmtId="0" fontId="4" fillId="3" borderId="2" xfId="155" applyFont="1" applyFill="1" applyBorder="1" applyAlignment="1">
      <alignment horizontal="center" vertical="center"/>
    </xf>
    <xf numFmtId="180" fontId="29" fillId="0" borderId="2" xfId="157" applyNumberFormat="1" applyFont="1" applyFill="1" applyBorder="1" applyAlignment="1">
      <alignment horizontal="center"/>
    </xf>
    <xf numFmtId="180" fontId="29" fillId="0" borderId="7" xfId="157" applyNumberFormat="1" applyFont="1" applyFill="1" applyBorder="1" applyAlignment="1"/>
    <xf numFmtId="0" fontId="27" fillId="3" borderId="2" xfId="153" applyFont="1" applyFill="1" applyBorder="1"/>
    <xf numFmtId="0" fontId="27" fillId="3" borderId="0" xfId="155" applyFont="1" applyFill="1">
      <alignment vertical="center"/>
    </xf>
    <xf numFmtId="0" fontId="27" fillId="3" borderId="3" xfId="153" applyFont="1" applyFill="1" applyBorder="1"/>
    <xf numFmtId="0" fontId="27" fillId="3" borderId="2" xfId="153" applyFont="1" applyFill="1" applyBorder="1" applyAlignment="1">
      <alignment vertical="center"/>
    </xf>
    <xf numFmtId="14" fontId="27" fillId="3" borderId="2" xfId="153" applyNumberFormat="1" applyFont="1" applyFill="1" applyBorder="1" applyAlignment="1">
      <alignment vertical="center"/>
    </xf>
    <xf numFmtId="0" fontId="0" fillId="3" borderId="0" xfId="155" applyFont="1" applyFill="1">
      <alignment vertical="center"/>
    </xf>
    <xf numFmtId="0" fontId="30" fillId="0" borderId="0" xfId="151" applyFont="1" applyAlignment="1"/>
    <xf numFmtId="0" fontId="30" fillId="0" borderId="0" xfId="151" applyFont="1" applyAlignment="1">
      <alignment horizontal="center"/>
    </xf>
    <xf numFmtId="0" fontId="30" fillId="0" borderId="0" xfId="0" applyFont="1" applyFill="1" applyAlignment="1">
      <alignment horizontal="center"/>
    </xf>
    <xf numFmtId="0" fontId="4" fillId="3" borderId="2" xfId="153" applyFont="1" applyFill="1" applyBorder="1" applyAlignment="1">
      <alignment vertical="center"/>
    </xf>
    <xf numFmtId="14" fontId="4" fillId="3" borderId="2" xfId="153" applyNumberFormat="1" applyFont="1" applyFill="1" applyBorder="1" applyAlignment="1">
      <alignment vertical="center"/>
    </xf>
    <xf numFmtId="0" fontId="32" fillId="0" borderId="0" xfId="146" applyFill="1" applyBorder="1" applyAlignment="1">
      <alignment horizontal="left" vertical="center"/>
    </xf>
    <xf numFmtId="0" fontId="32" fillId="0" borderId="0" xfId="146" applyFont="1" applyFill="1" applyAlignment="1">
      <alignment horizontal="left" vertical="center"/>
    </xf>
    <xf numFmtId="0" fontId="32" fillId="0" borderId="0" xfId="146" applyFill="1" applyAlignment="1">
      <alignment horizontal="left" vertical="center"/>
    </xf>
    <xf numFmtId="0" fontId="33" fillId="0" borderId="19" xfId="146" applyFont="1" applyFill="1" applyBorder="1" applyAlignment="1">
      <alignment horizontal="center" vertical="top"/>
    </xf>
    <xf numFmtId="0" fontId="34" fillId="0" borderId="20" xfId="146" applyFont="1" applyFill="1" applyBorder="1" applyAlignment="1">
      <alignment horizontal="left" vertical="center"/>
    </xf>
    <xf numFmtId="0" fontId="18" fillId="0" borderId="21" xfId="146" applyFont="1" applyFill="1" applyBorder="1" applyAlignment="1">
      <alignment horizontal="center" vertical="center"/>
    </xf>
    <xf numFmtId="0" fontId="34" fillId="0" borderId="21" xfId="146" applyFont="1" applyFill="1" applyBorder="1" applyAlignment="1">
      <alignment horizontal="center" vertical="center"/>
    </xf>
    <xf numFmtId="0" fontId="18" fillId="0" borderId="22" xfId="146" applyFont="1" applyBorder="1" applyAlignment="1">
      <alignment horizontal="left" vertical="center"/>
    </xf>
    <xf numFmtId="0" fontId="18" fillId="0" borderId="23" xfId="146" applyFont="1" applyBorder="1" applyAlignment="1">
      <alignment horizontal="left" vertical="center"/>
    </xf>
    <xf numFmtId="0" fontId="19" fillId="0" borderId="0" xfId="146" applyFont="1" applyFill="1" applyAlignment="1">
      <alignment horizontal="left" vertical="center"/>
    </xf>
    <xf numFmtId="0" fontId="34" fillId="0" borderId="24" xfId="146" applyFont="1" applyFill="1" applyBorder="1" applyAlignment="1">
      <alignment vertical="center"/>
    </xf>
    <xf numFmtId="0" fontId="18" fillId="0" borderId="22" xfId="146" applyFont="1" applyFill="1" applyBorder="1" applyAlignment="1">
      <alignment horizontal="center" vertical="center"/>
    </xf>
    <xf numFmtId="0" fontId="34" fillId="0" borderId="22" xfId="146" applyFont="1" applyFill="1" applyBorder="1" applyAlignment="1">
      <alignment vertical="center"/>
    </xf>
    <xf numFmtId="58" fontId="19" fillId="0" borderId="22" xfId="146" applyNumberFormat="1" applyFont="1" applyFill="1" applyBorder="1" applyAlignment="1">
      <alignment horizontal="center" vertical="center"/>
    </xf>
    <xf numFmtId="0" fontId="19" fillId="0" borderId="22" xfId="146" applyFont="1" applyFill="1" applyBorder="1" applyAlignment="1">
      <alignment horizontal="center" vertical="center"/>
    </xf>
    <xf numFmtId="0" fontId="34" fillId="0" borderId="22" xfId="146" applyFont="1" applyFill="1" applyBorder="1" applyAlignment="1">
      <alignment horizontal="center" vertical="center"/>
    </xf>
    <xf numFmtId="0" fontId="34" fillId="0" borderId="24" xfId="146" applyFont="1" applyFill="1" applyBorder="1" applyAlignment="1">
      <alignment horizontal="left" vertical="center"/>
    </xf>
    <xf numFmtId="0" fontId="34" fillId="0" borderId="22" xfId="146" applyFont="1" applyFill="1" applyBorder="1" applyAlignment="1">
      <alignment horizontal="left" vertical="center"/>
    </xf>
    <xf numFmtId="0" fontId="34" fillId="0" borderId="25" xfId="146" applyFont="1" applyFill="1" applyBorder="1" applyAlignment="1">
      <alignment vertical="center"/>
    </xf>
    <xf numFmtId="0" fontId="18" fillId="0" borderId="26" xfId="146" applyFont="1" applyFill="1" applyBorder="1" applyAlignment="1">
      <alignment horizontal="center" vertical="center"/>
    </xf>
    <xf numFmtId="0" fontId="34" fillId="0" borderId="26" xfId="146" applyFont="1" applyFill="1" applyBorder="1" applyAlignment="1">
      <alignment vertical="center"/>
    </xf>
    <xf numFmtId="0" fontId="34" fillId="0" borderId="26" xfId="146" applyFont="1" applyFill="1" applyBorder="1" applyAlignment="1">
      <alignment horizontal="center" vertical="center"/>
    </xf>
    <xf numFmtId="0" fontId="19" fillId="0" borderId="26" xfId="146" applyFont="1" applyFill="1" applyBorder="1" applyAlignment="1">
      <alignment horizontal="left" vertical="center"/>
    </xf>
    <xf numFmtId="0" fontId="34" fillId="0" borderId="26" xfId="146" applyFont="1" applyFill="1" applyBorder="1" applyAlignment="1">
      <alignment horizontal="left" vertical="center"/>
    </xf>
    <xf numFmtId="0" fontId="34" fillId="0" borderId="0" xfId="146" applyFont="1" applyFill="1" applyBorder="1" applyAlignment="1">
      <alignment vertical="center"/>
    </xf>
    <xf numFmtId="0" fontId="19" fillId="0" borderId="0" xfId="146" applyFont="1" applyFill="1" applyBorder="1" applyAlignment="1">
      <alignment vertical="center"/>
    </xf>
    <xf numFmtId="0" fontId="34" fillId="0" borderId="20" xfId="146" applyFont="1" applyFill="1" applyBorder="1" applyAlignment="1">
      <alignment vertical="center"/>
    </xf>
    <xf numFmtId="0" fontId="34" fillId="0" borderId="21" xfId="146" applyFont="1" applyFill="1" applyBorder="1" applyAlignment="1">
      <alignment vertical="center"/>
    </xf>
    <xf numFmtId="0" fontId="34" fillId="0" borderId="27" xfId="146" applyFont="1" applyFill="1" applyBorder="1" applyAlignment="1">
      <alignment horizontal="left" vertical="center"/>
    </xf>
    <xf numFmtId="0" fontId="34" fillId="0" borderId="28" xfId="146" applyFont="1" applyFill="1" applyBorder="1" applyAlignment="1">
      <alignment horizontal="left" vertical="center"/>
    </xf>
    <xf numFmtId="0" fontId="19" fillId="0" borderId="22" xfId="146" applyFont="1" applyFill="1" applyBorder="1" applyAlignment="1">
      <alignment horizontal="left" vertical="center"/>
    </xf>
    <xf numFmtId="0" fontId="19" fillId="0" borderId="22" xfId="146" applyFont="1" applyFill="1" applyBorder="1" applyAlignment="1">
      <alignment vertical="center"/>
    </xf>
    <xf numFmtId="0" fontId="19" fillId="0" borderId="29" xfId="146" applyFont="1" applyFill="1" applyBorder="1" applyAlignment="1">
      <alignment horizontal="center" vertical="center"/>
    </xf>
    <xf numFmtId="0" fontId="19" fillId="0" borderId="30" xfId="146" applyFont="1" applyFill="1" applyBorder="1" applyAlignment="1">
      <alignment horizontal="center" vertical="center"/>
    </xf>
    <xf numFmtId="0" fontId="35" fillId="0" borderId="31" xfId="146" applyFont="1" applyFill="1" applyBorder="1" applyAlignment="1">
      <alignment horizontal="left" vertical="center"/>
    </xf>
    <xf numFmtId="0" fontId="35" fillId="0" borderId="30" xfId="146" applyFont="1" applyFill="1" applyBorder="1" applyAlignment="1">
      <alignment horizontal="left" vertical="center"/>
    </xf>
    <xf numFmtId="0" fontId="19" fillId="0" borderId="26" xfId="146" applyFont="1" applyFill="1" applyBorder="1" applyAlignment="1">
      <alignment vertical="center"/>
    </xf>
    <xf numFmtId="0" fontId="19" fillId="0" borderId="0" xfId="146" applyFont="1" applyFill="1" applyBorder="1" applyAlignment="1">
      <alignment horizontal="left" vertical="center"/>
    </xf>
    <xf numFmtId="0" fontId="34" fillId="0" borderId="21" xfId="146" applyFont="1" applyFill="1" applyBorder="1" applyAlignment="1">
      <alignment horizontal="left" vertical="center"/>
    </xf>
    <xf numFmtId="0" fontId="19" fillId="0" borderId="32" xfId="146" applyFont="1" applyFill="1" applyBorder="1" applyAlignment="1">
      <alignment horizontal="left" vertical="center" wrapText="1"/>
    </xf>
    <xf numFmtId="0" fontId="19" fillId="0" borderId="22" xfId="146" applyFont="1" applyFill="1" applyBorder="1" applyAlignment="1">
      <alignment horizontal="left" vertical="center" wrapText="1"/>
    </xf>
    <xf numFmtId="0" fontId="19" fillId="0" borderId="24" xfId="146" applyFont="1" applyFill="1" applyBorder="1" applyAlignment="1">
      <alignment horizontal="left" vertical="center" wrapText="1"/>
    </xf>
    <xf numFmtId="0" fontId="34" fillId="0" borderId="25" xfId="146" applyFont="1" applyFill="1" applyBorder="1" applyAlignment="1">
      <alignment horizontal="left" vertical="center"/>
    </xf>
    <xf numFmtId="0" fontId="32" fillId="0" borderId="26" xfId="146" applyFill="1" applyBorder="1" applyAlignment="1">
      <alignment horizontal="center" vertical="center"/>
    </xf>
    <xf numFmtId="0" fontId="34" fillId="0" borderId="33" xfId="146" applyFont="1" applyFill="1" applyBorder="1" applyAlignment="1">
      <alignment horizontal="center" vertical="center"/>
    </xf>
    <xf numFmtId="0" fontId="34" fillId="0" borderId="34" xfId="146" applyFont="1" applyFill="1" applyBorder="1" applyAlignment="1">
      <alignment horizontal="left" vertical="center"/>
    </xf>
    <xf numFmtId="0" fontId="32" fillId="0" borderId="31" xfId="146" applyFont="1" applyFill="1" applyBorder="1" applyAlignment="1">
      <alignment horizontal="left" vertical="center"/>
    </xf>
    <xf numFmtId="0" fontId="32" fillId="0" borderId="30" xfId="146" applyFont="1" applyFill="1" applyBorder="1" applyAlignment="1">
      <alignment horizontal="left" vertical="center"/>
    </xf>
    <xf numFmtId="0" fontId="19" fillId="0" borderId="31" xfId="146" applyFont="1" applyFill="1" applyBorder="1" applyAlignment="1">
      <alignment horizontal="left" vertical="center"/>
    </xf>
    <xf numFmtId="0" fontId="19" fillId="0" borderId="30" xfId="146" applyFont="1" applyFill="1" applyBorder="1" applyAlignment="1">
      <alignment horizontal="left" vertical="center"/>
    </xf>
    <xf numFmtId="0" fontId="36" fillId="0" borderId="31" xfId="146" applyFont="1" applyFill="1" applyBorder="1" applyAlignment="1">
      <alignment horizontal="left" vertical="center"/>
    </xf>
    <xf numFmtId="0" fontId="19" fillId="0" borderId="35" xfId="146" applyFont="1" applyFill="1" applyBorder="1" applyAlignment="1">
      <alignment horizontal="left" vertical="center"/>
    </xf>
    <xf numFmtId="0" fontId="19" fillId="0" borderId="36" xfId="146" applyFont="1" applyFill="1" applyBorder="1" applyAlignment="1">
      <alignment horizontal="left" vertical="center"/>
    </xf>
    <xf numFmtId="0" fontId="35" fillId="0" borderId="20" xfId="146" applyFont="1" applyFill="1" applyBorder="1" applyAlignment="1">
      <alignment horizontal="left" vertical="center"/>
    </xf>
    <xf numFmtId="0" fontId="35" fillId="0" borderId="21" xfId="146" applyFont="1" applyFill="1" applyBorder="1" applyAlignment="1">
      <alignment horizontal="left" vertical="center"/>
    </xf>
    <xf numFmtId="0" fontId="34" fillId="0" borderId="29" xfId="146" applyFont="1" applyFill="1" applyBorder="1" applyAlignment="1">
      <alignment horizontal="left" vertical="center"/>
    </xf>
    <xf numFmtId="0" fontId="34" fillId="0" borderId="32" xfId="146" applyFont="1" applyFill="1" applyBorder="1" applyAlignment="1">
      <alignment horizontal="left" vertical="center"/>
    </xf>
    <xf numFmtId="0" fontId="34" fillId="0" borderId="37" xfId="146" applyFont="1" applyFill="1" applyBorder="1" applyAlignment="1">
      <alignment horizontal="left" vertical="center"/>
    </xf>
    <xf numFmtId="0" fontId="34" fillId="0" borderId="38" xfId="146" applyFont="1" applyFill="1" applyBorder="1" applyAlignment="1">
      <alignment horizontal="left" vertical="center"/>
    </xf>
    <xf numFmtId="0" fontId="34" fillId="0" borderId="2" xfId="146" applyFont="1" applyFill="1" applyBorder="1" applyAlignment="1">
      <alignment vertical="center"/>
    </xf>
    <xf numFmtId="0" fontId="19" fillId="0" borderId="2" xfId="146" applyFont="1" applyFill="1" applyBorder="1" applyAlignment="1">
      <alignment horizontal="center" vertical="center"/>
    </xf>
    <xf numFmtId="0" fontId="19" fillId="0" borderId="2" xfId="146" applyFont="1" applyFill="1" applyBorder="1" applyAlignment="1">
      <alignment vertical="center"/>
    </xf>
    <xf numFmtId="58" fontId="19" fillId="0" borderId="2" xfId="146" applyNumberFormat="1" applyFont="1" applyFill="1" applyBorder="1" applyAlignment="1">
      <alignment vertical="center"/>
    </xf>
    <xf numFmtId="0" fontId="34" fillId="0" borderId="2" xfId="146" applyFont="1" applyFill="1" applyBorder="1" applyAlignment="1">
      <alignment horizontal="center" vertical="center"/>
    </xf>
    <xf numFmtId="0" fontId="19" fillId="0" borderId="21" xfId="146" applyFont="1" applyFill="1" applyBorder="1" applyAlignment="1">
      <alignment horizontal="center" vertical="center"/>
    </xf>
    <xf numFmtId="0" fontId="19" fillId="0" borderId="39" xfId="146" applyFont="1" applyFill="1" applyBorder="1" applyAlignment="1">
      <alignment horizontal="center" vertical="center"/>
    </xf>
    <xf numFmtId="0" fontId="34" fillId="0" borderId="23" xfId="146" applyFont="1" applyFill="1" applyBorder="1" applyAlignment="1">
      <alignment horizontal="center" vertical="center"/>
    </xf>
    <xf numFmtId="0" fontId="19" fillId="0" borderId="23" xfId="146" applyFont="1" applyFill="1" applyBorder="1" applyAlignment="1">
      <alignment horizontal="left" vertical="center"/>
    </xf>
    <xf numFmtId="0" fontId="19" fillId="0" borderId="40" xfId="146" applyFont="1" applyFill="1" applyBorder="1" applyAlignment="1">
      <alignment horizontal="left" vertical="center"/>
    </xf>
    <xf numFmtId="0" fontId="34" fillId="0" borderId="41" xfId="146" applyFont="1" applyFill="1" applyBorder="1" applyAlignment="1">
      <alignment horizontal="left" vertical="center"/>
    </xf>
    <xf numFmtId="0" fontId="19" fillId="0" borderId="42" xfId="146" applyFont="1" applyFill="1" applyBorder="1" applyAlignment="1">
      <alignment horizontal="center" vertical="center"/>
    </xf>
    <xf numFmtId="0" fontId="35" fillId="0" borderId="42" xfId="146" applyFont="1" applyFill="1" applyBorder="1" applyAlignment="1">
      <alignment horizontal="left" vertical="center"/>
    </xf>
    <xf numFmtId="0" fontId="34" fillId="0" borderId="39" xfId="146" applyFont="1" applyFill="1" applyBorder="1" applyAlignment="1">
      <alignment horizontal="left" vertical="center"/>
    </xf>
    <xf numFmtId="0" fontId="34" fillId="0" borderId="23" xfId="146" applyFont="1" applyFill="1" applyBorder="1" applyAlignment="1">
      <alignment horizontal="left" vertical="center"/>
    </xf>
    <xf numFmtId="0" fontId="34" fillId="0" borderId="23" xfId="146" applyFont="1" applyFill="1" applyBorder="1" applyAlignment="1">
      <alignment vertical="center"/>
    </xf>
    <xf numFmtId="0" fontId="19" fillId="0" borderId="23" xfId="146" applyFont="1" applyFill="1" applyBorder="1" applyAlignment="1">
      <alignment horizontal="left" vertical="center" wrapText="1"/>
    </xf>
    <xf numFmtId="0" fontId="32" fillId="0" borderId="40" xfId="146" applyFill="1" applyBorder="1" applyAlignment="1">
      <alignment horizontal="center" vertical="center"/>
    </xf>
    <xf numFmtId="0" fontId="32" fillId="0" borderId="42" xfId="146" applyFont="1" applyFill="1" applyBorder="1" applyAlignment="1">
      <alignment horizontal="left" vertical="center"/>
    </xf>
    <xf numFmtId="0" fontId="19" fillId="0" borderId="42" xfId="146" applyFont="1" applyFill="1" applyBorder="1" applyAlignment="1">
      <alignment horizontal="left" vertical="center"/>
    </xf>
    <xf numFmtId="0" fontId="19" fillId="0" borderId="43" xfId="146" applyFont="1" applyFill="1" applyBorder="1" applyAlignment="1">
      <alignment horizontal="left" vertical="center"/>
    </xf>
    <xf numFmtId="0" fontId="35" fillId="0" borderId="39" xfId="146" applyFont="1" applyFill="1" applyBorder="1" applyAlignment="1">
      <alignment horizontal="left" vertical="center"/>
    </xf>
    <xf numFmtId="0" fontId="34" fillId="0" borderId="44" xfId="146" applyFont="1" applyFill="1" applyBorder="1" applyAlignment="1">
      <alignment horizontal="left" vertical="center"/>
    </xf>
    <xf numFmtId="0" fontId="32" fillId="0" borderId="0" xfId="146" applyFont="1" applyAlignment="1">
      <alignment horizontal="left" vertical="center"/>
    </xf>
    <xf numFmtId="0" fontId="37" fillId="0" borderId="19" xfId="146" applyFont="1" applyBorder="1" applyAlignment="1">
      <alignment horizontal="center" vertical="top"/>
    </xf>
    <xf numFmtId="0" fontId="36" fillId="0" borderId="45" xfId="146" applyFont="1" applyBorder="1" applyAlignment="1">
      <alignment horizontal="left" vertical="center"/>
    </xf>
    <xf numFmtId="0" fontId="18" fillId="0" borderId="46" xfId="146" applyFont="1" applyBorder="1" applyAlignment="1">
      <alignment horizontal="center" vertical="center"/>
    </xf>
    <xf numFmtId="0" fontId="36" fillId="0" borderId="46" xfId="146" applyFont="1" applyBorder="1" applyAlignment="1">
      <alignment horizontal="center" vertical="center"/>
    </xf>
    <xf numFmtId="0" fontId="35" fillId="0" borderId="46" xfId="146" applyFont="1" applyBorder="1" applyAlignment="1">
      <alignment horizontal="left" vertical="center"/>
    </xf>
    <xf numFmtId="0" fontId="35" fillId="0" borderId="20" xfId="146" applyFont="1" applyBorder="1" applyAlignment="1">
      <alignment horizontal="center" vertical="center"/>
    </xf>
    <xf numFmtId="0" fontId="35" fillId="0" borderId="21" xfId="146" applyFont="1" applyBorder="1" applyAlignment="1">
      <alignment horizontal="center" vertical="center"/>
    </xf>
    <xf numFmtId="0" fontId="35" fillId="0" borderId="39" xfId="146" applyFont="1" applyBorder="1" applyAlignment="1">
      <alignment horizontal="center" vertical="center"/>
    </xf>
    <xf numFmtId="0" fontId="36" fillId="0" borderId="20" xfId="146" applyFont="1" applyBorder="1" applyAlignment="1">
      <alignment horizontal="center" vertical="center"/>
    </xf>
    <xf numFmtId="0" fontId="36" fillId="0" borderId="21" xfId="146" applyFont="1" applyBorder="1" applyAlignment="1">
      <alignment horizontal="center" vertical="center"/>
    </xf>
    <xf numFmtId="0" fontId="36" fillId="0" borderId="39" xfId="146" applyFont="1" applyBorder="1" applyAlignment="1">
      <alignment horizontal="center" vertical="center"/>
    </xf>
    <xf numFmtId="0" fontId="35" fillId="0" borderId="24" xfId="146" applyFont="1" applyBorder="1" applyAlignment="1">
      <alignment horizontal="left" vertical="center"/>
    </xf>
    <xf numFmtId="0" fontId="35" fillId="0" borderId="22" xfId="146" applyFont="1" applyBorder="1" applyAlignment="1">
      <alignment horizontal="left" vertical="center"/>
    </xf>
    <xf numFmtId="14" fontId="18" fillId="0" borderId="22" xfId="146" applyNumberFormat="1" applyFont="1" applyFill="1" applyBorder="1" applyAlignment="1">
      <alignment horizontal="center" vertical="center"/>
    </xf>
    <xf numFmtId="14" fontId="18" fillId="0" borderId="23" xfId="146" applyNumberFormat="1" applyFont="1" applyFill="1" applyBorder="1" applyAlignment="1">
      <alignment horizontal="center" vertical="center"/>
    </xf>
    <xf numFmtId="0" fontId="35" fillId="0" borderId="24" xfId="146" applyFont="1" applyBorder="1" applyAlignment="1">
      <alignment vertical="center"/>
    </xf>
    <xf numFmtId="0" fontId="18" fillId="0" borderId="22" xfId="146" applyFont="1" applyBorder="1" applyAlignment="1">
      <alignment horizontal="center" vertical="center"/>
    </xf>
    <xf numFmtId="0" fontId="18" fillId="0" borderId="23" xfId="146" applyFont="1" applyBorder="1" applyAlignment="1">
      <alignment horizontal="center" vertical="center"/>
    </xf>
    <xf numFmtId="0" fontId="35" fillId="0" borderId="22" xfId="146" applyFont="1" applyBorder="1" applyAlignment="1">
      <alignment vertical="center"/>
    </xf>
    <xf numFmtId="0" fontId="18" fillId="0" borderId="29" xfId="146" applyFont="1" applyBorder="1" applyAlignment="1">
      <alignment horizontal="left" vertical="center"/>
    </xf>
    <xf numFmtId="0" fontId="18" fillId="0" borderId="42" xfId="146" applyFont="1" applyBorder="1" applyAlignment="1">
      <alignment horizontal="left" vertical="center"/>
    </xf>
    <xf numFmtId="0" fontId="32" fillId="0" borderId="22" xfId="146" applyFont="1" applyBorder="1" applyAlignment="1">
      <alignment vertical="center"/>
    </xf>
    <xf numFmtId="0" fontId="35" fillId="0" borderId="25" xfId="146" applyFont="1" applyBorder="1" applyAlignment="1">
      <alignment vertical="center"/>
    </xf>
    <xf numFmtId="0" fontId="18" fillId="0" borderId="26" xfId="146" applyFont="1" applyBorder="1" applyAlignment="1">
      <alignment horizontal="center" vertical="center"/>
    </xf>
    <xf numFmtId="0" fontId="18" fillId="0" borderId="40" xfId="146" applyFont="1" applyBorder="1" applyAlignment="1">
      <alignment horizontal="center" vertical="center"/>
    </xf>
    <xf numFmtId="0" fontId="35" fillId="0" borderId="25" xfId="146" applyFont="1" applyBorder="1" applyAlignment="1">
      <alignment horizontal="left" vertical="center"/>
    </xf>
    <xf numFmtId="0" fontId="35" fillId="0" borderId="26" xfId="146" applyFont="1" applyBorder="1" applyAlignment="1">
      <alignment horizontal="left" vertical="center"/>
    </xf>
    <xf numFmtId="14" fontId="18" fillId="0" borderId="26" xfId="146" applyNumberFormat="1" applyFont="1" applyFill="1" applyBorder="1" applyAlignment="1">
      <alignment horizontal="center" vertical="center"/>
    </xf>
    <xf numFmtId="14" fontId="18" fillId="0" borderId="40" xfId="146" applyNumberFormat="1" applyFont="1" applyFill="1" applyBorder="1" applyAlignment="1">
      <alignment horizontal="center" vertical="center"/>
    </xf>
    <xf numFmtId="0" fontId="36" fillId="0" borderId="0" xfId="146" applyFont="1" applyBorder="1" applyAlignment="1">
      <alignment horizontal="left" vertical="center"/>
    </xf>
    <xf numFmtId="0" fontId="35" fillId="0" borderId="20" xfId="146" applyFont="1" applyBorder="1" applyAlignment="1">
      <alignment vertical="center"/>
    </xf>
    <xf numFmtId="0" fontId="32" fillId="0" borderId="21" xfId="146" applyFont="1" applyBorder="1" applyAlignment="1">
      <alignment horizontal="left" vertical="center"/>
    </xf>
    <xf numFmtId="0" fontId="18" fillId="0" borderId="21" xfId="146" applyFont="1" applyBorder="1" applyAlignment="1">
      <alignment horizontal="left" vertical="center"/>
    </xf>
    <xf numFmtId="0" fontId="32" fillId="0" borderId="21" xfId="146" applyFont="1" applyBorder="1" applyAlignment="1">
      <alignment vertical="center"/>
    </xf>
    <xf numFmtId="0" fontId="35" fillId="0" borderId="21" xfId="146" applyFont="1" applyBorder="1" applyAlignment="1">
      <alignment vertical="center"/>
    </xf>
    <xf numFmtId="0" fontId="32" fillId="0" borderId="22" xfId="146" applyFont="1" applyBorder="1" applyAlignment="1">
      <alignment horizontal="left" vertical="center"/>
    </xf>
    <xf numFmtId="0" fontId="35" fillId="0" borderId="47" xfId="146" applyFont="1" applyBorder="1" applyAlignment="1">
      <alignment horizontal="left" vertical="center"/>
    </xf>
    <xf numFmtId="0" fontId="35" fillId="0" borderId="48" xfId="146" applyFont="1" applyBorder="1" applyAlignment="1">
      <alignment horizontal="left" vertical="center"/>
    </xf>
    <xf numFmtId="0" fontId="19" fillId="0" borderId="47" xfId="146" applyFont="1" applyBorder="1" applyAlignment="1">
      <alignment horizontal="left" vertical="center"/>
    </xf>
    <xf numFmtId="0" fontId="19" fillId="0" borderId="28" xfId="146" applyFont="1" applyBorder="1" applyAlignment="1">
      <alignment horizontal="left" vertical="center"/>
    </xf>
    <xf numFmtId="0" fontId="19" fillId="0" borderId="21" xfId="146" applyFont="1" applyBorder="1" applyAlignment="1">
      <alignment horizontal="left" vertical="center"/>
    </xf>
    <xf numFmtId="0" fontId="19" fillId="0" borderId="31" xfId="146" applyFont="1" applyBorder="1" applyAlignment="1">
      <alignment horizontal="left" vertical="center"/>
    </xf>
    <xf numFmtId="0" fontId="19" fillId="0" borderId="49" xfId="146" applyFont="1" applyBorder="1" applyAlignment="1">
      <alignment horizontal="left" vertical="center"/>
    </xf>
    <xf numFmtId="0" fontId="19" fillId="0" borderId="29" xfId="146" applyFont="1" applyBorder="1" applyAlignment="1">
      <alignment horizontal="left" vertical="center"/>
    </xf>
    <xf numFmtId="0" fontId="19" fillId="0" borderId="30" xfId="146" applyFont="1" applyBorder="1" applyAlignment="1">
      <alignment horizontal="left" vertical="center"/>
    </xf>
    <xf numFmtId="0" fontId="19" fillId="0" borderId="32" xfId="146" applyFont="1" applyBorder="1" applyAlignment="1">
      <alignment horizontal="left" vertical="center"/>
    </xf>
    <xf numFmtId="0" fontId="19" fillId="0" borderId="50" xfId="146" applyFont="1" applyBorder="1" applyAlignment="1">
      <alignment horizontal="left" vertical="center"/>
    </xf>
    <xf numFmtId="0" fontId="19" fillId="0" borderId="19" xfId="146" applyFont="1" applyBorder="1" applyAlignment="1">
      <alignment horizontal="left" vertical="center"/>
    </xf>
    <xf numFmtId="0" fontId="19" fillId="0" borderId="51" xfId="146" applyFont="1" applyBorder="1" applyAlignment="1">
      <alignment horizontal="left" vertical="center"/>
    </xf>
    <xf numFmtId="0" fontId="35" fillId="0" borderId="0" xfId="146" applyFont="1" applyBorder="1" applyAlignment="1">
      <alignment horizontal="left" vertical="center"/>
    </xf>
    <xf numFmtId="0" fontId="19" fillId="0" borderId="34" xfId="146" applyFont="1" applyBorder="1" applyAlignment="1">
      <alignment horizontal="left" vertical="center"/>
    </xf>
    <xf numFmtId="0" fontId="19" fillId="0" borderId="52" xfId="146" applyFont="1" applyBorder="1" applyAlignment="1">
      <alignment horizontal="left" vertical="center"/>
    </xf>
    <xf numFmtId="0" fontId="19" fillId="0" borderId="2" xfId="146" applyFont="1" applyBorder="1" applyAlignment="1">
      <alignment horizontal="left" vertical="center"/>
    </xf>
    <xf numFmtId="0" fontId="19" fillId="0" borderId="53" xfId="146" applyFont="1" applyBorder="1" applyAlignment="1">
      <alignment horizontal="left" vertical="center"/>
    </xf>
    <xf numFmtId="0" fontId="19" fillId="0" borderId="0" xfId="146" applyFont="1" applyBorder="1" applyAlignment="1">
      <alignment horizontal="left" vertical="center"/>
    </xf>
    <xf numFmtId="0" fontId="19" fillId="0" borderId="54" xfId="146" applyFont="1" applyBorder="1" applyAlignment="1">
      <alignment horizontal="left" vertical="center"/>
    </xf>
    <xf numFmtId="0" fontId="19" fillId="0" borderId="55" xfId="146" applyFont="1" applyBorder="1" applyAlignment="1">
      <alignment horizontal="left" vertical="center"/>
    </xf>
    <xf numFmtId="0" fontId="18" fillId="0" borderId="56" xfId="146" applyFont="1" applyBorder="1" applyAlignment="1">
      <alignment horizontal="left" vertical="center"/>
    </xf>
    <xf numFmtId="0" fontId="18" fillId="0" borderId="26" xfId="146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24" xfId="146" applyFont="1" applyFill="1" applyBorder="1" applyAlignment="1">
      <alignment horizontal="left" vertical="center"/>
    </xf>
    <xf numFmtId="0" fontId="18" fillId="0" borderId="22" xfId="146" applyFont="1" applyFill="1" applyBorder="1" applyAlignment="1">
      <alignment horizontal="left" vertical="center"/>
    </xf>
    <xf numFmtId="0" fontId="35" fillId="0" borderId="25" xfId="146" applyFont="1" applyBorder="1" applyAlignment="1">
      <alignment horizontal="center" vertical="center"/>
    </xf>
    <xf numFmtId="0" fontId="35" fillId="0" borderId="26" xfId="146" applyFont="1" applyBorder="1" applyAlignment="1">
      <alignment horizontal="center" vertical="center"/>
    </xf>
    <xf numFmtId="0" fontId="35" fillId="0" borderId="24" xfId="146" applyFont="1" applyBorder="1" applyAlignment="1">
      <alignment horizontal="center" vertical="center"/>
    </xf>
    <xf numFmtId="0" fontId="35" fillId="0" borderId="22" xfId="146" applyFont="1" applyBorder="1" applyAlignment="1">
      <alignment horizontal="center" vertical="center"/>
    </xf>
    <xf numFmtId="0" fontId="34" fillId="0" borderId="22" xfId="146" applyFont="1" applyBorder="1" applyAlignment="1">
      <alignment horizontal="left" vertical="center"/>
    </xf>
    <xf numFmtId="0" fontId="35" fillId="0" borderId="35" xfId="146" applyFont="1" applyFill="1" applyBorder="1" applyAlignment="1">
      <alignment horizontal="left" vertical="center"/>
    </xf>
    <xf numFmtId="0" fontId="35" fillId="0" borderId="36" xfId="146" applyFont="1" applyFill="1" applyBorder="1" applyAlignment="1">
      <alignment horizontal="left" vertical="center"/>
    </xf>
    <xf numFmtId="0" fontId="36" fillId="0" borderId="0" xfId="146" applyFont="1" applyFill="1" applyBorder="1" applyAlignment="1">
      <alignment horizontal="left" vertical="center"/>
    </xf>
    <xf numFmtId="0" fontId="18" fillId="0" borderId="34" xfId="146" applyFont="1" applyFill="1" applyBorder="1" applyAlignment="1">
      <alignment horizontal="left" vertical="center"/>
    </xf>
    <xf numFmtId="0" fontId="18" fillId="0" borderId="28" xfId="146" applyFont="1" applyFill="1" applyBorder="1" applyAlignment="1">
      <alignment horizontal="left" vertical="center"/>
    </xf>
    <xf numFmtId="20" fontId="18" fillId="0" borderId="31" xfId="146" applyNumberFormat="1" applyFont="1" applyFill="1" applyBorder="1" applyAlignment="1">
      <alignment horizontal="left" vertical="center"/>
    </xf>
    <xf numFmtId="0" fontId="18" fillId="0" borderId="30" xfId="146" applyFont="1" applyFill="1" applyBorder="1" applyAlignment="1">
      <alignment horizontal="left" vertical="center"/>
    </xf>
    <xf numFmtId="0" fontId="18" fillId="0" borderId="31" xfId="146" applyFont="1" applyFill="1" applyBorder="1" applyAlignment="1">
      <alignment horizontal="left" vertical="center"/>
    </xf>
    <xf numFmtId="0" fontId="35" fillId="0" borderId="31" xfId="146" applyFont="1" applyBorder="1" applyAlignment="1">
      <alignment horizontal="left" vertical="center"/>
    </xf>
    <xf numFmtId="0" fontId="35" fillId="0" borderId="30" xfId="146" applyFont="1" applyBorder="1" applyAlignment="1">
      <alignment horizontal="left" vertical="center"/>
    </xf>
    <xf numFmtId="0" fontId="36" fillId="0" borderId="57" xfId="146" applyFont="1" applyBorder="1" applyAlignment="1">
      <alignment vertical="center"/>
    </xf>
    <xf numFmtId="0" fontId="18" fillId="0" borderId="58" xfId="146" applyFont="1" applyBorder="1" applyAlignment="1">
      <alignment horizontal="center" vertical="center"/>
    </xf>
    <xf numFmtId="0" fontId="36" fillId="0" borderId="58" xfId="146" applyFont="1" applyBorder="1" applyAlignment="1">
      <alignment vertical="center"/>
    </xf>
    <xf numFmtId="58" fontId="32" fillId="0" borderId="58" xfId="146" applyNumberFormat="1" applyFont="1" applyBorder="1" applyAlignment="1">
      <alignment vertical="center"/>
    </xf>
    <xf numFmtId="0" fontId="36" fillId="0" borderId="58" xfId="146" applyFont="1" applyBorder="1" applyAlignment="1">
      <alignment horizontal="center" vertical="center"/>
    </xf>
    <xf numFmtId="0" fontId="36" fillId="0" borderId="59" xfId="146" applyFont="1" applyFill="1" applyBorder="1" applyAlignment="1">
      <alignment horizontal="left" vertical="center"/>
    </xf>
    <xf numFmtId="0" fontId="36" fillId="0" borderId="58" xfId="146" applyFont="1" applyFill="1" applyBorder="1" applyAlignment="1">
      <alignment horizontal="left" vertical="center"/>
    </xf>
    <xf numFmtId="0" fontId="36" fillId="0" borderId="60" xfId="146" applyFont="1" applyFill="1" applyBorder="1" applyAlignment="1">
      <alignment horizontal="center" vertical="center"/>
    </xf>
    <xf numFmtId="0" fontId="36" fillId="0" borderId="61" xfId="146" applyFont="1" applyFill="1" applyBorder="1" applyAlignment="1">
      <alignment horizontal="center" vertical="center"/>
    </xf>
    <xf numFmtId="0" fontId="36" fillId="0" borderId="25" xfId="146" applyFont="1" applyFill="1" applyBorder="1" applyAlignment="1">
      <alignment horizontal="center" vertical="center"/>
    </xf>
    <xf numFmtId="0" fontId="36" fillId="0" borderId="26" xfId="146" applyFont="1" applyFill="1" applyBorder="1" applyAlignment="1">
      <alignment horizontal="center" vertical="center"/>
    </xf>
    <xf numFmtId="0" fontId="32" fillId="0" borderId="46" xfId="146" applyFont="1" applyBorder="1" applyAlignment="1">
      <alignment horizontal="center" vertical="center"/>
    </xf>
    <xf numFmtId="0" fontId="32" fillId="0" borderId="62" xfId="146" applyFont="1" applyBorder="1" applyAlignment="1">
      <alignment horizontal="center" vertical="center"/>
    </xf>
    <xf numFmtId="0" fontId="18" fillId="0" borderId="40" xfId="146" applyFont="1" applyBorder="1" applyAlignment="1">
      <alignment horizontal="left" vertical="center"/>
    </xf>
    <xf numFmtId="0" fontId="18" fillId="0" borderId="39" xfId="146" applyFont="1" applyBorder="1" applyAlignment="1">
      <alignment horizontal="left" vertical="center"/>
    </xf>
    <xf numFmtId="0" fontId="35" fillId="0" borderId="40" xfId="146" applyFont="1" applyBorder="1" applyAlignment="1">
      <alignment horizontal="left" vertical="center"/>
    </xf>
    <xf numFmtId="0" fontId="35" fillId="0" borderId="63" xfId="146" applyFont="1" applyBorder="1" applyAlignment="1">
      <alignment horizontal="left" vertical="center"/>
    </xf>
    <xf numFmtId="0" fontId="34" fillId="0" borderId="21" xfId="146" applyFont="1" applyBorder="1" applyAlignment="1">
      <alignment horizontal="left" vertical="center"/>
    </xf>
    <xf numFmtId="0" fontId="34" fillId="0" borderId="39" xfId="146" applyFont="1" applyBorder="1" applyAlignment="1">
      <alignment horizontal="left" vertical="center"/>
    </xf>
    <xf numFmtId="0" fontId="34" fillId="0" borderId="29" xfId="146" applyFont="1" applyBorder="1" applyAlignment="1">
      <alignment horizontal="left" vertical="center"/>
    </xf>
    <xf numFmtId="0" fontId="34" fillId="0" borderId="30" xfId="146" applyFont="1" applyBorder="1" applyAlignment="1">
      <alignment horizontal="left" vertical="center"/>
    </xf>
    <xf numFmtId="0" fontId="34" fillId="0" borderId="42" xfId="146" applyFont="1" applyBorder="1" applyAlignment="1">
      <alignment horizontal="left" vertical="center"/>
    </xf>
    <xf numFmtId="0" fontId="34" fillId="0" borderId="19" xfId="146" applyFont="1" applyBorder="1" applyAlignment="1">
      <alignment horizontal="left" vertical="center"/>
    </xf>
    <xf numFmtId="0" fontId="34" fillId="0" borderId="64" xfId="146" applyFont="1" applyBorder="1" applyAlignment="1">
      <alignment horizontal="left" vertical="center"/>
    </xf>
    <xf numFmtId="0" fontId="34" fillId="0" borderId="52" xfId="146" applyFont="1" applyBorder="1" applyAlignment="1">
      <alignment horizontal="left" vertical="center"/>
    </xf>
    <xf numFmtId="0" fontId="18" fillId="0" borderId="23" xfId="146" applyFont="1" applyFill="1" applyBorder="1" applyAlignment="1">
      <alignment horizontal="left" vertical="center"/>
    </xf>
    <xf numFmtId="0" fontId="35" fillId="0" borderId="40" xfId="146" applyFont="1" applyBorder="1" applyAlignment="1">
      <alignment horizontal="center" vertical="center"/>
    </xf>
    <xf numFmtId="0" fontId="34" fillId="0" borderId="23" xfId="146" applyFont="1" applyBorder="1" applyAlignment="1">
      <alignment horizontal="left" vertical="center"/>
    </xf>
    <xf numFmtId="0" fontId="35" fillId="0" borderId="43" xfId="146" applyFont="1" applyFill="1" applyBorder="1" applyAlignment="1">
      <alignment horizontal="left" vertical="center"/>
    </xf>
    <xf numFmtId="0" fontId="18" fillId="0" borderId="41" xfId="146" applyFont="1" applyFill="1" applyBorder="1" applyAlignment="1">
      <alignment horizontal="left" vertical="center"/>
    </xf>
    <xf numFmtId="0" fontId="18" fillId="0" borderId="42" xfId="146" applyFont="1" applyFill="1" applyBorder="1" applyAlignment="1">
      <alignment horizontal="left" vertical="center"/>
    </xf>
    <xf numFmtId="0" fontId="35" fillId="0" borderId="42" xfId="146" applyFont="1" applyBorder="1" applyAlignment="1">
      <alignment horizontal="left" vertical="center"/>
    </xf>
    <xf numFmtId="0" fontId="18" fillId="0" borderId="65" xfId="146" applyFont="1" applyBorder="1" applyAlignment="1">
      <alignment horizontal="center" vertical="center"/>
    </xf>
    <xf numFmtId="0" fontId="36" fillId="0" borderId="66" xfId="146" applyFont="1" applyFill="1" applyBorder="1" applyAlignment="1">
      <alignment horizontal="left" vertical="center"/>
    </xf>
    <xf numFmtId="0" fontId="36" fillId="0" borderId="67" xfId="146" applyFont="1" applyFill="1" applyBorder="1" applyAlignment="1">
      <alignment horizontal="center" vertical="center"/>
    </xf>
    <xf numFmtId="0" fontId="36" fillId="0" borderId="40" xfId="146" applyFont="1" applyFill="1" applyBorder="1" applyAlignment="1">
      <alignment horizontal="center" vertical="center"/>
    </xf>
    <xf numFmtId="0" fontId="32" fillId="0" borderId="0" xfId="146" applyFont="1" applyBorder="1" applyAlignment="1">
      <alignment horizontal="left" vertical="center"/>
    </xf>
    <xf numFmtId="0" fontId="38" fillId="0" borderId="19" xfId="146" applyFont="1" applyBorder="1" applyAlignment="1">
      <alignment horizontal="center" vertical="top"/>
    </xf>
    <xf numFmtId="0" fontId="35" fillId="0" borderId="25" xfId="146" applyFont="1" applyFill="1" applyBorder="1" applyAlignment="1">
      <alignment vertical="center"/>
    </xf>
    <xf numFmtId="0" fontId="18" fillId="0" borderId="40" xfId="146" applyFont="1" applyFill="1" applyBorder="1" applyAlignment="1">
      <alignment horizontal="center" vertical="center"/>
    </xf>
    <xf numFmtId="0" fontId="35" fillId="0" borderId="68" xfId="146" applyFont="1" applyBorder="1" applyAlignment="1">
      <alignment horizontal="left" vertical="center"/>
    </xf>
    <xf numFmtId="0" fontId="35" fillId="0" borderId="33" xfId="146" applyFont="1" applyBorder="1" applyAlignment="1">
      <alignment horizontal="left" vertical="center"/>
    </xf>
    <xf numFmtId="0" fontId="36" fillId="0" borderId="59" xfId="146" applyFont="1" applyBorder="1" applyAlignment="1">
      <alignment horizontal="left" vertical="center"/>
    </xf>
    <xf numFmtId="0" fontId="36" fillId="0" borderId="58" xfId="146" applyFont="1" applyBorder="1" applyAlignment="1">
      <alignment horizontal="left" vertical="center"/>
    </xf>
    <xf numFmtId="0" fontId="35" fillId="0" borderId="60" xfId="146" applyFont="1" applyBorder="1" applyAlignment="1">
      <alignment vertical="center"/>
    </xf>
    <xf numFmtId="0" fontId="32" fillId="0" borderId="61" xfId="146" applyFont="1" applyBorder="1" applyAlignment="1">
      <alignment horizontal="left" vertical="center"/>
    </xf>
    <xf numFmtId="0" fontId="18" fillId="0" borderId="61" xfId="146" applyFont="1" applyBorder="1" applyAlignment="1">
      <alignment horizontal="left" vertical="center"/>
    </xf>
    <xf numFmtId="0" fontId="32" fillId="0" borderId="61" xfId="146" applyFont="1" applyBorder="1" applyAlignment="1">
      <alignment vertical="center"/>
    </xf>
    <xf numFmtId="0" fontId="35" fillId="0" borderId="61" xfId="146" applyFont="1" applyBorder="1" applyAlignment="1">
      <alignment vertical="center"/>
    </xf>
    <xf numFmtId="0" fontId="35" fillId="0" borderId="60" xfId="146" applyFont="1" applyBorder="1" applyAlignment="1">
      <alignment horizontal="center" vertical="center"/>
    </xf>
    <xf numFmtId="0" fontId="18" fillId="0" borderId="61" xfId="146" applyFont="1" applyBorder="1" applyAlignment="1">
      <alignment horizontal="center" vertical="center"/>
    </xf>
    <xf numFmtId="0" fontId="35" fillId="0" borderId="61" xfId="146" applyFont="1" applyBorder="1" applyAlignment="1">
      <alignment horizontal="center" vertical="center"/>
    </xf>
    <xf numFmtId="0" fontId="32" fillId="0" borderId="61" xfId="146" applyFont="1" applyBorder="1" applyAlignment="1">
      <alignment horizontal="center" vertical="center"/>
    </xf>
    <xf numFmtId="0" fontId="32" fillId="0" borderId="22" xfId="146" applyFont="1" applyBorder="1" applyAlignment="1">
      <alignment horizontal="center" vertical="center"/>
    </xf>
    <xf numFmtId="0" fontId="35" fillId="0" borderId="35" xfId="146" applyFont="1" applyBorder="1" applyAlignment="1">
      <alignment horizontal="left" vertical="center" wrapText="1"/>
    </xf>
    <xf numFmtId="0" fontId="35" fillId="0" borderId="36" xfId="146" applyFont="1" applyBorder="1" applyAlignment="1">
      <alignment horizontal="left" vertical="center" wrapText="1"/>
    </xf>
    <xf numFmtId="0" fontId="35" fillId="0" borderId="60" xfId="146" applyFont="1" applyBorder="1" applyAlignment="1">
      <alignment horizontal="left" vertical="center"/>
    </xf>
    <xf numFmtId="0" fontId="35" fillId="0" borderId="61" xfId="146" applyFont="1" applyBorder="1" applyAlignment="1">
      <alignment horizontal="left" vertical="center"/>
    </xf>
    <xf numFmtId="0" fontId="39" fillId="0" borderId="69" xfId="146" applyFont="1" applyBorder="1" applyAlignment="1">
      <alignment horizontal="left" vertical="center" wrapText="1"/>
    </xf>
    <xf numFmtId="0" fontId="35" fillId="0" borderId="38" xfId="146" applyFont="1" applyBorder="1" applyAlignment="1">
      <alignment horizontal="center" vertical="center"/>
    </xf>
    <xf numFmtId="0" fontId="0" fillId="3" borderId="22" xfId="0" applyFont="1" applyFill="1" applyBorder="1" applyAlignment="1">
      <alignment vertical="center"/>
    </xf>
    <xf numFmtId="9" fontId="18" fillId="0" borderId="22" xfId="146" applyNumberFormat="1" applyFont="1" applyBorder="1" applyAlignment="1">
      <alignment horizontal="center" vertical="center"/>
    </xf>
    <xf numFmtId="9" fontId="18" fillId="0" borderId="29" xfId="146" applyNumberFormat="1" applyFont="1" applyBorder="1" applyAlignment="1">
      <alignment horizontal="center" vertical="center"/>
    </xf>
    <xf numFmtId="0" fontId="9" fillId="3" borderId="22" xfId="0" applyFont="1" applyFill="1" applyBorder="1" applyAlignment="1">
      <alignment horizontal="center"/>
    </xf>
    <xf numFmtId="0" fontId="32" fillId="3" borderId="22" xfId="146" applyFont="1" applyFill="1" applyBorder="1" applyAlignment="1">
      <alignment horizontal="left" vertical="center"/>
    </xf>
    <xf numFmtId="0" fontId="18" fillId="0" borderId="24" xfId="146" applyFont="1" applyBorder="1" applyAlignment="1">
      <alignment horizontal="left" vertical="center"/>
    </xf>
    <xf numFmtId="9" fontId="18" fillId="3" borderId="22" xfId="146" applyNumberFormat="1" applyFont="1" applyFill="1" applyBorder="1" applyAlignment="1">
      <alignment horizontal="center" vertical="center"/>
    </xf>
    <xf numFmtId="0" fontId="19" fillId="3" borderId="22" xfId="146" applyFont="1" applyFill="1" applyBorder="1" applyAlignment="1">
      <alignment horizontal="left" vertical="center"/>
    </xf>
    <xf numFmtId="181" fontId="18" fillId="3" borderId="22" xfId="146" applyNumberFormat="1" applyFont="1" applyFill="1" applyBorder="1" applyAlignment="1">
      <alignment horizontal="center" vertical="center"/>
    </xf>
    <xf numFmtId="181" fontId="18" fillId="0" borderId="22" xfId="146" applyNumberFormat="1" applyFont="1" applyBorder="1" applyAlignment="1">
      <alignment horizontal="center" vertical="center"/>
    </xf>
    <xf numFmtId="0" fontId="36" fillId="0" borderId="70" xfId="0" applyFont="1" applyBorder="1" applyAlignment="1">
      <alignment horizontal="left" vertical="center"/>
    </xf>
    <xf numFmtId="0" fontId="36" fillId="0" borderId="71" xfId="0" applyFont="1" applyBorder="1" applyAlignment="1">
      <alignment horizontal="left" vertical="center"/>
    </xf>
    <xf numFmtId="9" fontId="18" fillId="0" borderId="21" xfId="146" applyNumberFormat="1" applyFont="1" applyBorder="1" applyAlignment="1">
      <alignment vertical="center"/>
    </xf>
    <xf numFmtId="0" fontId="0" fillId="3" borderId="25" xfId="0" applyFont="1" applyFill="1" applyBorder="1" applyAlignment="1">
      <alignment vertical="center"/>
    </xf>
    <xf numFmtId="9" fontId="18" fillId="0" borderId="26" xfId="146" applyNumberFormat="1" applyFont="1" applyBorder="1" applyAlignment="1">
      <alignment vertical="center"/>
    </xf>
    <xf numFmtId="0" fontId="32" fillId="0" borderId="26" xfId="146" applyFont="1" applyBorder="1" applyAlignment="1">
      <alignment horizontal="left" vertical="center"/>
    </xf>
    <xf numFmtId="9" fontId="18" fillId="0" borderId="26" xfId="146" applyNumberFormat="1" applyFont="1" applyBorder="1" applyAlignment="1">
      <alignment horizontal="left" vertical="center"/>
    </xf>
    <xf numFmtId="9" fontId="18" fillId="0" borderId="51" xfId="146" applyNumberFormat="1" applyFont="1" applyBorder="1" applyAlignment="1">
      <alignment horizontal="left" vertical="center"/>
    </xf>
    <xf numFmtId="0" fontId="36" fillId="0" borderId="59" xfId="0" applyFont="1" applyBorder="1" applyAlignment="1">
      <alignment horizontal="left" vertical="center"/>
    </xf>
    <xf numFmtId="0" fontId="36" fillId="0" borderId="51" xfId="0" applyFont="1" applyBorder="1" applyAlignment="1">
      <alignment horizontal="left" vertical="center"/>
    </xf>
    <xf numFmtId="0" fontId="36" fillId="0" borderId="58" xfId="0" applyFont="1" applyBorder="1" applyAlignment="1">
      <alignment horizontal="left" vertical="center"/>
    </xf>
    <xf numFmtId="0" fontId="34" fillId="0" borderId="60" xfId="146" applyFont="1" applyFill="1" applyBorder="1" applyAlignment="1">
      <alignment horizontal="left" vertical="center"/>
    </xf>
    <xf numFmtId="0" fontId="34" fillId="0" borderId="61" xfId="146" applyFont="1" applyFill="1" applyBorder="1" applyAlignment="1">
      <alignment horizontal="left" vertical="center"/>
    </xf>
    <xf numFmtId="0" fontId="34" fillId="0" borderId="72" xfId="146" applyFont="1" applyFill="1" applyBorder="1" applyAlignment="1">
      <alignment horizontal="left" vertical="center"/>
    </xf>
    <xf numFmtId="0" fontId="34" fillId="0" borderId="36" xfId="146" applyFont="1" applyFill="1" applyBorder="1" applyAlignment="1">
      <alignment horizontal="left" vertical="center"/>
    </xf>
    <xf numFmtId="0" fontId="36" fillId="0" borderId="33" xfId="146" applyFont="1" applyFill="1" applyBorder="1" applyAlignment="1">
      <alignment horizontal="left" vertical="center"/>
    </xf>
    <xf numFmtId="0" fontId="18" fillId="0" borderId="73" xfId="146" applyFont="1" applyFill="1" applyBorder="1" applyAlignment="1">
      <alignment horizontal="left" vertical="center"/>
    </xf>
    <xf numFmtId="0" fontId="18" fillId="0" borderId="49" xfId="146" applyFont="1" applyFill="1" applyBorder="1" applyAlignment="1">
      <alignment horizontal="left" vertical="center"/>
    </xf>
    <xf numFmtId="0" fontId="36" fillId="0" borderId="45" xfId="146" applyFont="1" applyBorder="1" applyAlignment="1">
      <alignment vertical="center"/>
    </xf>
    <xf numFmtId="0" fontId="40" fillId="0" borderId="58" xfId="146" applyFont="1" applyBorder="1" applyAlignment="1">
      <alignment horizontal="center" vertical="center"/>
    </xf>
    <xf numFmtId="0" fontId="36" fillId="0" borderId="46" xfId="146" applyFont="1" applyBorder="1" applyAlignment="1">
      <alignment vertical="center"/>
    </xf>
    <xf numFmtId="0" fontId="18" fillId="0" borderId="74" xfId="146" applyFont="1" applyBorder="1" applyAlignment="1">
      <alignment vertical="center"/>
    </xf>
    <xf numFmtId="0" fontId="36" fillId="0" borderId="74" xfId="146" applyFont="1" applyBorder="1" applyAlignment="1">
      <alignment vertical="center"/>
    </xf>
    <xf numFmtId="58" fontId="19" fillId="0" borderId="46" xfId="146" applyNumberFormat="1" applyFont="1" applyBorder="1" applyAlignment="1">
      <alignment vertical="center"/>
    </xf>
    <xf numFmtId="0" fontId="36" fillId="0" borderId="33" xfId="146" applyFont="1" applyBorder="1" applyAlignment="1">
      <alignment horizontal="center" vertical="center"/>
    </xf>
    <xf numFmtId="0" fontId="35" fillId="0" borderId="75" xfId="146" applyFont="1" applyBorder="1" applyAlignment="1">
      <alignment horizontal="left" vertical="center"/>
    </xf>
    <xf numFmtId="0" fontId="36" fillId="0" borderId="66" xfId="146" applyFont="1" applyBorder="1" applyAlignment="1">
      <alignment horizontal="left" vertical="center"/>
    </xf>
    <xf numFmtId="0" fontId="18" fillId="0" borderId="67" xfId="146" applyFont="1" applyBorder="1" applyAlignment="1">
      <alignment horizontal="left" vertical="center"/>
    </xf>
    <xf numFmtId="0" fontId="35" fillId="0" borderId="0" xfId="146" applyFont="1" applyBorder="1" applyAlignment="1">
      <alignment vertical="center"/>
    </xf>
    <xf numFmtId="0" fontId="35" fillId="0" borderId="43" xfId="146" applyFont="1" applyBorder="1" applyAlignment="1">
      <alignment horizontal="left" vertical="center" wrapText="1"/>
    </xf>
    <xf numFmtId="0" fontId="35" fillId="0" borderId="67" xfId="146" applyFont="1" applyBorder="1" applyAlignment="1">
      <alignment horizontal="left" vertical="center"/>
    </xf>
    <xf numFmtId="9" fontId="18" fillId="0" borderId="32" xfId="146" applyNumberFormat="1" applyFont="1" applyBorder="1" applyAlignment="1">
      <alignment horizontal="center" vertical="center"/>
    </xf>
    <xf numFmtId="0" fontId="41" fillId="0" borderId="23" xfId="146" applyFont="1" applyBorder="1" applyAlignment="1">
      <alignment horizontal="left" vertical="center" wrapText="1"/>
    </xf>
    <xf numFmtId="0" fontId="41" fillId="0" borderId="23" xfId="146" applyFont="1" applyBorder="1" applyAlignment="1">
      <alignment horizontal="left" vertical="center"/>
    </xf>
    <xf numFmtId="0" fontId="19" fillId="0" borderId="23" xfId="146" applyFont="1" applyBorder="1" applyAlignment="1">
      <alignment horizontal="left" vertical="center"/>
    </xf>
    <xf numFmtId="0" fontId="36" fillId="0" borderId="76" xfId="0" applyFont="1" applyBorder="1" applyAlignment="1">
      <alignment horizontal="left" vertical="center"/>
    </xf>
    <xf numFmtId="9" fontId="18" fillId="0" borderId="39" xfId="146" applyNumberFormat="1" applyFont="1" applyBorder="1" applyAlignment="1">
      <alignment vertical="center"/>
    </xf>
    <xf numFmtId="9" fontId="18" fillId="0" borderId="77" xfId="146" applyNumberFormat="1" applyFont="1" applyBorder="1" applyAlignment="1">
      <alignment horizontal="left" vertical="center"/>
    </xf>
    <xf numFmtId="0" fontId="36" fillId="0" borderId="66" xfId="0" applyFont="1" applyBorder="1" applyAlignment="1">
      <alignment horizontal="left" vertical="center"/>
    </xf>
    <xf numFmtId="0" fontId="34" fillId="0" borderId="67" xfId="146" applyFont="1" applyFill="1" applyBorder="1" applyAlignment="1">
      <alignment horizontal="left" vertical="center"/>
    </xf>
    <xf numFmtId="0" fontId="34" fillId="0" borderId="43" xfId="146" applyFont="1" applyFill="1" applyBorder="1" applyAlignment="1">
      <alignment horizontal="left" vertical="center"/>
    </xf>
    <xf numFmtId="0" fontId="18" fillId="0" borderId="78" xfId="146" applyFont="1" applyFill="1" applyBorder="1" applyAlignment="1">
      <alignment horizontal="left" vertical="center"/>
    </xf>
    <xf numFmtId="0" fontId="36" fillId="0" borderId="79" xfId="146" applyFont="1" applyBorder="1" applyAlignment="1">
      <alignment horizontal="center" vertical="center"/>
    </xf>
    <xf numFmtId="0" fontId="18" fillId="0" borderId="74" xfId="146" applyFont="1" applyBorder="1" applyAlignment="1">
      <alignment horizontal="center" vertical="center"/>
    </xf>
    <xf numFmtId="0" fontId="18" fillId="0" borderId="75" xfId="146" applyFont="1" applyBorder="1" applyAlignment="1">
      <alignment horizontal="center" vertical="center"/>
    </xf>
    <xf numFmtId="0" fontId="42" fillId="0" borderId="80" xfId="0" applyFont="1" applyBorder="1" applyAlignment="1">
      <alignment horizontal="center" vertical="center" wrapText="1"/>
    </xf>
    <xf numFmtId="0" fontId="42" fillId="0" borderId="81" xfId="0" applyFont="1" applyBorder="1" applyAlignment="1">
      <alignment horizontal="center" vertical="center" wrapText="1"/>
    </xf>
    <xf numFmtId="0" fontId="43" fillId="0" borderId="82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2" xfId="0" applyFont="1" applyFill="1" applyBorder="1"/>
    <xf numFmtId="0" fontId="0" fillId="0" borderId="82" xfId="0" applyBorder="1"/>
    <xf numFmtId="0" fontId="0" fillId="5" borderId="2" xfId="0" applyFill="1" applyBorder="1"/>
    <xf numFmtId="0" fontId="0" fillId="0" borderId="83" xfId="0" applyBorder="1"/>
    <xf numFmtId="0" fontId="0" fillId="0" borderId="84" xfId="0" applyBorder="1"/>
    <xf numFmtId="0" fontId="0" fillId="5" borderId="84" xfId="0" applyFill="1" applyBorder="1"/>
    <xf numFmtId="0" fontId="0" fillId="6" borderId="0" xfId="0" applyFill="1"/>
    <xf numFmtId="0" fontId="42" fillId="0" borderId="85" xfId="0" applyFont="1" applyBorder="1" applyAlignment="1">
      <alignment horizontal="center" vertical="center" wrapText="1"/>
    </xf>
    <xf numFmtId="0" fontId="43" fillId="0" borderId="86" xfId="0" applyFont="1" applyBorder="1" applyAlignment="1">
      <alignment horizontal="center" vertical="center"/>
    </xf>
    <xf numFmtId="0" fontId="43" fillId="0" borderId="87" xfId="0" applyFont="1" applyBorder="1"/>
    <xf numFmtId="0" fontId="0" fillId="0" borderId="87" xfId="0" applyBorder="1"/>
    <xf numFmtId="0" fontId="0" fillId="0" borderId="8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3" fillId="7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  <xf numFmtId="0" fontId="11" fillId="0" borderId="3" xfId="198" applyFont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0" fontId="12" fillId="0" borderId="0" xfId="0" applyFont="1" applyAlignment="1" quotePrefix="1">
      <alignment vertical="center"/>
    </xf>
    <xf numFmtId="0" fontId="12" fillId="0" borderId="2" xfId="0" applyFont="1" applyBorder="1" applyAlignment="1" quotePrefix="1">
      <alignment horizontal="center" vertical="center"/>
    </xf>
    <xf numFmtId="0" fontId="12" fillId="0" borderId="2" xfId="0" applyFont="1" applyBorder="1" applyAlignment="1" quotePrefix="1">
      <alignment horizontal="center" vertical="center" wrapText="1"/>
    </xf>
    <xf numFmtId="0" fontId="16" fillId="0" borderId="2" xfId="198" applyFont="1" applyBorder="1" applyAlignment="1" quotePrefix="1">
      <alignment horizontal="center" vertical="center" wrapText="1"/>
    </xf>
    <xf numFmtId="0" fontId="12" fillId="0" borderId="2" xfId="0" applyFont="1" applyBorder="1" applyAlignment="1" quotePrefix="1">
      <alignment vertical="center" wrapText="1"/>
    </xf>
    <xf numFmtId="0" fontId="12" fillId="0" borderId="2" xfId="0" applyFont="1" applyBorder="1" applyAlignment="1" quotePrefix="1">
      <alignment vertical="center"/>
    </xf>
    <xf numFmtId="0" fontId="0" fillId="0" borderId="2" xfId="0" applyBorder="1" applyAlignment="1" quotePrefix="1">
      <alignment horizontal="center"/>
    </xf>
    <xf numFmtId="0" fontId="9" fillId="0" borderId="2" xfId="0" applyFont="1" applyFill="1" applyBorder="1" applyAlignment="1" quotePrefix="1">
      <alignment vertical="center" wrapText="1"/>
    </xf>
  </cellXfs>
  <cellStyles count="1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20% - 輔色1" xfId="63"/>
    <cellStyle name="20% - 輔色2" xfId="64"/>
    <cellStyle name="20% - 輔色3" xfId="65"/>
    <cellStyle name="20% - 輔色4" xfId="66"/>
    <cellStyle name="20% - 輔色5" xfId="67"/>
    <cellStyle name="20% - 輔色6" xfId="68"/>
    <cellStyle name="40% - Accent1" xfId="69"/>
    <cellStyle name="40% - Accent2" xfId="70"/>
    <cellStyle name="40% - Accent3" xfId="71"/>
    <cellStyle name="40% - Accent6" xfId="72"/>
    <cellStyle name="40% - アクセント 1" xfId="73"/>
    <cellStyle name="40% - アクセント 2" xfId="74"/>
    <cellStyle name="40% - アクセント 3" xfId="75"/>
    <cellStyle name="40% - アクセント 6" xfId="76"/>
    <cellStyle name="40% - 輔色1" xfId="77"/>
    <cellStyle name="40% - 輔色2" xfId="78"/>
    <cellStyle name="40% - 輔色3" xfId="79"/>
    <cellStyle name="40% - 輔色6" xfId="80"/>
    <cellStyle name="60% - Accent1" xfId="81"/>
    <cellStyle name="60% - Accent2" xfId="82"/>
    <cellStyle name="60% - Accent3" xfId="83"/>
    <cellStyle name="60% - Accent4" xfId="84"/>
    <cellStyle name="60% - Accent5" xfId="85"/>
    <cellStyle name="60% - Accent6" xfId="86"/>
    <cellStyle name="60% - アクセント 1" xfId="87"/>
    <cellStyle name="60% - アクセント 2" xfId="88"/>
    <cellStyle name="60% - アクセント 3" xfId="89"/>
    <cellStyle name="60% - アクセント 4" xfId="90"/>
    <cellStyle name="60% - アクセント 5" xfId="91"/>
    <cellStyle name="60% - アクセント 6" xfId="92"/>
    <cellStyle name="60% - 輔色1" xfId="93"/>
    <cellStyle name="60% - 輔色2" xfId="94"/>
    <cellStyle name="60% - 輔色3" xfId="95"/>
    <cellStyle name="60% - 輔色4" xfId="96"/>
    <cellStyle name="60% - 輔色5" xfId="97"/>
    <cellStyle name="60% - 輔色6" xfId="98"/>
    <cellStyle name="Accent1" xfId="99"/>
    <cellStyle name="Accent2" xfId="100"/>
    <cellStyle name="Accent3" xfId="101"/>
    <cellStyle name="Accent6" xfId="102"/>
    <cellStyle name="Bad" xfId="103"/>
    <cellStyle name="Calculation" xfId="104"/>
    <cellStyle name="Check Cell" xfId="105"/>
    <cellStyle name="Explanatory Text" xfId="106"/>
    <cellStyle name="Good" xfId="107"/>
    <cellStyle name="Heading 1" xfId="108"/>
    <cellStyle name="Heading 2" xfId="109"/>
    <cellStyle name="Heading 3" xfId="110"/>
    <cellStyle name="Heading 4" xfId="111"/>
    <cellStyle name="Input" xfId="112"/>
    <cellStyle name="Linked Cell" xfId="113"/>
    <cellStyle name="Neutral" xfId="114"/>
    <cellStyle name="Normal_~0578341" xfId="115"/>
    <cellStyle name="Note" xfId="116"/>
    <cellStyle name="Output" xfId="117"/>
    <cellStyle name="S2" xfId="118"/>
    <cellStyle name="Title" xfId="119"/>
    <cellStyle name="Total" xfId="120"/>
    <cellStyle name="Warning Text" xfId="121"/>
    <cellStyle name="アクセント 1" xfId="122"/>
    <cellStyle name="アクセント 2" xfId="123"/>
    <cellStyle name="アクセント 3" xfId="124"/>
    <cellStyle name="アクセント 6" xfId="125"/>
    <cellStyle name="タイトル" xfId="126"/>
    <cellStyle name="チェック セル" xfId="127"/>
    <cellStyle name="どちらでもない" xfId="128"/>
    <cellStyle name="ハイパーリンク_組曲プレゼン.xls" xfId="129"/>
    <cellStyle name="メモ" xfId="130"/>
    <cellStyle name="リンク セル" xfId="131"/>
    <cellStyle name="百分比 2" xfId="132"/>
    <cellStyle name="百分比 2 2" xfId="133"/>
    <cellStyle name="百分比 3" xfId="134"/>
    <cellStyle name="備註" xfId="135"/>
    <cellStyle name="標題" xfId="136"/>
    <cellStyle name="標題 1" xfId="137"/>
    <cellStyle name="標題 2" xfId="138"/>
    <cellStyle name="標題 3" xfId="139"/>
    <cellStyle name="標題 4" xfId="140"/>
    <cellStyle name="標準_組曲プレゼン.xls" xfId="141"/>
    <cellStyle name="表示済みのハイパーリンク_組曲プレゼン.xls" xfId="142"/>
    <cellStyle name="差_下单表" xfId="143"/>
    <cellStyle name="常规 10 10" xfId="144"/>
    <cellStyle name="常规 10 11" xfId="145"/>
    <cellStyle name="常规 2" xfId="146"/>
    <cellStyle name="常规 2 2 2" xfId="147"/>
    <cellStyle name="常规 2 2 4 2" xfId="148"/>
    <cellStyle name="常规 2 3 4 3" xfId="149"/>
    <cellStyle name="常规 2 5 2" xfId="150"/>
    <cellStyle name="常规 23" xfId="151"/>
    <cellStyle name="常规 23 2 2" xfId="152"/>
    <cellStyle name="常规 3" xfId="153"/>
    <cellStyle name="常规 3 2_152" xfId="154"/>
    <cellStyle name="常规 4" xfId="155"/>
    <cellStyle name="常规 4 2" xfId="156"/>
    <cellStyle name="常规 40" xfId="157"/>
    <cellStyle name="常规 43" xfId="158"/>
    <cellStyle name="超链接 2" xfId="159"/>
    <cellStyle name="超链接 2 2" xfId="160"/>
    <cellStyle name="超链接 3" xfId="161"/>
    <cellStyle name="出力" xfId="162"/>
    <cellStyle name="悪い" xfId="163"/>
    <cellStyle name="輔色1" xfId="164"/>
    <cellStyle name="輔色2" xfId="165"/>
    <cellStyle name="輔色3" xfId="166"/>
    <cellStyle name="輔色6" xfId="167"/>
    <cellStyle name="好_TADA2412女款梭织羽绒服" xfId="168"/>
    <cellStyle name="好_下单表" xfId="169"/>
    <cellStyle name="合計" xfId="170"/>
    <cellStyle name="桁区切り [0.00]_組曲プレゼン.xls" xfId="171"/>
    <cellStyle name="桁区切り_組曲プレゼン.xls" xfId="172"/>
    <cellStyle name="壞" xfId="173"/>
    <cellStyle name="集計" xfId="174"/>
    <cellStyle name="計算" xfId="175"/>
    <cellStyle name="計算方式" xfId="176"/>
    <cellStyle name="檢查儲存格" xfId="177"/>
    <cellStyle name="見出し 1" xfId="178"/>
    <cellStyle name="見出し 2" xfId="179"/>
    <cellStyle name="見出し 3" xfId="180"/>
    <cellStyle name="見出し 4" xfId="181"/>
    <cellStyle name="警告文" xfId="182"/>
    <cellStyle name="警告文字" xfId="183"/>
    <cellStyle name="連結的儲存格" xfId="184"/>
    <cellStyle name="良い" xfId="185"/>
    <cellStyle name="千位分隔 2" xfId="186"/>
    <cellStyle name="千位分隔[0] 2" xfId="187"/>
    <cellStyle name="入力" xfId="188"/>
    <cellStyle name="輸出" xfId="189"/>
    <cellStyle name="輸入" xfId="190"/>
    <cellStyle name="說明文字" xfId="191"/>
    <cellStyle name="説明文" xfId="192"/>
    <cellStyle name="通貨 [0.00]_組曲プレゼン.xls" xfId="193"/>
    <cellStyle name="通貨_組曲プレゼン.xls" xfId="194"/>
    <cellStyle name="中等" xfId="195"/>
    <cellStyle name="注释 2 2" xfId="196"/>
    <cellStyle name="표준_CB525WCB520CB521CB527 자재리스트_MATERIAL LIST GREEN LAMB GL550 GL551(BULK)" xfId="197"/>
    <cellStyle name="S10" xfId="19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checked="Checked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01739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20014692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0636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22491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26198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01739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0014692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3293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0636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41388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22491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564755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25246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57428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243965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243965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02692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03644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40436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394835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0636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0636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58380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28103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58380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28103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621905" y="1181100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621905" y="136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621905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612380" y="800100"/>
              <a:ext cx="390525" cy="19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602855" y="638175"/>
              <a:ext cx="390525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252460" y="600075"/>
              <a:ext cx="390525" cy="57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261985" y="790575"/>
              <a:ext cx="400050" cy="28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281035" y="10001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281035" y="118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281035" y="136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01739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22491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43293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0636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79845" y="229552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243965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24396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03644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03644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45198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44246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18731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18731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583805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28103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574280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28103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7984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7984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209925" y="89820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209925" y="880110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26198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564755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79845" y="2114550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79845" y="1933575"/>
              <a:ext cx="40195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036445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828925" y="67722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304800</xdr:colOff>
          <xdr:row>45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443100" y="96678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5173980" y="2114550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45</xdr:row>
          <xdr:rowOff>0</xdr:rowOff>
        </xdr:from>
        <xdr:to>
          <xdr:col>252</xdr:col>
          <xdr:colOff>390525</xdr:colOff>
          <xdr:row>45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443100" y="96678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421505" y="19716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5164455" y="1914525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440555" y="21812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439025" y="19716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201025" y="1905000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458075" y="21812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201025" y="2114550"/>
              <a:ext cx="400050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458075" y="66675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220075" y="64770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467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229600" y="8763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30780" y="4667250"/>
              <a:ext cx="3905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21505" y="57245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42150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518350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517398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496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8239125" y="57531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477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82391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9525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496050" y="5753100"/>
              <a:ext cx="2476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733425</xdr:colOff>
          <xdr:row>26</xdr:row>
          <xdr:rowOff>9525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486525" y="5543550"/>
              <a:ext cx="257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714375</xdr:colOff>
          <xdr:row>27</xdr:row>
          <xdr:rowOff>0</xdr:rowOff>
        </xdr:from>
        <xdr:to>
          <xdr:col>3</xdr:col>
          <xdr:colOff>1104900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465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685800</xdr:colOff>
          <xdr:row>26</xdr:row>
          <xdr:rowOff>9525</xdr:rowOff>
        </xdr:from>
        <xdr:to>
          <xdr:col>3</xdr:col>
          <xdr:colOff>990600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26080" y="5543550"/>
              <a:ext cx="3048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515225" y="1343025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515225" y="15525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515225" y="11334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505700" y="8763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496175" y="685800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8229600" y="647700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200025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8239125" y="8667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8258175" y="1133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8258175" y="1343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8258175" y="1552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8815" y="216217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4920" y="6812280"/>
              <a:ext cx="38862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4895" y="1295400"/>
              <a:ext cx="390525" cy="4381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34</xdr:row>
          <xdr:rowOff>0</xdr:rowOff>
        </xdr:from>
        <xdr:to>
          <xdr:col>6</xdr:col>
          <xdr:colOff>447675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2818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34</xdr:row>
          <xdr:rowOff>0</xdr:rowOff>
        </xdr:from>
        <xdr:to>
          <xdr:col>8</xdr:col>
          <xdr:colOff>485775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83605" y="681228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34</xdr:row>
          <xdr:rowOff>9525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81875" y="682180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58340" y="2524125"/>
              <a:ext cx="7791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59555" y="21621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899660" y="2047875"/>
              <a:ext cx="638175" cy="3714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899660" y="2228850"/>
              <a:ext cx="63817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5955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899660" y="2428875"/>
              <a:ext cx="63817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3430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34300" y="2228850"/>
              <a:ext cx="3524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86575" y="252412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34300" y="2371725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142875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43700" y="1066800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438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438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8815" y="1619250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4135" y="1628775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4135" y="1809750"/>
              <a:ext cx="590550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85185" y="1438275"/>
              <a:ext cx="76962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99385" y="1438275"/>
              <a:ext cx="6667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73855" y="1438275"/>
              <a:ext cx="34480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21</xdr:row>
          <xdr:rowOff>152400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94610" y="4143375"/>
              <a:ext cx="314325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86575" y="2162175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86575" y="2343150"/>
              <a:ext cx="400050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142875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43800" y="1066800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4370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4370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0620" y="2228850"/>
              <a:ext cx="50292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21</xdr:row>
          <xdr:rowOff>38100</xdr:rowOff>
        </xdr:from>
        <xdr:to>
          <xdr:col>2</xdr:col>
          <xdr:colOff>609600</xdr:colOff>
          <xdr:row>24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82140" y="4029075"/>
              <a:ext cx="30480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8815" y="2314575"/>
              <a:ext cx="77914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4420" y="2524125"/>
              <a:ext cx="62674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2045" y="2162175"/>
              <a:ext cx="63627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0980" y="2324100"/>
              <a:ext cx="70675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0</xdr:rowOff>
        </xdr:from>
        <xdr:to>
          <xdr:col>3</xdr:col>
          <xdr:colOff>400050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5965" y="1438275"/>
              <a:ext cx="6648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10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48815" y="1800225"/>
              <a:ext cx="77914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9525</xdr:rowOff>
    </xdr:from>
    <xdr:to>
      <xdr:col>1</xdr:col>
      <xdr:colOff>0</xdr:colOff>
      <xdr:row>6</xdr:row>
      <xdr:rowOff>9525</xdr:rowOff>
    </xdr:to>
    <xdr:sp>
      <xdr:nvSpPr>
        <xdr:cNvPr id="8" name="直接连接符 7"/>
        <xdr:cNvSpPr>
          <a:spLocks noChangeShapeType="1"/>
        </xdr:cNvSpPr>
      </xdr:nvSpPr>
      <xdr:spPr>
        <a:xfrm>
          <a:off x="0" y="965200"/>
          <a:ext cx="1409700" cy="508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0.xml"/><Relationship Id="rId8" Type="http://schemas.openxmlformats.org/officeDocument/2006/relationships/ctrlProp" Target="../ctrlProps/ctrlProp69.xml"/><Relationship Id="rId7" Type="http://schemas.openxmlformats.org/officeDocument/2006/relationships/ctrlProp" Target="../ctrlProps/ctrlProp68.xml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48" Type="http://schemas.openxmlformats.org/officeDocument/2006/relationships/ctrlProp" Target="../ctrlProps/ctrlProp109.xml"/><Relationship Id="rId47" Type="http://schemas.openxmlformats.org/officeDocument/2006/relationships/ctrlProp" Target="../ctrlProps/ctrlProp108.xml"/><Relationship Id="rId46" Type="http://schemas.openxmlformats.org/officeDocument/2006/relationships/ctrlProp" Target="../ctrlProps/ctrlProp107.xml"/><Relationship Id="rId45" Type="http://schemas.openxmlformats.org/officeDocument/2006/relationships/ctrlProp" Target="../ctrlProps/ctrlProp106.xml"/><Relationship Id="rId44" Type="http://schemas.openxmlformats.org/officeDocument/2006/relationships/ctrlProp" Target="../ctrlProps/ctrlProp105.xml"/><Relationship Id="rId43" Type="http://schemas.openxmlformats.org/officeDocument/2006/relationships/ctrlProp" Target="../ctrlProps/ctrlProp104.xml"/><Relationship Id="rId42" Type="http://schemas.openxmlformats.org/officeDocument/2006/relationships/ctrlProp" Target="../ctrlProps/ctrlProp103.xml"/><Relationship Id="rId41" Type="http://schemas.openxmlformats.org/officeDocument/2006/relationships/ctrlProp" Target="../ctrlProps/ctrlProp102.xml"/><Relationship Id="rId40" Type="http://schemas.openxmlformats.org/officeDocument/2006/relationships/ctrlProp" Target="../ctrlProps/ctrlProp101.xml"/><Relationship Id="rId4" Type="http://schemas.openxmlformats.org/officeDocument/2006/relationships/ctrlProp" Target="../ctrlProps/ctrlProp65.xml"/><Relationship Id="rId39" Type="http://schemas.openxmlformats.org/officeDocument/2006/relationships/ctrlProp" Target="../ctrlProps/ctrlProp100.xml"/><Relationship Id="rId38" Type="http://schemas.openxmlformats.org/officeDocument/2006/relationships/ctrlProp" Target="../ctrlProps/ctrlProp99.xml"/><Relationship Id="rId37" Type="http://schemas.openxmlformats.org/officeDocument/2006/relationships/ctrlProp" Target="../ctrlProps/ctrlProp98.xml"/><Relationship Id="rId36" Type="http://schemas.openxmlformats.org/officeDocument/2006/relationships/ctrlProp" Target="../ctrlProps/ctrlProp97.xml"/><Relationship Id="rId35" Type="http://schemas.openxmlformats.org/officeDocument/2006/relationships/ctrlProp" Target="../ctrlProps/ctrlProp96.xml"/><Relationship Id="rId34" Type="http://schemas.openxmlformats.org/officeDocument/2006/relationships/ctrlProp" Target="../ctrlProps/ctrlProp95.xml"/><Relationship Id="rId33" Type="http://schemas.openxmlformats.org/officeDocument/2006/relationships/ctrlProp" Target="../ctrlProps/ctrlProp94.xml"/><Relationship Id="rId32" Type="http://schemas.openxmlformats.org/officeDocument/2006/relationships/ctrlProp" Target="../ctrlProps/ctrlProp93.xml"/><Relationship Id="rId31" Type="http://schemas.openxmlformats.org/officeDocument/2006/relationships/ctrlProp" Target="../ctrlProps/ctrlProp92.xml"/><Relationship Id="rId30" Type="http://schemas.openxmlformats.org/officeDocument/2006/relationships/ctrlProp" Target="../ctrlProps/ctrlProp91.xml"/><Relationship Id="rId3" Type="http://schemas.openxmlformats.org/officeDocument/2006/relationships/ctrlProp" Target="../ctrlProps/ctrlProp64.xml"/><Relationship Id="rId29" Type="http://schemas.openxmlformats.org/officeDocument/2006/relationships/ctrlProp" Target="../ctrlProps/ctrlProp90.xml"/><Relationship Id="rId28" Type="http://schemas.openxmlformats.org/officeDocument/2006/relationships/ctrlProp" Target="../ctrlProps/ctrlProp89.xml"/><Relationship Id="rId27" Type="http://schemas.openxmlformats.org/officeDocument/2006/relationships/ctrlProp" Target="../ctrlProps/ctrlProp88.xml"/><Relationship Id="rId26" Type="http://schemas.openxmlformats.org/officeDocument/2006/relationships/ctrlProp" Target="../ctrlProps/ctrlProp87.xml"/><Relationship Id="rId25" Type="http://schemas.openxmlformats.org/officeDocument/2006/relationships/ctrlProp" Target="../ctrlProps/ctrlProp86.xml"/><Relationship Id="rId24" Type="http://schemas.openxmlformats.org/officeDocument/2006/relationships/ctrlProp" Target="../ctrlProps/ctrlProp85.xml"/><Relationship Id="rId23" Type="http://schemas.openxmlformats.org/officeDocument/2006/relationships/ctrlProp" Target="../ctrlProps/ctrlProp84.xml"/><Relationship Id="rId22" Type="http://schemas.openxmlformats.org/officeDocument/2006/relationships/ctrlProp" Target="../ctrlProps/ctrlProp83.xml"/><Relationship Id="rId21" Type="http://schemas.openxmlformats.org/officeDocument/2006/relationships/ctrlProp" Target="../ctrlProps/ctrlProp82.xml"/><Relationship Id="rId20" Type="http://schemas.openxmlformats.org/officeDocument/2006/relationships/ctrlProp" Target="../ctrlProps/ctrlProp81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0.xml"/><Relationship Id="rId18" Type="http://schemas.openxmlformats.org/officeDocument/2006/relationships/ctrlProp" Target="../ctrlProps/ctrlProp79.xml"/><Relationship Id="rId17" Type="http://schemas.openxmlformats.org/officeDocument/2006/relationships/ctrlProp" Target="../ctrlProps/ctrlProp78.xml"/><Relationship Id="rId16" Type="http://schemas.openxmlformats.org/officeDocument/2006/relationships/ctrlProp" Target="../ctrlProps/ctrlProp77.xml"/><Relationship Id="rId15" Type="http://schemas.openxmlformats.org/officeDocument/2006/relationships/ctrlProp" Target="../ctrlProps/ctrlProp76.xml"/><Relationship Id="rId14" Type="http://schemas.openxmlformats.org/officeDocument/2006/relationships/ctrlProp" Target="../ctrlProps/ctrlProp75.xml"/><Relationship Id="rId13" Type="http://schemas.openxmlformats.org/officeDocument/2006/relationships/ctrlProp" Target="../ctrlProps/ctrlProp74.xml"/><Relationship Id="rId12" Type="http://schemas.openxmlformats.org/officeDocument/2006/relationships/ctrlProp" Target="../ctrlProps/ctrlProp73.xml"/><Relationship Id="rId11" Type="http://schemas.openxmlformats.org/officeDocument/2006/relationships/ctrlProp" Target="../ctrlProps/ctrlProp72.xml"/><Relationship Id="rId10" Type="http://schemas.openxmlformats.org/officeDocument/2006/relationships/ctrlProp" Target="../ctrlProps/ctrlProp71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6.xml"/><Relationship Id="rId8" Type="http://schemas.openxmlformats.org/officeDocument/2006/relationships/ctrlProp" Target="../ctrlProps/ctrlProp115.xml"/><Relationship Id="rId7" Type="http://schemas.openxmlformats.org/officeDocument/2006/relationships/ctrlProp" Target="../ctrlProps/ctrlProp114.xml"/><Relationship Id="rId6" Type="http://schemas.openxmlformats.org/officeDocument/2006/relationships/ctrlProp" Target="../ctrlProps/ctrlProp113.xml"/><Relationship Id="rId5" Type="http://schemas.openxmlformats.org/officeDocument/2006/relationships/ctrlProp" Target="../ctrlProps/ctrlProp112.xml"/><Relationship Id="rId41" Type="http://schemas.openxmlformats.org/officeDocument/2006/relationships/ctrlProp" Target="../ctrlProps/ctrlProp148.xml"/><Relationship Id="rId40" Type="http://schemas.openxmlformats.org/officeDocument/2006/relationships/ctrlProp" Target="../ctrlProps/ctrlProp147.xml"/><Relationship Id="rId4" Type="http://schemas.openxmlformats.org/officeDocument/2006/relationships/ctrlProp" Target="../ctrlProps/ctrlProp111.xml"/><Relationship Id="rId39" Type="http://schemas.openxmlformats.org/officeDocument/2006/relationships/ctrlProp" Target="../ctrlProps/ctrlProp146.xml"/><Relationship Id="rId38" Type="http://schemas.openxmlformats.org/officeDocument/2006/relationships/ctrlProp" Target="../ctrlProps/ctrlProp145.xml"/><Relationship Id="rId37" Type="http://schemas.openxmlformats.org/officeDocument/2006/relationships/ctrlProp" Target="../ctrlProps/ctrlProp144.xml"/><Relationship Id="rId36" Type="http://schemas.openxmlformats.org/officeDocument/2006/relationships/ctrlProp" Target="../ctrlProps/ctrlProp143.xml"/><Relationship Id="rId35" Type="http://schemas.openxmlformats.org/officeDocument/2006/relationships/ctrlProp" Target="../ctrlProps/ctrlProp142.xml"/><Relationship Id="rId34" Type="http://schemas.openxmlformats.org/officeDocument/2006/relationships/ctrlProp" Target="../ctrlProps/ctrlProp141.xml"/><Relationship Id="rId33" Type="http://schemas.openxmlformats.org/officeDocument/2006/relationships/ctrlProp" Target="../ctrlProps/ctrlProp140.xml"/><Relationship Id="rId32" Type="http://schemas.openxmlformats.org/officeDocument/2006/relationships/ctrlProp" Target="../ctrlProps/ctrlProp139.xml"/><Relationship Id="rId31" Type="http://schemas.openxmlformats.org/officeDocument/2006/relationships/ctrlProp" Target="../ctrlProps/ctrlProp138.xml"/><Relationship Id="rId30" Type="http://schemas.openxmlformats.org/officeDocument/2006/relationships/ctrlProp" Target="../ctrlProps/ctrlProp137.xml"/><Relationship Id="rId3" Type="http://schemas.openxmlformats.org/officeDocument/2006/relationships/ctrlProp" Target="../ctrlProps/ctrlProp110.xml"/><Relationship Id="rId29" Type="http://schemas.openxmlformats.org/officeDocument/2006/relationships/ctrlProp" Target="../ctrlProps/ctrlProp136.xml"/><Relationship Id="rId28" Type="http://schemas.openxmlformats.org/officeDocument/2006/relationships/ctrlProp" Target="../ctrlProps/ctrlProp135.xml"/><Relationship Id="rId27" Type="http://schemas.openxmlformats.org/officeDocument/2006/relationships/ctrlProp" Target="../ctrlProps/ctrlProp134.xml"/><Relationship Id="rId26" Type="http://schemas.openxmlformats.org/officeDocument/2006/relationships/ctrlProp" Target="../ctrlProps/ctrlProp133.xml"/><Relationship Id="rId25" Type="http://schemas.openxmlformats.org/officeDocument/2006/relationships/ctrlProp" Target="../ctrlProps/ctrlProp132.xml"/><Relationship Id="rId24" Type="http://schemas.openxmlformats.org/officeDocument/2006/relationships/ctrlProp" Target="../ctrlProps/ctrlProp131.xml"/><Relationship Id="rId23" Type="http://schemas.openxmlformats.org/officeDocument/2006/relationships/ctrlProp" Target="../ctrlProps/ctrlProp130.xml"/><Relationship Id="rId22" Type="http://schemas.openxmlformats.org/officeDocument/2006/relationships/ctrlProp" Target="../ctrlProps/ctrlProp129.xml"/><Relationship Id="rId21" Type="http://schemas.openxmlformats.org/officeDocument/2006/relationships/ctrlProp" Target="../ctrlProps/ctrlProp128.xml"/><Relationship Id="rId20" Type="http://schemas.openxmlformats.org/officeDocument/2006/relationships/ctrlProp" Target="../ctrlProps/ctrlProp12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6.xml"/><Relationship Id="rId18" Type="http://schemas.openxmlformats.org/officeDocument/2006/relationships/ctrlProp" Target="../ctrlProps/ctrlProp125.xml"/><Relationship Id="rId17" Type="http://schemas.openxmlformats.org/officeDocument/2006/relationships/ctrlProp" Target="../ctrlProps/ctrlProp124.xml"/><Relationship Id="rId16" Type="http://schemas.openxmlformats.org/officeDocument/2006/relationships/ctrlProp" Target="../ctrlProps/ctrlProp123.xml"/><Relationship Id="rId15" Type="http://schemas.openxmlformats.org/officeDocument/2006/relationships/ctrlProp" Target="../ctrlProps/ctrlProp122.xml"/><Relationship Id="rId14" Type="http://schemas.openxmlformats.org/officeDocument/2006/relationships/ctrlProp" Target="../ctrlProps/ctrlProp121.xml"/><Relationship Id="rId13" Type="http://schemas.openxmlformats.org/officeDocument/2006/relationships/ctrlProp" Target="../ctrlProps/ctrlProp120.xml"/><Relationship Id="rId12" Type="http://schemas.openxmlformats.org/officeDocument/2006/relationships/ctrlProp" Target="../ctrlProps/ctrlProp119.xml"/><Relationship Id="rId11" Type="http://schemas.openxmlformats.org/officeDocument/2006/relationships/ctrlProp" Target="../ctrlProps/ctrlProp118.xml"/><Relationship Id="rId10" Type="http://schemas.openxmlformats.org/officeDocument/2006/relationships/ctrlProp" Target="../ctrlProps/ctrlProp117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13" sqref="D13"/>
    </sheetView>
  </sheetViews>
  <sheetFormatPr defaultColWidth="11" defaultRowHeight="14.25" outlineLevelCol="1"/>
  <cols>
    <col min="1" max="1" width="5.5" customWidth="1"/>
    <col min="2" max="2" width="96.4" style="440" customWidth="1"/>
    <col min="3" max="3" width="10.1" customWidth="1"/>
  </cols>
  <sheetData>
    <row r="1" ht="21" customHeight="1" spans="1:2">
      <c r="A1" s="441"/>
      <c r="B1" s="442" t="s">
        <v>0</v>
      </c>
    </row>
    <row r="2" spans="1:2">
      <c r="A2" s="15">
        <v>1</v>
      </c>
      <c r="B2" s="443" t="s">
        <v>1</v>
      </c>
    </row>
    <row r="3" spans="1:2">
      <c r="A3" s="15">
        <v>2</v>
      </c>
      <c r="B3" s="443" t="s">
        <v>2</v>
      </c>
    </row>
    <row r="4" spans="1:2">
      <c r="A4" s="15">
        <v>3</v>
      </c>
      <c r="B4" s="443" t="s">
        <v>3</v>
      </c>
    </row>
    <row r="5" spans="1:2">
      <c r="A5" s="15">
        <v>4</v>
      </c>
      <c r="B5" s="443" t="s">
        <v>4</v>
      </c>
    </row>
    <row r="6" spans="1:2">
      <c r="A6" s="15">
        <v>5</v>
      </c>
      <c r="B6" s="443" t="s">
        <v>5</v>
      </c>
    </row>
    <row r="7" spans="1:2">
      <c r="A7" s="15">
        <v>6</v>
      </c>
      <c r="B7" s="443" t="s">
        <v>6</v>
      </c>
    </row>
    <row r="8" s="439" customFormat="1" ht="15" customHeight="1" spans="1:2">
      <c r="A8" s="444">
        <v>7</v>
      </c>
      <c r="B8" s="445" t="s">
        <v>7</v>
      </c>
    </row>
    <row r="9" ht="18.9" customHeight="1" spans="1:2">
      <c r="A9" s="441"/>
      <c r="B9" s="446" t="s">
        <v>8</v>
      </c>
    </row>
    <row r="10" ht="15.9" customHeight="1" spans="1:2">
      <c r="A10" s="15">
        <v>1</v>
      </c>
      <c r="B10" s="447" t="s">
        <v>9</v>
      </c>
    </row>
    <row r="11" spans="1:2">
      <c r="A11" s="15">
        <v>2</v>
      </c>
      <c r="B11" s="443" t="s">
        <v>10</v>
      </c>
    </row>
    <row r="12" spans="1:2">
      <c r="A12" s="15">
        <v>3</v>
      </c>
      <c r="B12" s="445" t="s">
        <v>11</v>
      </c>
    </row>
    <row r="13" spans="1:2">
      <c r="A13" s="15">
        <v>4</v>
      </c>
      <c r="B13" s="443" t="s">
        <v>12</v>
      </c>
    </row>
    <row r="14" spans="1:2">
      <c r="A14" s="15">
        <v>5</v>
      </c>
      <c r="B14" s="443" t="s">
        <v>13</v>
      </c>
    </row>
    <row r="15" spans="1:2">
      <c r="A15" s="15">
        <v>6</v>
      </c>
      <c r="B15" s="443" t="s">
        <v>14</v>
      </c>
    </row>
    <row r="16" spans="1:2">
      <c r="A16" s="15">
        <v>7</v>
      </c>
      <c r="B16" s="443" t="s">
        <v>15</v>
      </c>
    </row>
    <row r="17" spans="1:2">
      <c r="A17" s="15">
        <v>8</v>
      </c>
      <c r="B17" s="443" t="s">
        <v>16</v>
      </c>
    </row>
    <row r="18" spans="1:2">
      <c r="A18" s="15">
        <v>9</v>
      </c>
      <c r="B18" s="443" t="s">
        <v>17</v>
      </c>
    </row>
    <row r="19" spans="1:2">
      <c r="A19" s="15"/>
      <c r="B19" s="443"/>
    </row>
    <row r="20" ht="20.25" spans="1:2">
      <c r="A20" s="441"/>
      <c r="B20" s="442" t="s">
        <v>18</v>
      </c>
    </row>
    <row r="21" spans="1:2">
      <c r="A21" s="15">
        <v>1</v>
      </c>
      <c r="B21" s="448" t="s">
        <v>19</v>
      </c>
    </row>
    <row r="22" spans="1:2">
      <c r="A22" s="15">
        <v>2</v>
      </c>
      <c r="B22" s="443" t="s">
        <v>20</v>
      </c>
    </row>
    <row r="23" spans="1:2">
      <c r="A23" s="15">
        <v>3</v>
      </c>
      <c r="B23" s="443" t="s">
        <v>21</v>
      </c>
    </row>
    <row r="24" spans="1:2">
      <c r="A24" s="15">
        <v>4</v>
      </c>
      <c r="B24" s="443" t="s">
        <v>22</v>
      </c>
    </row>
    <row r="25" spans="1:2">
      <c r="A25" s="15">
        <v>5</v>
      </c>
      <c r="B25" s="443" t="s">
        <v>23</v>
      </c>
    </row>
    <row r="26" spans="1:2">
      <c r="A26" s="15">
        <v>6</v>
      </c>
      <c r="B26" s="443" t="s">
        <v>24</v>
      </c>
    </row>
    <row r="27" spans="1:2">
      <c r="A27" s="15">
        <v>7</v>
      </c>
      <c r="B27" s="443" t="s">
        <v>25</v>
      </c>
    </row>
    <row r="28" spans="1:2">
      <c r="A28" s="15">
        <v>8</v>
      </c>
      <c r="B28" s="443" t="s">
        <v>26</v>
      </c>
    </row>
    <row r="29" spans="1:2">
      <c r="A29" s="15"/>
      <c r="B29" s="443"/>
    </row>
    <row r="30" ht="20.25" spans="1:2">
      <c r="A30" s="441"/>
      <c r="B30" s="442" t="s">
        <v>27</v>
      </c>
    </row>
    <row r="31" spans="1:2">
      <c r="A31" s="15">
        <v>1</v>
      </c>
      <c r="B31" s="448" t="s">
        <v>28</v>
      </c>
    </row>
    <row r="32" spans="1:2">
      <c r="A32" s="15">
        <v>2</v>
      </c>
      <c r="B32" s="443" t="s">
        <v>29</v>
      </c>
    </row>
    <row r="33" spans="1:2">
      <c r="A33" s="15">
        <v>3</v>
      </c>
      <c r="B33" s="443" t="s">
        <v>30</v>
      </c>
    </row>
    <row r="34" spans="1:2">
      <c r="A34" s="15">
        <v>4</v>
      </c>
      <c r="B34" s="443" t="s">
        <v>31</v>
      </c>
    </row>
    <row r="35" spans="1:2">
      <c r="A35" s="15">
        <v>5</v>
      </c>
      <c r="B35" s="443" t="s">
        <v>32</v>
      </c>
    </row>
    <row r="36" spans="1:2">
      <c r="A36" s="15">
        <v>6</v>
      </c>
      <c r="B36" s="443" t="s">
        <v>33</v>
      </c>
    </row>
    <row r="37" spans="1:2">
      <c r="A37" s="15">
        <v>7</v>
      </c>
      <c r="B37" s="443" t="s">
        <v>34</v>
      </c>
    </row>
    <row r="38" spans="1:2">
      <c r="A38" s="15"/>
      <c r="B38" s="443"/>
    </row>
    <row r="40" spans="1:2">
      <c r="A40" s="449" t="s">
        <v>35</v>
      </c>
      <c r="B40" s="45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22"/>
  <sheetViews>
    <sheetView zoomScale="125" zoomScaleNormal="125" workbookViewId="0">
      <selection activeCell="H15" sqref="H15"/>
    </sheetView>
  </sheetViews>
  <sheetFormatPr defaultColWidth="9" defaultRowHeight="14.25"/>
  <cols>
    <col min="1" max="1" width="7" customWidth="1"/>
    <col min="2" max="2" width="10" customWidth="1"/>
    <col min="3" max="3" width="4.9" customWidth="1"/>
    <col min="4" max="4" width="11.7" customWidth="1"/>
    <col min="5" max="5" width="6.2" customWidth="1"/>
    <col min="6" max="6" width="11.7" customWidth="1"/>
    <col min="7" max="8" width="9.9" style="79" customWidth="1"/>
    <col min="9" max="10" width="9.9" customWidth="1"/>
    <col min="11" max="11" width="9.7" customWidth="1"/>
    <col min="12" max="12" width="9" customWidth="1"/>
    <col min="13" max="13" width="10.6" customWidth="1"/>
  </cols>
  <sheetData>
    <row r="1" ht="29.25" spans="1:13">
      <c r="A1" s="3" t="s">
        <v>315</v>
      </c>
      <c r="B1" s="3"/>
      <c r="C1" s="3"/>
      <c r="D1" s="3"/>
      <c r="E1" s="3"/>
      <c r="F1" s="3"/>
      <c r="G1" s="80"/>
      <c r="H1" s="80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316</v>
      </c>
      <c r="H2" s="4"/>
      <c r="I2" s="4" t="s">
        <v>317</v>
      </c>
      <c r="J2" s="4"/>
      <c r="K2" s="6" t="s">
        <v>318</v>
      </c>
      <c r="L2" s="95" t="s">
        <v>319</v>
      </c>
      <c r="M2" s="22" t="s">
        <v>320</v>
      </c>
    </row>
    <row r="3" s="1" customFormat="1" ht="16.5" spans="1:13">
      <c r="A3" s="4"/>
      <c r="B3" s="7"/>
      <c r="C3" s="7"/>
      <c r="D3" s="7"/>
      <c r="E3" s="7"/>
      <c r="F3" s="7"/>
      <c r="G3" s="4" t="s">
        <v>321</v>
      </c>
      <c r="H3" s="4" t="s">
        <v>322</v>
      </c>
      <c r="I3" s="4" t="s">
        <v>321</v>
      </c>
      <c r="J3" s="4" t="s">
        <v>322</v>
      </c>
      <c r="K3" s="8"/>
      <c r="L3" s="96"/>
      <c r="M3" s="23"/>
    </row>
    <row r="4" spans="1:13">
      <c r="A4" s="15">
        <v>1</v>
      </c>
      <c r="B4" s="33" t="s">
        <v>323</v>
      </c>
      <c r="C4" s="81"/>
      <c r="D4" s="32" t="s">
        <v>312</v>
      </c>
      <c r="E4" s="82" t="s">
        <v>118</v>
      </c>
      <c r="F4" s="25" t="s">
        <v>64</v>
      </c>
      <c r="G4" s="83">
        <v>0.01</v>
      </c>
      <c r="H4" s="83">
        <v>0.008</v>
      </c>
      <c r="I4" s="83">
        <v>0.01</v>
      </c>
      <c r="J4" s="83">
        <v>0.01</v>
      </c>
      <c r="K4" s="12">
        <f>SUM(G4:J4)</f>
        <v>0.038</v>
      </c>
      <c r="L4" s="9" t="s">
        <v>68</v>
      </c>
      <c r="M4" s="44" t="s">
        <v>324</v>
      </c>
    </row>
    <row r="5" spans="1:13">
      <c r="A5" s="15">
        <v>2</v>
      </c>
      <c r="B5" s="33" t="s">
        <v>323</v>
      </c>
      <c r="C5" s="81"/>
      <c r="D5" s="84" t="s">
        <v>312</v>
      </c>
      <c r="E5" s="82" t="s">
        <v>118</v>
      </c>
      <c r="F5" s="25" t="s">
        <v>64</v>
      </c>
      <c r="G5" s="83">
        <v>0.009</v>
      </c>
      <c r="H5" s="83">
        <v>0.008</v>
      </c>
      <c r="I5" s="83">
        <v>0.01</v>
      </c>
      <c r="J5" s="83">
        <v>0.008</v>
      </c>
      <c r="K5" s="12">
        <f t="shared" ref="K5:K18" si="0">SUM(G5:J5)</f>
        <v>0.035</v>
      </c>
      <c r="L5" s="9" t="s">
        <v>68</v>
      </c>
      <c r="M5" s="44" t="s">
        <v>324</v>
      </c>
    </row>
    <row r="6" spans="1:13">
      <c r="A6" s="15">
        <v>3</v>
      </c>
      <c r="B6" s="33" t="s">
        <v>323</v>
      </c>
      <c r="C6" s="81"/>
      <c r="D6" s="84" t="s">
        <v>312</v>
      </c>
      <c r="E6" s="82" t="s">
        <v>118</v>
      </c>
      <c r="F6" s="25" t="s">
        <v>64</v>
      </c>
      <c r="G6" s="83">
        <v>0.009</v>
      </c>
      <c r="H6" s="83">
        <v>0.01</v>
      </c>
      <c r="I6" s="83">
        <v>0.008</v>
      </c>
      <c r="J6" s="83">
        <v>0.008</v>
      </c>
      <c r="K6" s="12">
        <f t="shared" si="0"/>
        <v>0.035</v>
      </c>
      <c r="L6" s="9" t="s">
        <v>68</v>
      </c>
      <c r="M6" s="44" t="s">
        <v>324</v>
      </c>
    </row>
    <row r="7" spans="1:13">
      <c r="A7" s="15">
        <v>4</v>
      </c>
      <c r="B7" s="33" t="s">
        <v>323</v>
      </c>
      <c r="C7" s="81"/>
      <c r="D7" s="84" t="s">
        <v>312</v>
      </c>
      <c r="E7" s="82" t="s">
        <v>118</v>
      </c>
      <c r="F7" s="25" t="s">
        <v>64</v>
      </c>
      <c r="G7" s="83">
        <v>0.009</v>
      </c>
      <c r="H7" s="83">
        <v>0.011</v>
      </c>
      <c r="I7" s="83">
        <v>0.01</v>
      </c>
      <c r="J7" s="83">
        <v>0.009</v>
      </c>
      <c r="K7" s="12">
        <f t="shared" si="0"/>
        <v>0.039</v>
      </c>
      <c r="L7" s="9" t="s">
        <v>68</v>
      </c>
      <c r="M7" s="44" t="s">
        <v>324</v>
      </c>
    </row>
    <row r="8" spans="1:13">
      <c r="A8" s="15">
        <v>5</v>
      </c>
      <c r="B8" s="33" t="s">
        <v>323</v>
      </c>
      <c r="C8" s="81"/>
      <c r="D8" s="84" t="s">
        <v>312</v>
      </c>
      <c r="E8" s="82" t="s">
        <v>118</v>
      </c>
      <c r="F8" s="25" t="s">
        <v>64</v>
      </c>
      <c r="G8" s="83">
        <v>0.01</v>
      </c>
      <c r="H8" s="83">
        <v>0.009</v>
      </c>
      <c r="I8" s="83">
        <v>0.009</v>
      </c>
      <c r="J8" s="83">
        <v>0.01</v>
      </c>
      <c r="K8" s="12">
        <f t="shared" si="0"/>
        <v>0.038</v>
      </c>
      <c r="L8" s="9" t="s">
        <v>68</v>
      </c>
      <c r="M8" s="44" t="s">
        <v>324</v>
      </c>
    </row>
    <row r="9" spans="1:13">
      <c r="A9" s="15">
        <v>6</v>
      </c>
      <c r="B9" s="33" t="s">
        <v>323</v>
      </c>
      <c r="C9" s="81"/>
      <c r="D9" s="84" t="s">
        <v>312</v>
      </c>
      <c r="E9" s="85" t="s">
        <v>119</v>
      </c>
      <c r="F9" s="25" t="s">
        <v>64</v>
      </c>
      <c r="G9" s="83">
        <v>0.01</v>
      </c>
      <c r="H9" s="83">
        <v>0.009</v>
      </c>
      <c r="I9" s="83">
        <v>0.009</v>
      </c>
      <c r="J9" s="83">
        <v>0.01</v>
      </c>
      <c r="K9" s="12">
        <f t="shared" si="0"/>
        <v>0.038</v>
      </c>
      <c r="L9" s="9" t="s">
        <v>68</v>
      </c>
      <c r="M9" s="44" t="s">
        <v>324</v>
      </c>
    </row>
    <row r="10" spans="1:13">
      <c r="A10" s="15">
        <v>7</v>
      </c>
      <c r="B10" s="33" t="s">
        <v>323</v>
      </c>
      <c r="C10" s="81"/>
      <c r="D10" s="84" t="s">
        <v>312</v>
      </c>
      <c r="E10" s="85" t="s">
        <v>119</v>
      </c>
      <c r="F10" s="25" t="s">
        <v>64</v>
      </c>
      <c r="G10" s="83">
        <v>0.009</v>
      </c>
      <c r="H10" s="83">
        <v>0.01</v>
      </c>
      <c r="I10" s="83">
        <v>0.009</v>
      </c>
      <c r="J10" s="83">
        <v>0.01</v>
      </c>
      <c r="K10" s="12">
        <f t="shared" si="0"/>
        <v>0.038</v>
      </c>
      <c r="L10" s="9" t="s">
        <v>68</v>
      </c>
      <c r="M10" s="44" t="s">
        <v>324</v>
      </c>
    </row>
    <row r="11" spans="1:13">
      <c r="A11" s="15">
        <v>8</v>
      </c>
      <c r="B11" s="33" t="s">
        <v>323</v>
      </c>
      <c r="C11" s="9"/>
      <c r="D11" s="84" t="s">
        <v>312</v>
      </c>
      <c r="E11" s="85" t="s">
        <v>119</v>
      </c>
      <c r="F11" s="25" t="s">
        <v>64</v>
      </c>
      <c r="G11" s="83">
        <v>0.0095</v>
      </c>
      <c r="H11" s="83">
        <v>0.01</v>
      </c>
      <c r="I11" s="83">
        <v>0.01</v>
      </c>
      <c r="J11" s="83">
        <v>0.009</v>
      </c>
      <c r="K11" s="12">
        <f t="shared" si="0"/>
        <v>0.0385</v>
      </c>
      <c r="L11" s="9" t="s">
        <v>68</v>
      </c>
      <c r="M11" s="44" t="s">
        <v>324</v>
      </c>
    </row>
    <row r="12" spans="1:13">
      <c r="A12" s="15">
        <v>9</v>
      </c>
      <c r="B12" s="33" t="s">
        <v>323</v>
      </c>
      <c r="C12" s="9"/>
      <c r="D12" s="84" t="s">
        <v>312</v>
      </c>
      <c r="E12" s="85" t="s">
        <v>119</v>
      </c>
      <c r="F12" s="25" t="s">
        <v>64</v>
      </c>
      <c r="G12" s="83">
        <v>0.01</v>
      </c>
      <c r="H12" s="83">
        <v>0.009</v>
      </c>
      <c r="I12" s="83">
        <v>0.0095</v>
      </c>
      <c r="J12" s="83">
        <v>0.009</v>
      </c>
      <c r="K12" s="12">
        <f t="shared" si="0"/>
        <v>0.0375</v>
      </c>
      <c r="L12" s="9" t="s">
        <v>68</v>
      </c>
      <c r="M12" s="44" t="s">
        <v>324</v>
      </c>
    </row>
    <row r="13" spans="1:13">
      <c r="A13" s="15">
        <v>10</v>
      </c>
      <c r="B13" s="33" t="s">
        <v>323</v>
      </c>
      <c r="C13" s="9"/>
      <c r="D13" s="84" t="s">
        <v>312</v>
      </c>
      <c r="E13" s="85" t="s">
        <v>120</v>
      </c>
      <c r="F13" s="25" t="s">
        <v>64</v>
      </c>
      <c r="G13" s="83">
        <v>0.01</v>
      </c>
      <c r="H13" s="83">
        <v>0.009</v>
      </c>
      <c r="I13" s="83">
        <v>0.01</v>
      </c>
      <c r="J13" s="83">
        <v>0.01</v>
      </c>
      <c r="K13" s="12">
        <f t="shared" si="0"/>
        <v>0.039</v>
      </c>
      <c r="L13" s="9" t="s">
        <v>68</v>
      </c>
      <c r="M13" s="44" t="s">
        <v>324</v>
      </c>
    </row>
    <row r="14" spans="1:13">
      <c r="A14" s="15">
        <v>11</v>
      </c>
      <c r="B14" s="33" t="s">
        <v>323</v>
      </c>
      <c r="C14" s="9"/>
      <c r="D14" s="84" t="s">
        <v>312</v>
      </c>
      <c r="E14" s="85" t="s">
        <v>120</v>
      </c>
      <c r="F14" s="25" t="s">
        <v>64</v>
      </c>
      <c r="G14" s="83">
        <v>0.009</v>
      </c>
      <c r="H14" s="83">
        <v>0.008</v>
      </c>
      <c r="I14" s="83">
        <v>0.009</v>
      </c>
      <c r="J14" s="83">
        <v>0.008</v>
      </c>
      <c r="K14" s="12">
        <f t="shared" si="0"/>
        <v>0.034</v>
      </c>
      <c r="L14" s="9" t="s">
        <v>68</v>
      </c>
      <c r="M14" s="44" t="s">
        <v>324</v>
      </c>
    </row>
    <row r="15" spans="1:13">
      <c r="A15" s="15">
        <v>12</v>
      </c>
      <c r="B15" s="33" t="s">
        <v>323</v>
      </c>
      <c r="C15" s="9"/>
      <c r="D15" s="84" t="s">
        <v>312</v>
      </c>
      <c r="E15" s="85" t="s">
        <v>120</v>
      </c>
      <c r="F15" s="25" t="s">
        <v>64</v>
      </c>
      <c r="G15" s="83">
        <v>0.009</v>
      </c>
      <c r="H15" s="83">
        <v>0.01</v>
      </c>
      <c r="I15" s="83">
        <v>0.008</v>
      </c>
      <c r="J15" s="83">
        <v>0.009</v>
      </c>
      <c r="K15" s="12">
        <f t="shared" si="0"/>
        <v>0.036</v>
      </c>
      <c r="L15" s="9" t="s">
        <v>68</v>
      </c>
      <c r="M15" s="44" t="s">
        <v>324</v>
      </c>
    </row>
    <row r="16" spans="1:13">
      <c r="A16" s="15">
        <v>13</v>
      </c>
      <c r="B16" s="33" t="s">
        <v>323</v>
      </c>
      <c r="C16" s="9"/>
      <c r="D16" s="84" t="s">
        <v>312</v>
      </c>
      <c r="E16" s="85" t="s">
        <v>120</v>
      </c>
      <c r="F16" s="25" t="s">
        <v>64</v>
      </c>
      <c r="G16" s="83">
        <v>0.01</v>
      </c>
      <c r="H16" s="83">
        <v>0.009</v>
      </c>
      <c r="I16" s="83">
        <v>0.0095</v>
      </c>
      <c r="J16" s="83">
        <v>0.009</v>
      </c>
      <c r="K16" s="12">
        <f t="shared" si="0"/>
        <v>0.0375</v>
      </c>
      <c r="L16" s="9" t="s">
        <v>68</v>
      </c>
      <c r="M16" s="44" t="s">
        <v>324</v>
      </c>
    </row>
    <row r="17" spans="1:13">
      <c r="A17" s="15"/>
      <c r="B17" s="33"/>
      <c r="C17" s="81"/>
      <c r="D17" s="84"/>
      <c r="E17" s="86"/>
      <c r="F17" s="25"/>
      <c r="G17" s="83"/>
      <c r="H17" s="83"/>
      <c r="I17" s="83"/>
      <c r="J17" s="83"/>
      <c r="K17" s="12"/>
      <c r="L17" s="9"/>
      <c r="M17" s="44"/>
    </row>
    <row r="18" spans="1:13">
      <c r="A18" s="15"/>
      <c r="B18" s="33"/>
      <c r="C18" s="81"/>
      <c r="D18" s="87"/>
      <c r="E18" s="86"/>
      <c r="F18" s="25"/>
      <c r="G18" s="83"/>
      <c r="H18" s="83"/>
      <c r="I18" s="83"/>
      <c r="J18" s="83"/>
      <c r="K18" s="12"/>
      <c r="L18" s="9"/>
      <c r="M18" s="44"/>
    </row>
    <row r="19" spans="1:13">
      <c r="A19" s="15"/>
      <c r="B19" s="15"/>
      <c r="C19" s="15"/>
      <c r="D19" s="88"/>
      <c r="E19" s="89"/>
      <c r="F19" s="25"/>
      <c r="G19" s="90"/>
      <c r="H19" s="90"/>
      <c r="I19" s="15"/>
      <c r="J19" s="15"/>
      <c r="K19" s="15"/>
      <c r="L19" s="15"/>
      <c r="M19" s="15"/>
    </row>
    <row r="20" spans="1:13">
      <c r="A20" s="15"/>
      <c r="B20" s="15"/>
      <c r="C20" s="15"/>
      <c r="D20" s="88"/>
      <c r="E20" s="15"/>
      <c r="F20" s="15"/>
      <c r="G20" s="90"/>
      <c r="H20" s="90"/>
      <c r="I20" s="15"/>
      <c r="J20" s="15"/>
      <c r="K20" s="15"/>
      <c r="L20" s="15"/>
      <c r="M20" s="15"/>
    </row>
    <row r="21" s="2" customFormat="1" ht="18.75" spans="1:13">
      <c r="A21" s="91">
        <v>45381</v>
      </c>
      <c r="B21" s="17"/>
      <c r="C21" s="17"/>
      <c r="D21" s="17"/>
      <c r="E21" s="18"/>
      <c r="F21" s="19"/>
      <c r="G21" s="92"/>
      <c r="H21" s="93" t="s">
        <v>325</v>
      </c>
      <c r="I21" s="17"/>
      <c r="J21" s="17"/>
      <c r="K21" s="18"/>
      <c r="L21" s="97"/>
      <c r="M21" s="24"/>
    </row>
    <row r="22" ht="16.5" spans="1:13">
      <c r="A22" s="94" t="s">
        <v>326</v>
      </c>
      <c r="B22" s="94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</row>
  </sheetData>
  <mergeCells count="17">
    <mergeCell ref="A1:M1"/>
    <mergeCell ref="G2:H2"/>
    <mergeCell ref="I2:J2"/>
    <mergeCell ref="A21:E21"/>
    <mergeCell ref="F21:G21"/>
    <mergeCell ref="H21:K21"/>
    <mergeCell ref="L21:M21"/>
    <mergeCell ref="A22:M2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X28"/>
  <sheetViews>
    <sheetView topLeftCell="A8" workbookViewId="0">
      <selection activeCell="H30" sqref="H30"/>
    </sheetView>
  </sheetViews>
  <sheetFormatPr defaultColWidth="9" defaultRowHeight="14.25"/>
  <cols>
    <col min="1" max="1" width="8.6" customWidth="1"/>
    <col min="2" max="2" width="8.7" customWidth="1"/>
    <col min="3" max="4" width="10.5" customWidth="1"/>
    <col min="5" max="5" width="7.79166666666667" customWidth="1"/>
    <col min="6" max="6" width="11.9" customWidth="1"/>
    <col min="7" max="7" width="9.4" customWidth="1"/>
    <col min="8" max="8" width="16" customWidth="1"/>
    <col min="9" max="9" width="6" customWidth="1"/>
    <col min="10" max="10" width="7.5" customWidth="1"/>
    <col min="11" max="11" width="16.8" customWidth="1"/>
    <col min="12" max="12" width="6" customWidth="1"/>
    <col min="13" max="13" width="7.5" customWidth="1"/>
    <col min="14" max="14" width="19.2" customWidth="1"/>
    <col min="15" max="15" width="6" customWidth="1"/>
    <col min="16" max="16" width="7.5" customWidth="1"/>
    <col min="17" max="17" width="21.6" customWidth="1"/>
    <col min="18" max="18" width="6" customWidth="1"/>
    <col min="19" max="19" width="7.5" customWidth="1"/>
    <col min="20" max="20" width="4.5" customWidth="1"/>
    <col min="21" max="21" width="6" customWidth="1"/>
    <col min="22" max="23" width="4.5" customWidth="1"/>
  </cols>
  <sheetData>
    <row r="1" ht="29.25" spans="1:24">
      <c r="A1" s="36" t="s">
        <v>327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59"/>
      <c r="T1" s="60"/>
      <c r="U1" s="60"/>
      <c r="V1" s="61"/>
      <c r="W1" s="61"/>
      <c r="X1" s="62"/>
    </row>
    <row r="2" s="1" customFormat="1" ht="15.9" customHeight="1" spans="1:24">
      <c r="A2" s="37" t="s">
        <v>328</v>
      </c>
      <c r="B2" s="37" t="s">
        <v>301</v>
      </c>
      <c r="C2" s="37" t="s">
        <v>297</v>
      </c>
      <c r="D2" s="37" t="s">
        <v>298</v>
      </c>
      <c r="E2" s="37" t="s">
        <v>299</v>
      </c>
      <c r="F2" s="37" t="s">
        <v>300</v>
      </c>
      <c r="G2" s="37" t="s">
        <v>329</v>
      </c>
      <c r="H2" s="37"/>
      <c r="I2" s="37"/>
      <c r="J2" s="37" t="s">
        <v>330</v>
      </c>
      <c r="K2" s="37"/>
      <c r="L2" s="37"/>
      <c r="M2" s="37" t="s">
        <v>331</v>
      </c>
      <c r="N2" s="37"/>
      <c r="O2" s="37"/>
      <c r="P2" s="37" t="s">
        <v>332</v>
      </c>
      <c r="Q2" s="37"/>
      <c r="R2" s="37"/>
      <c r="S2" s="63"/>
      <c r="T2" s="64"/>
      <c r="U2" s="64"/>
      <c r="V2" s="65"/>
      <c r="W2" s="65"/>
      <c r="X2" s="66"/>
    </row>
    <row r="3" s="1" customFormat="1" ht="16.5" spans="1:24">
      <c r="A3" s="37"/>
      <c r="B3" s="37"/>
      <c r="C3" s="37"/>
      <c r="D3" s="37"/>
      <c r="E3" s="37"/>
      <c r="F3" s="37"/>
      <c r="G3" s="37" t="s">
        <v>333</v>
      </c>
      <c r="H3" s="37" t="s">
        <v>69</v>
      </c>
      <c r="I3" s="37" t="s">
        <v>301</v>
      </c>
      <c r="J3" s="37" t="s">
        <v>333</v>
      </c>
      <c r="K3" s="37" t="s">
        <v>69</v>
      </c>
      <c r="L3" s="37" t="s">
        <v>301</v>
      </c>
      <c r="M3" s="37" t="s">
        <v>333</v>
      </c>
      <c r="N3" s="37" t="s">
        <v>69</v>
      </c>
      <c r="O3" s="37" t="s">
        <v>301</v>
      </c>
      <c r="P3" s="37" t="s">
        <v>333</v>
      </c>
      <c r="Q3" s="37" t="s">
        <v>69</v>
      </c>
      <c r="R3" s="37" t="s">
        <v>301</v>
      </c>
      <c r="S3" s="63" t="s">
        <v>334</v>
      </c>
      <c r="T3" s="64"/>
      <c r="U3" s="64"/>
      <c r="V3" s="65"/>
      <c r="W3" s="65"/>
      <c r="X3" s="66"/>
    </row>
    <row r="4" ht="36" spans="1:24">
      <c r="A4" s="38" t="s">
        <v>335</v>
      </c>
      <c r="B4" s="39" t="s">
        <v>313</v>
      </c>
      <c r="C4" s="40"/>
      <c r="D4" s="451" t="s">
        <v>312</v>
      </c>
      <c r="E4" s="38" t="s">
        <v>118</v>
      </c>
      <c r="F4" s="452" t="s">
        <v>64</v>
      </c>
      <c r="G4" s="453" t="s">
        <v>312</v>
      </c>
      <c r="H4" s="454" t="s">
        <v>336</v>
      </c>
      <c r="I4" s="44" t="s">
        <v>323</v>
      </c>
      <c r="J4" s="455" t="s">
        <v>337</v>
      </c>
      <c r="K4" s="44" t="s">
        <v>338</v>
      </c>
      <c r="L4" s="44" t="s">
        <v>339</v>
      </c>
      <c r="M4" s="454" t="s">
        <v>340</v>
      </c>
      <c r="N4" s="456" t="s">
        <v>341</v>
      </c>
      <c r="O4" s="44" t="s">
        <v>342</v>
      </c>
      <c r="P4" s="44" t="s">
        <v>343</v>
      </c>
      <c r="Q4" s="455" t="s">
        <v>344</v>
      </c>
      <c r="R4" s="44" t="s">
        <v>345</v>
      </c>
      <c r="S4" s="67" t="s">
        <v>96</v>
      </c>
      <c r="T4" s="68"/>
      <c r="U4" s="68"/>
      <c r="V4" s="69"/>
      <c r="W4" s="69"/>
      <c r="X4" s="62"/>
    </row>
    <row r="5" ht="16.5" spans="1:24">
      <c r="A5" s="45"/>
      <c r="B5" s="46"/>
      <c r="C5" s="40"/>
      <c r="D5" s="47"/>
      <c r="E5" s="45"/>
      <c r="F5" s="48"/>
      <c r="G5" s="37" t="s">
        <v>346</v>
      </c>
      <c r="H5" s="37"/>
      <c r="I5" s="37"/>
      <c r="J5" s="37" t="s">
        <v>347</v>
      </c>
      <c r="K5" s="37"/>
      <c r="L5" s="37"/>
      <c r="M5" s="37" t="s">
        <v>348</v>
      </c>
      <c r="N5" s="37"/>
      <c r="O5" s="37"/>
      <c r="P5" s="37" t="s">
        <v>349</v>
      </c>
      <c r="Q5" s="37"/>
      <c r="R5" s="37"/>
      <c r="S5" s="70"/>
      <c r="T5" s="64"/>
      <c r="U5" s="64"/>
      <c r="V5" s="69"/>
      <c r="W5" s="69"/>
      <c r="X5" s="62"/>
    </row>
    <row r="6" ht="16.5" spans="1:24">
      <c r="A6" s="45"/>
      <c r="B6" s="46"/>
      <c r="C6" s="40"/>
      <c r="D6" s="47"/>
      <c r="E6" s="45"/>
      <c r="F6" s="48"/>
      <c r="G6" s="37" t="s">
        <v>333</v>
      </c>
      <c r="H6" s="37" t="s">
        <v>69</v>
      </c>
      <c r="I6" s="37" t="s">
        <v>301</v>
      </c>
      <c r="J6" s="37" t="s">
        <v>333</v>
      </c>
      <c r="K6" s="37" t="s">
        <v>69</v>
      </c>
      <c r="L6" s="37" t="s">
        <v>301</v>
      </c>
      <c r="M6" s="37" t="s">
        <v>333</v>
      </c>
      <c r="N6" s="37" t="s">
        <v>69</v>
      </c>
      <c r="O6" s="37" t="s">
        <v>301</v>
      </c>
      <c r="P6" s="37" t="s">
        <v>333</v>
      </c>
      <c r="Q6" s="37" t="s">
        <v>69</v>
      </c>
      <c r="R6" s="37" t="s">
        <v>301</v>
      </c>
      <c r="S6" s="70"/>
      <c r="T6" s="64"/>
      <c r="U6" s="64"/>
      <c r="V6" s="69"/>
      <c r="W6" s="69"/>
      <c r="X6" s="62"/>
    </row>
    <row r="7" ht="36" spans="1:24">
      <c r="A7" s="45"/>
      <c r="B7" s="46"/>
      <c r="C7" s="40"/>
      <c r="D7" s="47"/>
      <c r="E7" s="45"/>
      <c r="F7" s="48"/>
      <c r="G7" s="454" t="s">
        <v>350</v>
      </c>
      <c r="H7" s="457" t="s">
        <v>351</v>
      </c>
      <c r="I7" s="58" t="s">
        <v>352</v>
      </c>
      <c r="J7" s="458" t="s">
        <v>353</v>
      </c>
      <c r="K7" s="455" t="s">
        <v>354</v>
      </c>
      <c r="L7" s="58" t="s">
        <v>355</v>
      </c>
      <c r="M7" s="44" t="s">
        <v>343</v>
      </c>
      <c r="N7" s="455" t="s">
        <v>344</v>
      </c>
      <c r="O7" s="44" t="s">
        <v>345</v>
      </c>
      <c r="P7" s="458" t="s">
        <v>356</v>
      </c>
      <c r="Q7" s="457" t="s">
        <v>357</v>
      </c>
      <c r="R7" s="71" t="s">
        <v>358</v>
      </c>
      <c r="S7" s="10" t="s">
        <v>96</v>
      </c>
      <c r="T7" s="72"/>
      <c r="U7" s="72"/>
      <c r="V7" s="69"/>
      <c r="W7" s="69"/>
      <c r="X7" s="62"/>
    </row>
    <row r="8" ht="16.5" spans="1:23">
      <c r="A8" s="45"/>
      <c r="B8" s="46"/>
      <c r="C8" s="40"/>
      <c r="D8" s="47"/>
      <c r="E8" s="45"/>
      <c r="F8" s="48"/>
      <c r="G8" s="37" t="s">
        <v>359</v>
      </c>
      <c r="H8" s="37"/>
      <c r="I8" s="37"/>
      <c r="J8" s="37" t="s">
        <v>360</v>
      </c>
      <c r="K8" s="37"/>
      <c r="L8" s="37"/>
      <c r="M8" s="37" t="s">
        <v>361</v>
      </c>
      <c r="N8" s="37"/>
      <c r="O8" s="37"/>
      <c r="P8" s="37" t="s">
        <v>362</v>
      </c>
      <c r="Q8" s="37"/>
      <c r="R8" s="37"/>
      <c r="S8" s="70"/>
      <c r="T8" s="72"/>
      <c r="U8" s="72"/>
      <c r="V8" s="69"/>
      <c r="W8" s="69"/>
    </row>
    <row r="9" ht="16.5" spans="1:23">
      <c r="A9" s="45"/>
      <c r="B9" s="46"/>
      <c r="C9" s="40"/>
      <c r="D9" s="47"/>
      <c r="E9" s="45"/>
      <c r="F9" s="48"/>
      <c r="G9" s="37" t="s">
        <v>333</v>
      </c>
      <c r="H9" s="37" t="s">
        <v>69</v>
      </c>
      <c r="I9" s="37" t="s">
        <v>301</v>
      </c>
      <c r="J9" s="37" t="s">
        <v>333</v>
      </c>
      <c r="K9" s="37" t="s">
        <v>69</v>
      </c>
      <c r="L9" s="37" t="s">
        <v>301</v>
      </c>
      <c r="M9" s="37" t="s">
        <v>333</v>
      </c>
      <c r="N9" s="37" t="s">
        <v>69</v>
      </c>
      <c r="O9" s="37" t="s">
        <v>301</v>
      </c>
      <c r="P9" s="37" t="s">
        <v>333</v>
      </c>
      <c r="Q9" s="37" t="s">
        <v>69</v>
      </c>
      <c r="R9" s="37" t="s">
        <v>301</v>
      </c>
      <c r="S9" s="70"/>
      <c r="T9" s="72"/>
      <c r="U9" s="72"/>
      <c r="V9" s="69"/>
      <c r="W9" s="69"/>
    </row>
    <row r="10" ht="36" spans="1:23">
      <c r="A10" s="50"/>
      <c r="B10" s="51"/>
      <c r="C10" s="40"/>
      <c r="D10" s="52"/>
      <c r="E10" s="50"/>
      <c r="F10" s="53"/>
      <c r="G10" s="455" t="s">
        <v>363</v>
      </c>
      <c r="H10" s="455" t="s">
        <v>364</v>
      </c>
      <c r="I10" s="54" t="s">
        <v>365</v>
      </c>
      <c r="J10" s="455" t="s">
        <v>366</v>
      </c>
      <c r="K10" s="455" t="s">
        <v>367</v>
      </c>
      <c r="L10" s="54" t="s">
        <v>365</v>
      </c>
      <c r="M10" s="455" t="s">
        <v>368</v>
      </c>
      <c r="N10" s="54" t="s">
        <v>369</v>
      </c>
      <c r="O10" s="54" t="s">
        <v>370</v>
      </c>
      <c r="P10" s="54"/>
      <c r="Q10" s="54" t="s">
        <v>371</v>
      </c>
      <c r="R10" s="54" t="s">
        <v>372</v>
      </c>
      <c r="S10" s="73" t="s">
        <v>96</v>
      </c>
      <c r="T10" s="72"/>
      <c r="U10" s="72"/>
      <c r="V10" s="69"/>
      <c r="W10" s="69"/>
    </row>
    <row r="11" ht="16.5" spans="1:23">
      <c r="A11" s="45"/>
      <c r="B11" s="46"/>
      <c r="C11" s="40"/>
      <c r="D11" s="47"/>
      <c r="E11" s="45"/>
      <c r="F11" s="48"/>
      <c r="G11" s="37" t="s">
        <v>329</v>
      </c>
      <c r="H11" s="37"/>
      <c r="I11" s="37"/>
      <c r="J11" s="37" t="s">
        <v>330</v>
      </c>
      <c r="K11" s="37"/>
      <c r="L11" s="37"/>
      <c r="M11" s="37" t="s">
        <v>331</v>
      </c>
      <c r="N11" s="37"/>
      <c r="O11" s="37"/>
      <c r="P11" s="37" t="s">
        <v>332</v>
      </c>
      <c r="Q11" s="37"/>
      <c r="R11" s="37"/>
      <c r="S11" s="70"/>
      <c r="T11" s="69"/>
      <c r="U11" s="69"/>
      <c r="V11" s="69"/>
      <c r="W11" s="69"/>
    </row>
    <row r="12" ht="36" spans="1:23">
      <c r="A12" s="38" t="s">
        <v>335</v>
      </c>
      <c r="B12" s="39" t="s">
        <v>313</v>
      </c>
      <c r="C12" s="40"/>
      <c r="D12" s="451" t="s">
        <v>312</v>
      </c>
      <c r="E12" s="38" t="s">
        <v>119</v>
      </c>
      <c r="F12" s="452" t="s">
        <v>64</v>
      </c>
      <c r="G12" s="453" t="s">
        <v>312</v>
      </c>
      <c r="H12" s="454" t="s">
        <v>336</v>
      </c>
      <c r="I12" s="44" t="s">
        <v>323</v>
      </c>
      <c r="J12" s="455" t="s">
        <v>337</v>
      </c>
      <c r="K12" s="44" t="s">
        <v>338</v>
      </c>
      <c r="L12" s="44" t="s">
        <v>339</v>
      </c>
      <c r="M12" s="454" t="s">
        <v>340</v>
      </c>
      <c r="N12" s="456" t="s">
        <v>341</v>
      </c>
      <c r="O12" s="44" t="s">
        <v>342</v>
      </c>
      <c r="P12" s="44" t="s">
        <v>343</v>
      </c>
      <c r="Q12" s="455" t="s">
        <v>344</v>
      </c>
      <c r="R12" s="44" t="s">
        <v>345</v>
      </c>
      <c r="S12" s="67" t="s">
        <v>96</v>
      </c>
      <c r="T12" s="69"/>
      <c r="U12" s="69"/>
      <c r="V12" s="69"/>
      <c r="W12" s="69"/>
    </row>
    <row r="13" ht="16.5" spans="1:23">
      <c r="A13" s="45"/>
      <c r="B13" s="46"/>
      <c r="C13" s="40"/>
      <c r="D13" s="47"/>
      <c r="E13" s="45"/>
      <c r="F13" s="48"/>
      <c r="G13" s="37" t="s">
        <v>346</v>
      </c>
      <c r="H13" s="37"/>
      <c r="I13" s="37"/>
      <c r="J13" s="37" t="s">
        <v>347</v>
      </c>
      <c r="K13" s="37"/>
      <c r="L13" s="37"/>
      <c r="M13" s="37" t="s">
        <v>348</v>
      </c>
      <c r="N13" s="37"/>
      <c r="O13" s="37"/>
      <c r="P13" s="37" t="s">
        <v>349</v>
      </c>
      <c r="Q13" s="37"/>
      <c r="R13" s="37"/>
      <c r="S13" s="70"/>
      <c r="T13" s="69"/>
      <c r="U13" s="69"/>
      <c r="V13" s="69"/>
      <c r="W13" s="69"/>
    </row>
    <row r="14" ht="16.5" spans="1:23">
      <c r="A14" s="45"/>
      <c r="B14" s="46"/>
      <c r="C14" s="40"/>
      <c r="D14" s="47"/>
      <c r="E14" s="45"/>
      <c r="F14" s="48"/>
      <c r="G14" s="37" t="s">
        <v>333</v>
      </c>
      <c r="H14" s="37" t="s">
        <v>69</v>
      </c>
      <c r="I14" s="37" t="s">
        <v>301</v>
      </c>
      <c r="J14" s="37" t="s">
        <v>333</v>
      </c>
      <c r="K14" s="37" t="s">
        <v>69</v>
      </c>
      <c r="L14" s="37" t="s">
        <v>301</v>
      </c>
      <c r="M14" s="37" t="s">
        <v>333</v>
      </c>
      <c r="N14" s="37" t="s">
        <v>69</v>
      </c>
      <c r="O14" s="37" t="s">
        <v>301</v>
      </c>
      <c r="P14" s="37" t="s">
        <v>333</v>
      </c>
      <c r="Q14" s="37" t="s">
        <v>69</v>
      </c>
      <c r="R14" s="37" t="s">
        <v>301</v>
      </c>
      <c r="S14" s="70"/>
      <c r="T14" s="69"/>
      <c r="U14" s="69"/>
      <c r="V14" s="69"/>
      <c r="W14" s="69"/>
    </row>
    <row r="15" ht="36" spans="1:23">
      <c r="A15" s="45"/>
      <c r="B15" s="46"/>
      <c r="C15" s="40"/>
      <c r="D15" s="47"/>
      <c r="E15" s="45"/>
      <c r="F15" s="48"/>
      <c r="G15" s="454" t="s">
        <v>350</v>
      </c>
      <c r="H15" s="457" t="s">
        <v>351</v>
      </c>
      <c r="I15" s="58" t="s">
        <v>352</v>
      </c>
      <c r="J15" s="458" t="s">
        <v>353</v>
      </c>
      <c r="K15" s="455" t="s">
        <v>354</v>
      </c>
      <c r="L15" s="58" t="s">
        <v>355</v>
      </c>
      <c r="M15" s="44" t="s">
        <v>343</v>
      </c>
      <c r="N15" s="455" t="s">
        <v>344</v>
      </c>
      <c r="O15" s="44" t="s">
        <v>345</v>
      </c>
      <c r="P15" s="458" t="s">
        <v>356</v>
      </c>
      <c r="Q15" s="457" t="s">
        <v>357</v>
      </c>
      <c r="R15" s="71" t="s">
        <v>358</v>
      </c>
      <c r="S15" s="10" t="s">
        <v>96</v>
      </c>
      <c r="T15" s="74"/>
      <c r="U15" s="74"/>
      <c r="V15" s="74"/>
      <c r="W15" s="74"/>
    </row>
    <row r="16" ht="16.5" spans="1:23">
      <c r="A16" s="45"/>
      <c r="B16" s="46"/>
      <c r="C16" s="40"/>
      <c r="D16" s="47"/>
      <c r="E16" s="45"/>
      <c r="F16" s="48"/>
      <c r="G16" s="37" t="s">
        <v>359</v>
      </c>
      <c r="H16" s="37"/>
      <c r="I16" s="37"/>
      <c r="J16" s="37" t="s">
        <v>360</v>
      </c>
      <c r="K16" s="37"/>
      <c r="L16" s="37"/>
      <c r="M16" s="37" t="s">
        <v>361</v>
      </c>
      <c r="N16" s="37"/>
      <c r="O16" s="37"/>
      <c r="P16" s="37" t="s">
        <v>362</v>
      </c>
      <c r="Q16" s="37"/>
      <c r="R16" s="37"/>
      <c r="S16" s="70"/>
      <c r="T16" s="74"/>
      <c r="U16" s="74"/>
      <c r="V16" s="74"/>
      <c r="W16" s="74"/>
    </row>
    <row r="17" ht="16.5" spans="1:23">
      <c r="A17" s="45"/>
      <c r="B17" s="46"/>
      <c r="C17" s="40"/>
      <c r="D17" s="47"/>
      <c r="E17" s="45"/>
      <c r="F17" s="48"/>
      <c r="G17" s="37" t="s">
        <v>333</v>
      </c>
      <c r="H17" s="37" t="s">
        <v>69</v>
      </c>
      <c r="I17" s="37" t="s">
        <v>301</v>
      </c>
      <c r="J17" s="37" t="s">
        <v>333</v>
      </c>
      <c r="K17" s="37" t="s">
        <v>69</v>
      </c>
      <c r="L17" s="37" t="s">
        <v>301</v>
      </c>
      <c r="M17" s="37" t="s">
        <v>333</v>
      </c>
      <c r="N17" s="37" t="s">
        <v>69</v>
      </c>
      <c r="O17" s="37" t="s">
        <v>301</v>
      </c>
      <c r="P17" s="37" t="s">
        <v>333</v>
      </c>
      <c r="Q17" s="37" t="s">
        <v>69</v>
      </c>
      <c r="R17" s="37" t="s">
        <v>301</v>
      </c>
      <c r="S17" s="70"/>
      <c r="T17" s="74"/>
      <c r="U17" s="74"/>
      <c r="V17" s="74"/>
      <c r="W17" s="74"/>
    </row>
    <row r="18" s="2" customFormat="1" ht="36" spans="1:23">
      <c r="A18" s="50"/>
      <c r="B18" s="51"/>
      <c r="C18" s="40"/>
      <c r="D18" s="52"/>
      <c r="E18" s="50"/>
      <c r="F18" s="53"/>
      <c r="G18" s="455" t="s">
        <v>363</v>
      </c>
      <c r="H18" s="455" t="s">
        <v>364</v>
      </c>
      <c r="I18" s="54" t="s">
        <v>365</v>
      </c>
      <c r="J18" s="455" t="s">
        <v>366</v>
      </c>
      <c r="K18" s="455" t="s">
        <v>367</v>
      </c>
      <c r="L18" s="54" t="s">
        <v>365</v>
      </c>
      <c r="M18" s="455" t="s">
        <v>368</v>
      </c>
      <c r="N18" s="54" t="s">
        <v>369</v>
      </c>
      <c r="O18" s="54" t="s">
        <v>370</v>
      </c>
      <c r="P18" s="54"/>
      <c r="Q18" s="54" t="s">
        <v>371</v>
      </c>
      <c r="R18" s="54" t="s">
        <v>372</v>
      </c>
      <c r="S18" s="73" t="s">
        <v>96</v>
      </c>
      <c r="T18" s="75"/>
      <c r="U18" s="75"/>
      <c r="V18" s="76"/>
      <c r="W18" s="77"/>
    </row>
    <row r="19" customFormat="1" ht="16.5" spans="1:23">
      <c r="A19" s="45"/>
      <c r="B19" s="46"/>
      <c r="C19" s="40"/>
      <c r="D19" s="47"/>
      <c r="E19" s="45"/>
      <c r="F19" s="48"/>
      <c r="G19" s="37" t="s">
        <v>329</v>
      </c>
      <c r="H19" s="37"/>
      <c r="I19" s="37"/>
      <c r="J19" s="37" t="s">
        <v>330</v>
      </c>
      <c r="K19" s="37"/>
      <c r="L19" s="37"/>
      <c r="M19" s="37" t="s">
        <v>331</v>
      </c>
      <c r="N19" s="37"/>
      <c r="O19" s="37"/>
      <c r="P19" s="37" t="s">
        <v>332</v>
      </c>
      <c r="Q19" s="37"/>
      <c r="R19" s="37"/>
      <c r="S19" s="70"/>
      <c r="T19" s="68"/>
      <c r="U19" s="68"/>
      <c r="V19" s="69"/>
      <c r="W19" s="69"/>
    </row>
    <row r="20" customFormat="1" ht="36" spans="1:24">
      <c r="A20" s="38" t="s">
        <v>335</v>
      </c>
      <c r="B20" s="39" t="s">
        <v>313</v>
      </c>
      <c r="C20" s="40"/>
      <c r="D20" s="451" t="s">
        <v>312</v>
      </c>
      <c r="E20" s="38" t="s">
        <v>120</v>
      </c>
      <c r="F20" s="452" t="s">
        <v>64</v>
      </c>
      <c r="G20" s="453" t="s">
        <v>312</v>
      </c>
      <c r="H20" s="454" t="s">
        <v>336</v>
      </c>
      <c r="I20" s="44" t="s">
        <v>323</v>
      </c>
      <c r="J20" s="455" t="s">
        <v>337</v>
      </c>
      <c r="K20" s="44" t="s">
        <v>338</v>
      </c>
      <c r="L20" s="44" t="s">
        <v>339</v>
      </c>
      <c r="M20" s="454" t="s">
        <v>340</v>
      </c>
      <c r="N20" s="456" t="s">
        <v>341</v>
      </c>
      <c r="O20" s="44" t="s">
        <v>342</v>
      </c>
      <c r="P20" s="44" t="s">
        <v>343</v>
      </c>
      <c r="Q20" s="455" t="s">
        <v>344</v>
      </c>
      <c r="R20" s="44" t="s">
        <v>345</v>
      </c>
      <c r="S20" s="67" t="s">
        <v>96</v>
      </c>
      <c r="T20" s="68"/>
      <c r="U20" s="68"/>
      <c r="V20" s="69"/>
      <c r="W20" s="69"/>
      <c r="X20" s="62"/>
    </row>
    <row r="21" customFormat="1" ht="16.5" spans="1:24">
      <c r="A21" s="45"/>
      <c r="B21" s="46"/>
      <c r="C21" s="40"/>
      <c r="D21" s="47"/>
      <c r="E21" s="45"/>
      <c r="F21" s="48"/>
      <c r="G21" s="37" t="s">
        <v>346</v>
      </c>
      <c r="H21" s="37"/>
      <c r="I21" s="37"/>
      <c r="J21" s="37" t="s">
        <v>347</v>
      </c>
      <c r="K21" s="37"/>
      <c r="L21" s="37"/>
      <c r="M21" s="37" t="s">
        <v>348</v>
      </c>
      <c r="N21" s="37"/>
      <c r="O21" s="37"/>
      <c r="P21" s="37" t="s">
        <v>349</v>
      </c>
      <c r="Q21" s="37"/>
      <c r="R21" s="37"/>
      <c r="S21" s="70"/>
      <c r="T21" s="64"/>
      <c r="U21" s="64"/>
      <c r="V21" s="69"/>
      <c r="W21" s="69"/>
      <c r="X21" s="62"/>
    </row>
    <row r="22" customFormat="1" ht="16.5" spans="1:24">
      <c r="A22" s="45"/>
      <c r="B22" s="46"/>
      <c r="C22" s="40"/>
      <c r="D22" s="47"/>
      <c r="E22" s="45"/>
      <c r="F22" s="48"/>
      <c r="G22" s="37" t="s">
        <v>333</v>
      </c>
      <c r="H22" s="37" t="s">
        <v>69</v>
      </c>
      <c r="I22" s="37" t="s">
        <v>301</v>
      </c>
      <c r="J22" s="37" t="s">
        <v>333</v>
      </c>
      <c r="K22" s="37" t="s">
        <v>69</v>
      </c>
      <c r="L22" s="37" t="s">
        <v>301</v>
      </c>
      <c r="M22" s="37" t="s">
        <v>333</v>
      </c>
      <c r="N22" s="37" t="s">
        <v>69</v>
      </c>
      <c r="O22" s="37" t="s">
        <v>301</v>
      </c>
      <c r="P22" s="37" t="s">
        <v>333</v>
      </c>
      <c r="Q22" s="37" t="s">
        <v>69</v>
      </c>
      <c r="R22" s="37" t="s">
        <v>301</v>
      </c>
      <c r="S22" s="70"/>
      <c r="T22" s="64"/>
      <c r="U22" s="64"/>
      <c r="V22" s="69"/>
      <c r="W22" s="69"/>
      <c r="X22" s="62"/>
    </row>
    <row r="23" customFormat="1" ht="36" spans="1:24">
      <c r="A23" s="45"/>
      <c r="B23" s="46"/>
      <c r="C23" s="40"/>
      <c r="D23" s="47"/>
      <c r="E23" s="45"/>
      <c r="F23" s="48"/>
      <c r="G23" s="454" t="s">
        <v>350</v>
      </c>
      <c r="H23" s="457" t="s">
        <v>351</v>
      </c>
      <c r="I23" s="58" t="s">
        <v>352</v>
      </c>
      <c r="J23" s="458" t="s">
        <v>353</v>
      </c>
      <c r="K23" s="455" t="s">
        <v>354</v>
      </c>
      <c r="L23" s="58" t="s">
        <v>355</v>
      </c>
      <c r="M23" s="44" t="s">
        <v>343</v>
      </c>
      <c r="N23" s="455" t="s">
        <v>344</v>
      </c>
      <c r="O23" s="44" t="s">
        <v>345</v>
      </c>
      <c r="P23" s="458" t="s">
        <v>356</v>
      </c>
      <c r="Q23" s="457" t="s">
        <v>357</v>
      </c>
      <c r="R23" s="71" t="s">
        <v>358</v>
      </c>
      <c r="S23" s="10" t="s">
        <v>96</v>
      </c>
      <c r="T23" s="72"/>
      <c r="U23" s="72"/>
      <c r="V23" s="69"/>
      <c r="W23" s="69"/>
      <c r="X23" s="62"/>
    </row>
    <row r="24" customFormat="1" ht="16.5" spans="1:23">
      <c r="A24" s="45"/>
      <c r="B24" s="46"/>
      <c r="C24" s="40"/>
      <c r="D24" s="47"/>
      <c r="E24" s="45"/>
      <c r="F24" s="48"/>
      <c r="G24" s="37" t="s">
        <v>359</v>
      </c>
      <c r="H24" s="37"/>
      <c r="I24" s="37"/>
      <c r="J24" s="37" t="s">
        <v>360</v>
      </c>
      <c r="K24" s="37"/>
      <c r="L24" s="37"/>
      <c r="M24" s="37" t="s">
        <v>361</v>
      </c>
      <c r="N24" s="37"/>
      <c r="O24" s="37"/>
      <c r="P24" s="37" t="s">
        <v>362</v>
      </c>
      <c r="Q24" s="37"/>
      <c r="R24" s="37"/>
      <c r="S24" s="70"/>
      <c r="T24" s="72"/>
      <c r="U24" s="72"/>
      <c r="V24" s="69"/>
      <c r="W24" s="69"/>
    </row>
    <row r="25" customFormat="1" ht="16.5" spans="1:23">
      <c r="A25" s="45"/>
      <c r="B25" s="46"/>
      <c r="C25" s="40"/>
      <c r="D25" s="47"/>
      <c r="E25" s="45"/>
      <c r="F25" s="48"/>
      <c r="G25" s="37" t="s">
        <v>333</v>
      </c>
      <c r="H25" s="37" t="s">
        <v>69</v>
      </c>
      <c r="I25" s="37" t="s">
        <v>301</v>
      </c>
      <c r="J25" s="37" t="s">
        <v>333</v>
      </c>
      <c r="K25" s="37" t="s">
        <v>69</v>
      </c>
      <c r="L25" s="37" t="s">
        <v>301</v>
      </c>
      <c r="M25" s="37" t="s">
        <v>333</v>
      </c>
      <c r="N25" s="37" t="s">
        <v>69</v>
      </c>
      <c r="O25" s="37" t="s">
        <v>301</v>
      </c>
      <c r="P25" s="37" t="s">
        <v>333</v>
      </c>
      <c r="Q25" s="37" t="s">
        <v>69</v>
      </c>
      <c r="R25" s="37" t="s">
        <v>301</v>
      </c>
      <c r="S25" s="70"/>
      <c r="T25" s="72"/>
      <c r="U25" s="72"/>
      <c r="V25" s="69"/>
      <c r="W25" s="69"/>
    </row>
    <row r="26" customFormat="1" ht="36" spans="1:23">
      <c r="A26" s="50"/>
      <c r="B26" s="51"/>
      <c r="C26" s="40"/>
      <c r="D26" s="52"/>
      <c r="E26" s="50"/>
      <c r="F26" s="53"/>
      <c r="G26" s="455" t="s">
        <v>363</v>
      </c>
      <c r="H26" s="455" t="s">
        <v>364</v>
      </c>
      <c r="I26" s="54" t="s">
        <v>365</v>
      </c>
      <c r="J26" s="455" t="s">
        <v>366</v>
      </c>
      <c r="K26" s="455" t="s">
        <v>367</v>
      </c>
      <c r="L26" s="54" t="s">
        <v>365</v>
      </c>
      <c r="M26" s="455" t="s">
        <v>368</v>
      </c>
      <c r="N26" s="54" t="s">
        <v>369</v>
      </c>
      <c r="O26" s="54" t="s">
        <v>370</v>
      </c>
      <c r="P26" s="54"/>
      <c r="Q26" s="54" t="s">
        <v>371</v>
      </c>
      <c r="R26" s="54" t="s">
        <v>372</v>
      </c>
      <c r="S26" s="73" t="s">
        <v>96</v>
      </c>
      <c r="T26" s="72"/>
      <c r="U26" s="72"/>
      <c r="V26" s="69"/>
      <c r="W26" s="69"/>
    </row>
    <row r="27" customHeight="1" spans="1:23">
      <c r="A27" s="55" t="s">
        <v>373</v>
      </c>
      <c r="B27" s="5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78"/>
      <c r="U27" s="78"/>
      <c r="V27" s="78"/>
      <c r="W27" s="78"/>
    </row>
    <row r="28" spans="19:23">
      <c r="S28" s="62"/>
      <c r="T28" s="62"/>
      <c r="U28" s="62"/>
      <c r="V28" s="62"/>
      <c r="W28" s="62"/>
    </row>
  </sheetData>
  <mergeCells count="63">
    <mergeCell ref="A1:R1"/>
    <mergeCell ref="G2:I2"/>
    <mergeCell ref="J2:L2"/>
    <mergeCell ref="M2:O2"/>
    <mergeCell ref="P2:R2"/>
    <mergeCell ref="G5:I5"/>
    <mergeCell ref="J5:L5"/>
    <mergeCell ref="M5:O5"/>
    <mergeCell ref="P5:R5"/>
    <mergeCell ref="G8:I8"/>
    <mergeCell ref="J8:L8"/>
    <mergeCell ref="M8:O8"/>
    <mergeCell ref="P8:R8"/>
    <mergeCell ref="G11:I11"/>
    <mergeCell ref="J11:L11"/>
    <mergeCell ref="M11:O11"/>
    <mergeCell ref="P11:R11"/>
    <mergeCell ref="G13:I13"/>
    <mergeCell ref="J13:L13"/>
    <mergeCell ref="M13:O13"/>
    <mergeCell ref="P13:R13"/>
    <mergeCell ref="G16:I16"/>
    <mergeCell ref="J16:L16"/>
    <mergeCell ref="M16:O16"/>
    <mergeCell ref="P16:R16"/>
    <mergeCell ref="G19:I19"/>
    <mergeCell ref="J19:L19"/>
    <mergeCell ref="M19:O19"/>
    <mergeCell ref="P19:R19"/>
    <mergeCell ref="G21:I21"/>
    <mergeCell ref="J21:L21"/>
    <mergeCell ref="M21:O21"/>
    <mergeCell ref="P21:R21"/>
    <mergeCell ref="G24:I24"/>
    <mergeCell ref="J24:L24"/>
    <mergeCell ref="M24:O24"/>
    <mergeCell ref="P24:R24"/>
    <mergeCell ref="A2:A3"/>
    <mergeCell ref="A4:A10"/>
    <mergeCell ref="A12:A18"/>
    <mergeCell ref="A20:A26"/>
    <mergeCell ref="B2:B3"/>
    <mergeCell ref="B4:B10"/>
    <mergeCell ref="B12:B18"/>
    <mergeCell ref="B20:B26"/>
    <mergeCell ref="C2:C3"/>
    <mergeCell ref="C4:C10"/>
    <mergeCell ref="C12:C18"/>
    <mergeCell ref="C20:C26"/>
    <mergeCell ref="D2:D3"/>
    <mergeCell ref="D4:D10"/>
    <mergeCell ref="D12:D18"/>
    <mergeCell ref="D20:D26"/>
    <mergeCell ref="E2:E3"/>
    <mergeCell ref="E4:E10"/>
    <mergeCell ref="E12:E18"/>
    <mergeCell ref="E20:E26"/>
    <mergeCell ref="F2:F3"/>
    <mergeCell ref="F4:F10"/>
    <mergeCell ref="F12:F18"/>
    <mergeCell ref="F20:F26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N9"/>
  <sheetViews>
    <sheetView zoomScale="125" zoomScaleNormal="125" workbookViewId="0">
      <selection activeCell="G13" sqref="G13:H15"/>
    </sheetView>
  </sheetViews>
  <sheetFormatPr defaultColWidth="9" defaultRowHeight="14.25"/>
  <cols>
    <col min="1" max="1" width="11.9" customWidth="1"/>
    <col min="2" max="2" width="8.4" customWidth="1"/>
    <col min="3" max="3" width="12.9" customWidth="1"/>
    <col min="4" max="4" width="9.9" customWidth="1"/>
    <col min="5" max="6" width="13.5" customWidth="1"/>
    <col min="7" max="7" width="11.6" customWidth="1"/>
    <col min="8" max="8" width="14" customWidth="1"/>
    <col min="9" max="9" width="11.5" customWidth="1"/>
    <col min="10" max="13" width="10" customWidth="1"/>
    <col min="14" max="14" width="10.6" customWidth="1"/>
  </cols>
  <sheetData>
    <row r="1" ht="29.25" spans="1:14">
      <c r="A1" s="3" t="s">
        <v>374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7" t="s">
        <v>375</v>
      </c>
      <c r="B2" s="28" t="s">
        <v>297</v>
      </c>
      <c r="C2" s="28" t="s">
        <v>298</v>
      </c>
      <c r="D2" s="28" t="s">
        <v>299</v>
      </c>
      <c r="E2" s="28" t="s">
        <v>300</v>
      </c>
      <c r="F2" s="28" t="s">
        <v>301</v>
      </c>
      <c r="G2" s="27" t="s">
        <v>376</v>
      </c>
      <c r="H2" s="27" t="s">
        <v>377</v>
      </c>
      <c r="I2" s="27" t="s">
        <v>378</v>
      </c>
      <c r="J2" s="27" t="s">
        <v>377</v>
      </c>
      <c r="K2" s="27" t="s">
        <v>379</v>
      </c>
      <c r="L2" s="27" t="s">
        <v>377</v>
      </c>
      <c r="M2" s="28" t="s">
        <v>334</v>
      </c>
      <c r="N2" s="28" t="s">
        <v>310</v>
      </c>
    </row>
    <row r="3" spans="1:14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29" t="s">
        <v>375</v>
      </c>
      <c r="B4" s="30" t="s">
        <v>380</v>
      </c>
      <c r="C4" s="30" t="s">
        <v>333</v>
      </c>
      <c r="D4" s="30" t="s">
        <v>299</v>
      </c>
      <c r="E4" s="28" t="s">
        <v>300</v>
      </c>
      <c r="F4" s="28" t="s">
        <v>301</v>
      </c>
      <c r="G4" s="27" t="s">
        <v>376</v>
      </c>
      <c r="H4" s="27" t="s">
        <v>377</v>
      </c>
      <c r="I4" s="27" t="s">
        <v>378</v>
      </c>
      <c r="J4" s="27" t="s">
        <v>377</v>
      </c>
      <c r="K4" s="27" t="s">
        <v>379</v>
      </c>
      <c r="L4" s="27" t="s">
        <v>377</v>
      </c>
      <c r="M4" s="28" t="s">
        <v>334</v>
      </c>
      <c r="N4" s="28" t="s">
        <v>310</v>
      </c>
    </row>
    <row r="5" spans="1:14">
      <c r="A5" s="31"/>
      <c r="B5" s="9"/>
      <c r="C5" s="32"/>
      <c r="D5" s="9"/>
      <c r="E5" s="25"/>
      <c r="F5" s="33"/>
      <c r="G5" s="34"/>
      <c r="H5" s="9"/>
      <c r="I5" s="34"/>
      <c r="J5" s="9"/>
      <c r="K5" s="9"/>
      <c r="L5" s="9"/>
      <c r="M5" s="9"/>
      <c r="N5" s="9"/>
    </row>
    <row r="6" spans="1:1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="2" customFormat="1" ht="18.75" spans="1:14">
      <c r="A8" s="16" t="s">
        <v>381</v>
      </c>
      <c r="B8" s="17"/>
      <c r="C8" s="17"/>
      <c r="D8" s="18"/>
      <c r="E8" s="19"/>
      <c r="F8" s="35"/>
      <c r="G8" s="26"/>
      <c r="H8" s="35"/>
      <c r="I8" s="16" t="s">
        <v>382</v>
      </c>
      <c r="J8" s="17"/>
      <c r="K8" s="17"/>
      <c r="L8" s="17"/>
      <c r="M8" s="17"/>
      <c r="N8" s="24"/>
    </row>
    <row r="9" ht="16.5" spans="1:14">
      <c r="A9" s="20" t="s">
        <v>383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</sheetData>
  <mergeCells count="5">
    <mergeCell ref="A1:N1"/>
    <mergeCell ref="A8:D8"/>
    <mergeCell ref="E8:G8"/>
    <mergeCell ref="I8:K8"/>
    <mergeCell ref="A9:N9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11" customWidth="1"/>
    <col min="2" max="2" width="7" customWidth="1"/>
    <col min="3" max="3" width="12.1" customWidth="1"/>
    <col min="4" max="4" width="12.9" customWidth="1"/>
    <col min="5" max="6" width="14.4" customWidth="1"/>
    <col min="7" max="7" width="17.5" customWidth="1"/>
    <col min="8" max="8" width="14" customWidth="1"/>
  </cols>
  <sheetData>
    <row r="1" ht="29.25" spans="1:8">
      <c r="A1" s="3" t="s">
        <v>384</v>
      </c>
      <c r="B1" s="3"/>
      <c r="C1" s="3"/>
      <c r="D1" s="3"/>
      <c r="E1" s="3"/>
      <c r="F1" s="3"/>
      <c r="G1" s="3"/>
      <c r="H1" s="3"/>
    </row>
    <row r="2" s="1" customFormat="1" ht="16.5" spans="1:10">
      <c r="A2" s="4" t="s">
        <v>328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385</v>
      </c>
      <c r="H2" s="4" t="s">
        <v>386</v>
      </c>
      <c r="I2" s="5" t="s">
        <v>334</v>
      </c>
      <c r="J2" s="5" t="s">
        <v>310</v>
      </c>
    </row>
    <row r="3" spans="1:10">
      <c r="A3" s="15" t="s">
        <v>387</v>
      </c>
      <c r="B3" s="15"/>
      <c r="C3" s="9"/>
      <c r="D3" s="459" t="s">
        <v>312</v>
      </c>
      <c r="E3" s="9" t="s">
        <v>118</v>
      </c>
      <c r="F3" s="460" t="s">
        <v>64</v>
      </c>
      <c r="G3" s="9" t="s">
        <v>388</v>
      </c>
      <c r="H3" s="9" t="s">
        <v>371</v>
      </c>
      <c r="I3" s="9" t="s">
        <v>96</v>
      </c>
      <c r="J3" s="9"/>
    </row>
    <row r="4" spans="1:10">
      <c r="A4" s="15" t="s">
        <v>389</v>
      </c>
      <c r="B4" s="15"/>
      <c r="C4" s="9"/>
      <c r="D4" s="459" t="s">
        <v>312</v>
      </c>
      <c r="E4" s="9" t="s">
        <v>118</v>
      </c>
      <c r="F4" s="460" t="s">
        <v>64</v>
      </c>
      <c r="G4" s="9" t="s">
        <v>388</v>
      </c>
      <c r="H4" s="9" t="s">
        <v>371</v>
      </c>
      <c r="I4" s="9" t="s">
        <v>96</v>
      </c>
      <c r="J4" s="9"/>
    </row>
    <row r="5" spans="1:10">
      <c r="A5" s="15" t="s">
        <v>390</v>
      </c>
      <c r="B5" s="15"/>
      <c r="C5" s="9"/>
      <c r="D5" s="459" t="s">
        <v>312</v>
      </c>
      <c r="E5" s="9" t="s">
        <v>118</v>
      </c>
      <c r="F5" s="460" t="s">
        <v>64</v>
      </c>
      <c r="G5" s="9" t="s">
        <v>388</v>
      </c>
      <c r="H5" s="9" t="s">
        <v>371</v>
      </c>
      <c r="I5" s="9" t="s">
        <v>96</v>
      </c>
      <c r="J5" s="9"/>
    </row>
    <row r="6" spans="1:10">
      <c r="A6" s="15" t="s">
        <v>391</v>
      </c>
      <c r="B6" s="15"/>
      <c r="C6" s="9"/>
      <c r="D6" s="459" t="s">
        <v>312</v>
      </c>
      <c r="E6" s="9" t="s">
        <v>118</v>
      </c>
      <c r="F6" s="460" t="s">
        <v>64</v>
      </c>
      <c r="G6" s="9" t="s">
        <v>388</v>
      </c>
      <c r="H6" s="9" t="s">
        <v>371</v>
      </c>
      <c r="I6" s="9" t="s">
        <v>96</v>
      </c>
      <c r="J6" s="9"/>
    </row>
    <row r="7" spans="1:10">
      <c r="A7" s="15" t="s">
        <v>335</v>
      </c>
      <c r="B7" s="15"/>
      <c r="C7" s="15"/>
      <c r="D7" s="459" t="s">
        <v>312</v>
      </c>
      <c r="E7" s="9" t="s">
        <v>118</v>
      </c>
      <c r="F7" s="460" t="s">
        <v>64</v>
      </c>
      <c r="G7" s="9" t="s">
        <v>388</v>
      </c>
      <c r="H7" s="9" t="s">
        <v>371</v>
      </c>
      <c r="I7" s="9" t="s">
        <v>96</v>
      </c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="2" customFormat="1" ht="18.75" spans="1:10">
      <c r="A11" s="16" t="s">
        <v>392</v>
      </c>
      <c r="B11" s="17"/>
      <c r="C11" s="17"/>
      <c r="D11" s="17"/>
      <c r="E11" s="18"/>
      <c r="F11" s="19"/>
      <c r="G11" s="26"/>
      <c r="H11" s="16" t="s">
        <v>325</v>
      </c>
      <c r="I11" s="17"/>
      <c r="J11" s="24"/>
    </row>
    <row r="12" ht="16.5" spans="1:10">
      <c r="A12" s="20" t="s">
        <v>393</v>
      </c>
      <c r="B12" s="20"/>
      <c r="C12" s="21"/>
      <c r="D12" s="21"/>
      <c r="E12" s="21"/>
      <c r="F12" s="21"/>
      <c r="G12" s="21"/>
      <c r="H12" s="21"/>
      <c r="I12" s="21"/>
      <c r="J12" s="21"/>
    </row>
  </sheetData>
  <mergeCells count="4">
    <mergeCell ref="A1:H1"/>
    <mergeCell ref="A11:E11"/>
    <mergeCell ref="F11:G11"/>
    <mergeCell ref="A12:J12"/>
  </mergeCells>
  <dataValidations count="1">
    <dataValidation type="list" allowBlank="1" showInputMessage="1" showErrorMessage="1" sqref="J3:J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I13"/>
  <sheetViews>
    <sheetView zoomScale="125" zoomScaleNormal="125" workbookViewId="0">
      <selection activeCell="J27" sqref="J27"/>
    </sheetView>
  </sheetViews>
  <sheetFormatPr defaultColWidth="9" defaultRowHeight="14.25"/>
  <cols>
    <col min="1" max="1" width="7" customWidth="1"/>
    <col min="2" max="2" width="10" customWidth="1"/>
    <col min="3" max="3" width="16.1" customWidth="1"/>
    <col min="4" max="4" width="12.1" customWidth="1"/>
    <col min="5" max="5" width="14.4" customWidth="1"/>
    <col min="6" max="6" width="12.9" customWidth="1"/>
    <col min="7" max="7" width="12" customWidth="1"/>
    <col min="8" max="8" width="12.6" customWidth="1"/>
    <col min="9" max="9" width="13.4" customWidth="1"/>
  </cols>
  <sheetData>
    <row r="1" ht="29.25" spans="1:9">
      <c r="A1" s="3" t="s">
        <v>394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333</v>
      </c>
      <c r="D2" s="5" t="s">
        <v>299</v>
      </c>
      <c r="E2" s="5" t="s">
        <v>300</v>
      </c>
      <c r="F2" s="4" t="s">
        <v>395</v>
      </c>
      <c r="G2" s="4" t="s">
        <v>317</v>
      </c>
      <c r="H2" s="6" t="s">
        <v>318</v>
      </c>
      <c r="I2" s="22" t="s">
        <v>320</v>
      </c>
    </row>
    <row r="3" s="1" customFormat="1" ht="16.5" spans="1:9">
      <c r="A3" s="4"/>
      <c r="B3" s="7"/>
      <c r="C3" s="7"/>
      <c r="D3" s="7"/>
      <c r="E3" s="7"/>
      <c r="F3" s="4" t="s">
        <v>396</v>
      </c>
      <c r="G3" s="4" t="s">
        <v>321</v>
      </c>
      <c r="H3" s="8"/>
      <c r="I3" s="23"/>
    </row>
    <row r="4" ht="17.25" spans="1:9">
      <c r="A4" s="9">
        <v>1</v>
      </c>
      <c r="B4" s="9" t="s">
        <v>355</v>
      </c>
      <c r="C4" s="10" t="s">
        <v>397</v>
      </c>
      <c r="D4" s="9" t="s">
        <v>118</v>
      </c>
      <c r="E4" s="11" t="s">
        <v>64</v>
      </c>
      <c r="F4" s="12">
        <v>0.041</v>
      </c>
      <c r="G4" s="13">
        <v>0.01</v>
      </c>
      <c r="H4" s="12">
        <f>F4+G4</f>
        <v>0.051</v>
      </c>
      <c r="I4" s="9" t="s">
        <v>324</v>
      </c>
    </row>
    <row r="5" ht="17.25" spans="1:9">
      <c r="A5" s="14">
        <v>2</v>
      </c>
      <c r="B5" s="9" t="s">
        <v>355</v>
      </c>
      <c r="C5" s="10" t="s">
        <v>397</v>
      </c>
      <c r="D5" s="9" t="s">
        <v>398</v>
      </c>
      <c r="E5" s="11" t="s">
        <v>64</v>
      </c>
      <c r="F5" s="12">
        <v>0.038</v>
      </c>
      <c r="G5" s="13">
        <v>0.01</v>
      </c>
      <c r="H5" s="12">
        <f>F5+G5</f>
        <v>0.048</v>
      </c>
      <c r="I5" s="9" t="s">
        <v>324</v>
      </c>
    </row>
    <row r="6" spans="1:9">
      <c r="A6" s="14">
        <v>3</v>
      </c>
      <c r="B6" s="15"/>
      <c r="C6" s="9"/>
      <c r="D6" s="9"/>
      <c r="E6" s="9"/>
      <c r="F6" s="9"/>
      <c r="G6" s="9"/>
      <c r="H6" s="9"/>
      <c r="I6" s="9"/>
    </row>
    <row r="7" spans="1:9">
      <c r="A7" s="14">
        <v>4</v>
      </c>
      <c r="B7" s="15"/>
      <c r="C7" s="9"/>
      <c r="D7" s="9"/>
      <c r="E7" s="9"/>
      <c r="F7" s="9"/>
      <c r="G7" s="12"/>
      <c r="H7" s="9"/>
      <c r="I7" s="9"/>
    </row>
    <row r="8" spans="1:9">
      <c r="A8" s="14">
        <v>5</v>
      </c>
      <c r="B8" s="15"/>
      <c r="C8" s="15"/>
      <c r="D8" s="15"/>
      <c r="E8" s="15"/>
      <c r="F8" s="15"/>
      <c r="G8" s="15"/>
      <c r="H8" s="15"/>
      <c r="I8" s="15"/>
    </row>
    <row r="9" spans="1:9">
      <c r="A9" s="14">
        <v>6</v>
      </c>
      <c r="B9" s="15"/>
      <c r="C9" s="15"/>
      <c r="D9" s="15"/>
      <c r="E9" s="15"/>
      <c r="F9" s="15"/>
      <c r="G9" s="15"/>
      <c r="H9" s="15"/>
      <c r="I9" s="15"/>
    </row>
    <row r="10" spans="1:9">
      <c r="A10" s="14">
        <v>7</v>
      </c>
      <c r="B10" s="15"/>
      <c r="C10" s="15"/>
      <c r="D10" s="15"/>
      <c r="E10" s="15"/>
      <c r="F10" s="15"/>
      <c r="G10" s="15"/>
      <c r="H10" s="15"/>
      <c r="I10" s="15"/>
    </row>
    <row r="11" spans="1:9">
      <c r="A11" s="9">
        <v>8</v>
      </c>
      <c r="B11" s="15"/>
      <c r="C11" s="15"/>
      <c r="D11" s="15"/>
      <c r="E11" s="15"/>
      <c r="F11" s="15"/>
      <c r="G11" s="15"/>
      <c r="H11" s="15"/>
      <c r="I11" s="15"/>
    </row>
    <row r="12" s="2" customFormat="1" ht="18.75" spans="1:9">
      <c r="A12" s="16" t="s">
        <v>381</v>
      </c>
      <c r="B12" s="17"/>
      <c r="C12" s="17"/>
      <c r="D12" s="18"/>
      <c r="E12" s="19"/>
      <c r="F12" s="16" t="s">
        <v>399</v>
      </c>
      <c r="G12" s="17"/>
      <c r="H12" s="18"/>
      <c r="I12" s="24"/>
    </row>
    <row r="13" ht="16.5" spans="1:9">
      <c r="A13" s="20" t="s">
        <v>400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10" sqref="C10"/>
    </sheetView>
  </sheetViews>
  <sheetFormatPr defaultColWidth="11" defaultRowHeight="14.25"/>
  <cols>
    <col min="2" max="2" width="12.9" customWidth="1"/>
    <col min="3" max="3" width="11.9" customWidth="1"/>
    <col min="4" max="4" width="11" customWidth="1"/>
    <col min="5" max="5" width="10" customWidth="1"/>
  </cols>
  <sheetData>
    <row r="1" ht="15"/>
    <row r="2" ht="41.1" customHeight="1" spans="2:9">
      <c r="B2" s="419" t="s">
        <v>36</v>
      </c>
      <c r="C2" s="420"/>
      <c r="D2" s="420"/>
      <c r="E2" s="420"/>
      <c r="F2" s="420"/>
      <c r="G2" s="420"/>
      <c r="H2" s="420"/>
      <c r="I2" s="434"/>
    </row>
    <row r="3" ht="27.9" customHeight="1" spans="2:9">
      <c r="B3" s="421"/>
      <c r="C3" s="422"/>
      <c r="D3" s="423" t="s">
        <v>37</v>
      </c>
      <c r="E3" s="424"/>
      <c r="F3" s="425" t="s">
        <v>38</v>
      </c>
      <c r="G3" s="426"/>
      <c r="H3" s="423" t="s">
        <v>39</v>
      </c>
      <c r="I3" s="435"/>
    </row>
    <row r="4" ht="27.9" customHeight="1" spans="2:9">
      <c r="B4" s="421" t="s">
        <v>40</v>
      </c>
      <c r="C4" s="422" t="s">
        <v>41</v>
      </c>
      <c r="D4" s="422" t="s">
        <v>42</v>
      </c>
      <c r="E4" s="422" t="s">
        <v>43</v>
      </c>
      <c r="F4" s="427" t="s">
        <v>42</v>
      </c>
      <c r="G4" s="427" t="s">
        <v>43</v>
      </c>
      <c r="H4" s="422" t="s">
        <v>42</v>
      </c>
      <c r="I4" s="436" t="s">
        <v>43</v>
      </c>
    </row>
    <row r="5" ht="27.9" customHeight="1" spans="2:9">
      <c r="B5" s="428" t="s">
        <v>44</v>
      </c>
      <c r="C5" s="15">
        <v>13</v>
      </c>
      <c r="D5" s="15">
        <v>0</v>
      </c>
      <c r="E5" s="15">
        <v>1</v>
      </c>
      <c r="F5" s="429">
        <v>0</v>
      </c>
      <c r="G5" s="429">
        <v>1</v>
      </c>
      <c r="H5" s="15">
        <v>1</v>
      </c>
      <c r="I5" s="437">
        <v>2</v>
      </c>
    </row>
    <row r="6" ht="27.9" customHeight="1" spans="2:9">
      <c r="B6" s="428" t="s">
        <v>45</v>
      </c>
      <c r="C6" s="15">
        <v>20</v>
      </c>
      <c r="D6" s="15">
        <v>0</v>
      </c>
      <c r="E6" s="15">
        <v>1</v>
      </c>
      <c r="F6" s="429">
        <v>1</v>
      </c>
      <c r="G6" s="429">
        <v>2</v>
      </c>
      <c r="H6" s="15">
        <v>2</v>
      </c>
      <c r="I6" s="437">
        <v>3</v>
      </c>
    </row>
    <row r="7" ht="27.9" customHeight="1" spans="2:9">
      <c r="B7" s="428" t="s">
        <v>46</v>
      </c>
      <c r="C7" s="15">
        <v>32</v>
      </c>
      <c r="D7" s="15">
        <v>0</v>
      </c>
      <c r="E7" s="15">
        <v>1</v>
      </c>
      <c r="F7" s="429">
        <v>2</v>
      </c>
      <c r="G7" s="429">
        <v>3</v>
      </c>
      <c r="H7" s="15">
        <v>3</v>
      </c>
      <c r="I7" s="437">
        <v>4</v>
      </c>
    </row>
    <row r="8" ht="27.9" customHeight="1" spans="2:9">
      <c r="B8" s="428" t="s">
        <v>47</v>
      </c>
      <c r="C8" s="15">
        <v>50</v>
      </c>
      <c r="D8" s="15">
        <v>1</v>
      </c>
      <c r="E8" s="15">
        <v>2</v>
      </c>
      <c r="F8" s="429">
        <v>3</v>
      </c>
      <c r="G8" s="429">
        <v>4</v>
      </c>
      <c r="H8" s="15">
        <v>5</v>
      </c>
      <c r="I8" s="437">
        <v>6</v>
      </c>
    </row>
    <row r="9" ht="27.9" customHeight="1" spans="2:9">
      <c r="B9" s="428" t="s">
        <v>48</v>
      </c>
      <c r="C9" s="15">
        <v>80</v>
      </c>
      <c r="D9" s="15">
        <v>2</v>
      </c>
      <c r="E9" s="15">
        <v>3</v>
      </c>
      <c r="F9" s="429">
        <v>5</v>
      </c>
      <c r="G9" s="429">
        <v>6</v>
      </c>
      <c r="H9" s="15">
        <v>7</v>
      </c>
      <c r="I9" s="437">
        <v>8</v>
      </c>
    </row>
    <row r="10" ht="27.9" customHeight="1" spans="2:9">
      <c r="B10" s="428" t="s">
        <v>49</v>
      </c>
      <c r="C10" s="15">
        <v>125</v>
      </c>
      <c r="D10" s="15">
        <v>3</v>
      </c>
      <c r="E10" s="15">
        <v>4</v>
      </c>
      <c r="F10" s="429">
        <v>7</v>
      </c>
      <c r="G10" s="429">
        <v>8</v>
      </c>
      <c r="H10" s="15">
        <v>10</v>
      </c>
      <c r="I10" s="437">
        <v>11</v>
      </c>
    </row>
    <row r="11" ht="27.9" customHeight="1" spans="2:9">
      <c r="B11" s="428" t="s">
        <v>50</v>
      </c>
      <c r="C11" s="15">
        <v>200</v>
      </c>
      <c r="D11" s="15">
        <v>5</v>
      </c>
      <c r="E11" s="15">
        <v>6</v>
      </c>
      <c r="F11" s="429">
        <v>10</v>
      </c>
      <c r="G11" s="429">
        <v>11</v>
      </c>
      <c r="H11" s="15">
        <v>14</v>
      </c>
      <c r="I11" s="437">
        <v>15</v>
      </c>
    </row>
    <row r="12" ht="27.9" customHeight="1" spans="2:9">
      <c r="B12" s="430" t="s">
        <v>51</v>
      </c>
      <c r="C12" s="431">
        <v>315</v>
      </c>
      <c r="D12" s="431">
        <v>7</v>
      </c>
      <c r="E12" s="431">
        <v>8</v>
      </c>
      <c r="F12" s="432">
        <v>14</v>
      </c>
      <c r="G12" s="432">
        <v>15</v>
      </c>
      <c r="H12" s="431">
        <v>21</v>
      </c>
      <c r="I12" s="438">
        <v>22</v>
      </c>
    </row>
    <row r="14" spans="2:4">
      <c r="B14" s="433" t="s">
        <v>52</v>
      </c>
      <c r="C14" s="433"/>
      <c r="D14" s="43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topLeftCell="A22" workbookViewId="0">
      <selection activeCell="B8" sqref="B8:C8"/>
    </sheetView>
  </sheetViews>
  <sheetFormatPr defaultColWidth="10.4" defaultRowHeight="16.5" customHeight="1"/>
  <cols>
    <col min="1" max="1" width="13.7" style="226" customWidth="1"/>
    <col min="2" max="9" width="10.4" style="226"/>
    <col min="10" max="10" width="8.9" style="226" customWidth="1"/>
    <col min="11" max="11" width="12" style="226" customWidth="1"/>
    <col min="12" max="12" width="12.8" style="226" customWidth="1"/>
    <col min="13" max="16384" width="10.4" style="226"/>
  </cols>
  <sheetData>
    <row r="1" ht="21" spans="1:11">
      <c r="A1" s="341" t="s">
        <v>53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ht="15" spans="1:11">
      <c r="A2" s="228" t="s">
        <v>54</v>
      </c>
      <c r="B2" s="229" t="s">
        <v>55</v>
      </c>
      <c r="C2" s="229"/>
      <c r="D2" s="230" t="s">
        <v>56</v>
      </c>
      <c r="E2" s="230"/>
      <c r="F2" s="229" t="s">
        <v>57</v>
      </c>
      <c r="G2" s="229"/>
      <c r="H2" s="231" t="s">
        <v>58</v>
      </c>
      <c r="I2" s="315" t="s">
        <v>59</v>
      </c>
      <c r="J2" s="315"/>
      <c r="K2" s="316"/>
    </row>
    <row r="3" ht="14.25" spans="1:11">
      <c r="A3" s="232" t="s">
        <v>60</v>
      </c>
      <c r="B3" s="233"/>
      <c r="C3" s="234"/>
      <c r="D3" s="235" t="s">
        <v>61</v>
      </c>
      <c r="E3" s="236"/>
      <c r="F3" s="236"/>
      <c r="G3" s="237"/>
      <c r="H3" s="235" t="s">
        <v>62</v>
      </c>
      <c r="I3" s="236"/>
      <c r="J3" s="236"/>
      <c r="K3" s="237"/>
    </row>
    <row r="4" ht="14.25" spans="1:11">
      <c r="A4" s="238" t="s">
        <v>63</v>
      </c>
      <c r="B4" s="151" t="s">
        <v>64</v>
      </c>
      <c r="C4" s="152"/>
      <c r="D4" s="238" t="s">
        <v>65</v>
      </c>
      <c r="E4" s="239"/>
      <c r="F4" s="240">
        <v>45711</v>
      </c>
      <c r="G4" s="241"/>
      <c r="H4" s="238" t="s">
        <v>66</v>
      </c>
      <c r="I4" s="239"/>
      <c r="J4" s="151" t="s">
        <v>67</v>
      </c>
      <c r="K4" s="152" t="s">
        <v>68</v>
      </c>
    </row>
    <row r="5" ht="14.25" spans="1:11">
      <c r="A5" s="242" t="s">
        <v>69</v>
      </c>
      <c r="B5" s="146" t="s">
        <v>70</v>
      </c>
      <c r="C5" s="146"/>
      <c r="D5" s="238" t="s">
        <v>71</v>
      </c>
      <c r="E5" s="239"/>
      <c r="F5" s="240">
        <v>45591</v>
      </c>
      <c r="G5" s="241"/>
      <c r="H5" s="238" t="s">
        <v>72</v>
      </c>
      <c r="I5" s="239"/>
      <c r="J5" s="151" t="s">
        <v>67</v>
      </c>
      <c r="K5" s="152" t="s">
        <v>68</v>
      </c>
    </row>
    <row r="6" ht="14.25" spans="1:11">
      <c r="A6" s="238" t="s">
        <v>73</v>
      </c>
      <c r="B6" s="243">
        <v>3</v>
      </c>
      <c r="C6" s="244">
        <v>6</v>
      </c>
      <c r="D6" s="242" t="s">
        <v>74</v>
      </c>
      <c r="E6" s="245"/>
      <c r="F6" s="240">
        <v>45606</v>
      </c>
      <c r="G6" s="241"/>
      <c r="H6" s="238" t="s">
        <v>75</v>
      </c>
      <c r="I6" s="239"/>
      <c r="J6" s="151" t="s">
        <v>67</v>
      </c>
      <c r="K6" s="152" t="s">
        <v>68</v>
      </c>
    </row>
    <row r="7" ht="14.25" spans="1:11">
      <c r="A7" s="238" t="s">
        <v>76</v>
      </c>
      <c r="B7" s="246">
        <v>2350</v>
      </c>
      <c r="C7" s="247"/>
      <c r="D7" s="242" t="s">
        <v>77</v>
      </c>
      <c r="E7" s="248"/>
      <c r="F7" s="240">
        <v>191723</v>
      </c>
      <c r="G7" s="241"/>
      <c r="H7" s="238" t="s">
        <v>78</v>
      </c>
      <c r="I7" s="239"/>
      <c r="J7" s="151" t="s">
        <v>67</v>
      </c>
      <c r="K7" s="152" t="s">
        <v>68</v>
      </c>
    </row>
    <row r="8" ht="15" spans="1:11">
      <c r="A8" s="342" t="s">
        <v>79</v>
      </c>
      <c r="B8" s="163" t="s">
        <v>80</v>
      </c>
      <c r="C8" s="343"/>
      <c r="D8" s="252" t="s">
        <v>81</v>
      </c>
      <c r="E8" s="253"/>
      <c r="F8" s="254">
        <v>45703</v>
      </c>
      <c r="G8" s="255"/>
      <c r="H8" s="252" t="s">
        <v>82</v>
      </c>
      <c r="I8" s="253"/>
      <c r="J8" s="285" t="s">
        <v>67</v>
      </c>
      <c r="K8" s="317" t="s">
        <v>68</v>
      </c>
    </row>
    <row r="9" ht="15" spans="1:11">
      <c r="A9" s="344" t="s">
        <v>83</v>
      </c>
      <c r="B9" s="345"/>
      <c r="C9" s="345"/>
      <c r="D9" s="345"/>
      <c r="E9" s="345"/>
      <c r="F9" s="345"/>
      <c r="G9" s="345"/>
      <c r="H9" s="345"/>
      <c r="I9" s="345"/>
      <c r="J9" s="345"/>
      <c r="K9" s="399"/>
    </row>
    <row r="10" ht="15" spans="1:11">
      <c r="A10" s="346" t="s">
        <v>84</v>
      </c>
      <c r="B10" s="347"/>
      <c r="C10" s="347"/>
      <c r="D10" s="347"/>
      <c r="E10" s="347"/>
      <c r="F10" s="347"/>
      <c r="G10" s="347"/>
      <c r="H10" s="347"/>
      <c r="I10" s="347"/>
      <c r="J10" s="347"/>
      <c r="K10" s="400"/>
    </row>
    <row r="11" ht="14.25" spans="1:11">
      <c r="A11" s="348" t="s">
        <v>85</v>
      </c>
      <c r="B11" s="349" t="s">
        <v>86</v>
      </c>
      <c r="C11" s="350" t="s">
        <v>87</v>
      </c>
      <c r="D11" s="351"/>
      <c r="E11" s="352" t="s">
        <v>88</v>
      </c>
      <c r="F11" s="349" t="s">
        <v>86</v>
      </c>
      <c r="G11" s="350" t="s">
        <v>87</v>
      </c>
      <c r="H11" s="350" t="s">
        <v>89</v>
      </c>
      <c r="I11" s="352" t="s">
        <v>90</v>
      </c>
      <c r="J11" s="349" t="s">
        <v>86</v>
      </c>
      <c r="K11" s="401" t="s">
        <v>87</v>
      </c>
    </row>
    <row r="12" ht="14.25" spans="1:11">
      <c r="A12" s="242" t="s">
        <v>91</v>
      </c>
      <c r="B12" s="262" t="s">
        <v>86</v>
      </c>
      <c r="C12" s="151" t="s">
        <v>87</v>
      </c>
      <c r="D12" s="248"/>
      <c r="E12" s="245" t="s">
        <v>92</v>
      </c>
      <c r="F12" s="262" t="s">
        <v>86</v>
      </c>
      <c r="G12" s="151" t="s">
        <v>87</v>
      </c>
      <c r="H12" s="151" t="s">
        <v>89</v>
      </c>
      <c r="I12" s="245" t="s">
        <v>93</v>
      </c>
      <c r="J12" s="262" t="s">
        <v>86</v>
      </c>
      <c r="K12" s="152" t="s">
        <v>87</v>
      </c>
    </row>
    <row r="13" ht="14.25" spans="1:11">
      <c r="A13" s="242" t="s">
        <v>94</v>
      </c>
      <c r="B13" s="262" t="s">
        <v>86</v>
      </c>
      <c r="C13" s="151" t="s">
        <v>87</v>
      </c>
      <c r="D13" s="248"/>
      <c r="E13" s="245" t="s">
        <v>95</v>
      </c>
      <c r="F13" s="151" t="s">
        <v>96</v>
      </c>
      <c r="G13" s="151" t="s">
        <v>97</v>
      </c>
      <c r="H13" s="151" t="s">
        <v>89</v>
      </c>
      <c r="I13" s="245" t="s">
        <v>98</v>
      </c>
      <c r="J13" s="262" t="s">
        <v>86</v>
      </c>
      <c r="K13" s="152" t="s">
        <v>87</v>
      </c>
    </row>
    <row r="14" ht="15" spans="1:11">
      <c r="A14" s="252" t="s">
        <v>99</v>
      </c>
      <c r="B14" s="253"/>
      <c r="C14" s="253"/>
      <c r="D14" s="253"/>
      <c r="E14" s="253"/>
      <c r="F14" s="253"/>
      <c r="G14" s="253"/>
      <c r="H14" s="253"/>
      <c r="I14" s="253"/>
      <c r="J14" s="253"/>
      <c r="K14" s="319"/>
    </row>
    <row r="15" ht="15" spans="1:11">
      <c r="A15" s="346" t="s">
        <v>100</v>
      </c>
      <c r="B15" s="347"/>
      <c r="C15" s="347"/>
      <c r="D15" s="347"/>
      <c r="E15" s="347"/>
      <c r="F15" s="347"/>
      <c r="G15" s="347"/>
      <c r="H15" s="347"/>
      <c r="I15" s="347"/>
      <c r="J15" s="347"/>
      <c r="K15" s="400"/>
    </row>
    <row r="16" ht="14.25" spans="1:11">
      <c r="A16" s="353" t="s">
        <v>101</v>
      </c>
      <c r="B16" s="350" t="s">
        <v>96</v>
      </c>
      <c r="C16" s="350" t="s">
        <v>97</v>
      </c>
      <c r="D16" s="354"/>
      <c r="E16" s="355" t="s">
        <v>102</v>
      </c>
      <c r="F16" s="350" t="s">
        <v>96</v>
      </c>
      <c r="G16" s="350" t="s">
        <v>97</v>
      </c>
      <c r="H16" s="356"/>
      <c r="I16" s="355" t="s">
        <v>103</v>
      </c>
      <c r="J16" s="350" t="s">
        <v>96</v>
      </c>
      <c r="K16" s="401" t="s">
        <v>97</v>
      </c>
    </row>
    <row r="17" customHeight="1" spans="1:22">
      <c r="A17" s="291" t="s">
        <v>104</v>
      </c>
      <c r="B17" s="151" t="s">
        <v>96</v>
      </c>
      <c r="C17" s="151" t="s">
        <v>97</v>
      </c>
      <c r="D17" s="243"/>
      <c r="E17" s="292" t="s">
        <v>105</v>
      </c>
      <c r="F17" s="151" t="s">
        <v>96</v>
      </c>
      <c r="G17" s="151" t="s">
        <v>97</v>
      </c>
      <c r="H17" s="357"/>
      <c r="I17" s="292" t="s">
        <v>106</v>
      </c>
      <c r="J17" s="151" t="s">
        <v>96</v>
      </c>
      <c r="K17" s="152" t="s">
        <v>97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58" t="s">
        <v>107</v>
      </c>
      <c r="B18" s="359"/>
      <c r="C18" s="359"/>
      <c r="D18" s="359"/>
      <c r="E18" s="359"/>
      <c r="F18" s="359"/>
      <c r="G18" s="359"/>
      <c r="H18" s="359"/>
      <c r="I18" s="359"/>
      <c r="J18" s="359"/>
      <c r="K18" s="403"/>
    </row>
    <row r="19" s="340" customFormat="1" ht="18" customHeight="1" spans="1:11">
      <c r="A19" s="346" t="s">
        <v>108</v>
      </c>
      <c r="B19" s="347"/>
      <c r="C19" s="347"/>
      <c r="D19" s="347"/>
      <c r="E19" s="347"/>
      <c r="F19" s="347"/>
      <c r="G19" s="347"/>
      <c r="H19" s="347"/>
      <c r="I19" s="347"/>
      <c r="J19" s="347"/>
      <c r="K19" s="400"/>
    </row>
    <row r="20" customHeight="1" spans="1:11">
      <c r="A20" s="360" t="s">
        <v>109</v>
      </c>
      <c r="B20" s="361"/>
      <c r="C20" s="361"/>
      <c r="D20" s="361"/>
      <c r="E20" s="361"/>
      <c r="F20" s="361"/>
      <c r="G20" s="361"/>
      <c r="H20" s="361"/>
      <c r="I20" s="361"/>
      <c r="J20" s="361"/>
      <c r="K20" s="404"/>
    </row>
    <row r="21" ht="21.75" customHeight="1" spans="1:11">
      <c r="A21" s="362" t="s">
        <v>110</v>
      </c>
      <c r="B21" s="363" t="s">
        <v>111</v>
      </c>
      <c r="C21" s="363" t="s">
        <v>112</v>
      </c>
      <c r="D21" s="363" t="s">
        <v>113</v>
      </c>
      <c r="E21" s="363" t="s">
        <v>114</v>
      </c>
      <c r="F21" s="363" t="s">
        <v>115</v>
      </c>
      <c r="G21" s="363" t="s">
        <v>116</v>
      </c>
      <c r="H21" s="363"/>
      <c r="I21" s="363"/>
      <c r="J21" s="292"/>
      <c r="K21" s="331" t="s">
        <v>117</v>
      </c>
    </row>
    <row r="22" customHeight="1" spans="1:11">
      <c r="A22" s="364" t="s">
        <v>118</v>
      </c>
      <c r="B22" s="365">
        <v>1</v>
      </c>
      <c r="C22" s="366">
        <v>1</v>
      </c>
      <c r="D22" s="366">
        <v>1</v>
      </c>
      <c r="E22" s="366">
        <v>1</v>
      </c>
      <c r="F22" s="366">
        <v>1</v>
      </c>
      <c r="G22" s="366">
        <v>1</v>
      </c>
      <c r="H22" s="367"/>
      <c r="I22" s="367"/>
      <c r="J22" s="405"/>
      <c r="K22" s="406"/>
    </row>
    <row r="23" customHeight="1" spans="1:11">
      <c r="A23" s="364" t="s">
        <v>119</v>
      </c>
      <c r="B23" s="366">
        <v>1</v>
      </c>
      <c r="C23" s="366">
        <v>1</v>
      </c>
      <c r="D23" s="366">
        <v>1</v>
      </c>
      <c r="E23" s="366">
        <v>1</v>
      </c>
      <c r="F23" s="366">
        <v>1</v>
      </c>
      <c r="G23" s="366">
        <v>1</v>
      </c>
      <c r="H23" s="367"/>
      <c r="I23" s="367"/>
      <c r="J23" s="405"/>
      <c r="K23" s="407"/>
    </row>
    <row r="24" customHeight="1" spans="1:9">
      <c r="A24" s="364" t="s">
        <v>120</v>
      </c>
      <c r="B24" s="366">
        <v>1</v>
      </c>
      <c r="C24" s="366">
        <v>1</v>
      </c>
      <c r="D24" s="366">
        <v>1</v>
      </c>
      <c r="E24" s="366">
        <v>1</v>
      </c>
      <c r="F24" s="366">
        <v>1</v>
      </c>
      <c r="G24" s="366">
        <v>1</v>
      </c>
      <c r="H24" s="368"/>
      <c r="I24" s="368"/>
    </row>
    <row r="25" customHeight="1" spans="1:9">
      <c r="A25" s="369"/>
      <c r="B25" s="365"/>
      <c r="C25" s="366"/>
      <c r="D25" s="370"/>
      <c r="E25" s="371"/>
      <c r="F25" s="368"/>
      <c r="G25" s="368"/>
      <c r="H25" s="368"/>
      <c r="I25" s="368"/>
    </row>
    <row r="26" customHeight="1" spans="1:11">
      <c r="A26" s="369"/>
      <c r="B26" s="365"/>
      <c r="C26" s="366"/>
      <c r="D26" s="372"/>
      <c r="E26" s="372"/>
      <c r="F26" s="372"/>
      <c r="G26" s="372"/>
      <c r="H26" s="372"/>
      <c r="I26" s="372"/>
      <c r="J26" s="405"/>
      <c r="K26" s="408"/>
    </row>
    <row r="27" customHeight="1" spans="1:11">
      <c r="A27" s="369"/>
      <c r="B27" s="365"/>
      <c r="C27" s="365"/>
      <c r="D27" s="373"/>
      <c r="E27" s="373"/>
      <c r="F27" s="373"/>
      <c r="G27" s="373"/>
      <c r="H27" s="373"/>
      <c r="I27" s="373"/>
      <c r="J27" s="365"/>
      <c r="K27" s="408"/>
    </row>
    <row r="28" customHeight="1" spans="1:11">
      <c r="A28" s="369"/>
      <c r="B28" s="365"/>
      <c r="C28" s="365"/>
      <c r="D28" s="365"/>
      <c r="E28" s="365"/>
      <c r="F28" s="365"/>
      <c r="G28" s="365"/>
      <c r="H28" s="365"/>
      <c r="I28" s="365"/>
      <c r="J28" s="365"/>
      <c r="K28" s="408"/>
    </row>
    <row r="29" ht="18" customHeight="1" spans="1:11">
      <c r="A29" s="374" t="s">
        <v>121</v>
      </c>
      <c r="B29" s="375"/>
      <c r="C29" s="375"/>
      <c r="D29" s="375"/>
      <c r="E29" s="375"/>
      <c r="F29" s="375"/>
      <c r="G29" s="375"/>
      <c r="H29" s="375"/>
      <c r="I29" s="375"/>
      <c r="J29" s="375"/>
      <c r="K29" s="409"/>
    </row>
    <row r="30" ht="18.75" customHeight="1" spans="1:11">
      <c r="A30" s="364" t="s">
        <v>122</v>
      </c>
      <c r="B30" s="376" t="s">
        <v>123</v>
      </c>
      <c r="C30" s="376" t="s">
        <v>124</v>
      </c>
      <c r="D30" s="376"/>
      <c r="E30" s="258"/>
      <c r="F30" s="376"/>
      <c r="G30" s="376"/>
      <c r="H30" s="376"/>
      <c r="I30" s="376"/>
      <c r="J30" s="376"/>
      <c r="K30" s="410"/>
    </row>
    <row r="31" ht="18.75" customHeight="1" spans="1:11">
      <c r="A31" s="377" t="s">
        <v>125</v>
      </c>
      <c r="B31" s="378" t="s">
        <v>126</v>
      </c>
      <c r="C31" s="378" t="s">
        <v>127</v>
      </c>
      <c r="D31" s="378"/>
      <c r="E31" s="379"/>
      <c r="F31" s="380"/>
      <c r="G31" s="381"/>
      <c r="H31" s="381"/>
      <c r="I31" s="381"/>
      <c r="J31" s="381"/>
      <c r="K31" s="411"/>
    </row>
    <row r="32" ht="18" customHeight="1" spans="1:11">
      <c r="A32" s="382" t="s">
        <v>128</v>
      </c>
      <c r="B32" s="383"/>
      <c r="C32" s="383"/>
      <c r="D32" s="383"/>
      <c r="E32" s="384"/>
      <c r="F32" s="384"/>
      <c r="G32" s="384"/>
      <c r="H32" s="384"/>
      <c r="I32" s="384"/>
      <c r="J32" s="384"/>
      <c r="K32" s="412"/>
    </row>
    <row r="33" ht="14.25" spans="1:11">
      <c r="A33" s="385" t="s">
        <v>129</v>
      </c>
      <c r="B33" s="386"/>
      <c r="C33" s="386"/>
      <c r="D33" s="386"/>
      <c r="E33" s="386"/>
      <c r="F33" s="386"/>
      <c r="G33" s="386"/>
      <c r="H33" s="386"/>
      <c r="I33" s="386"/>
      <c r="J33" s="386"/>
      <c r="K33" s="413"/>
    </row>
    <row r="34" ht="15" spans="1:11">
      <c r="A34" s="160" t="s">
        <v>130</v>
      </c>
      <c r="B34" s="161"/>
      <c r="C34" s="151" t="s">
        <v>67</v>
      </c>
      <c r="D34" s="151" t="s">
        <v>68</v>
      </c>
      <c r="E34" s="387" t="s">
        <v>131</v>
      </c>
      <c r="F34" s="388"/>
      <c r="G34" s="388"/>
      <c r="H34" s="388"/>
      <c r="I34" s="388"/>
      <c r="J34" s="388"/>
      <c r="K34" s="414"/>
    </row>
    <row r="35" ht="15" spans="1:11">
      <c r="A35" s="389" t="s">
        <v>132</v>
      </c>
      <c r="B35" s="389"/>
      <c r="C35" s="389"/>
      <c r="D35" s="389"/>
      <c r="E35" s="389"/>
      <c r="F35" s="389"/>
      <c r="G35" s="389"/>
      <c r="H35" s="389"/>
      <c r="I35" s="389"/>
      <c r="J35" s="389"/>
      <c r="K35" s="389"/>
    </row>
    <row r="36" ht="14.25" spans="1:11">
      <c r="A36" s="297" t="s">
        <v>133</v>
      </c>
      <c r="B36" s="298"/>
      <c r="C36" s="298"/>
      <c r="D36" s="298"/>
      <c r="E36" s="298"/>
      <c r="F36" s="298"/>
      <c r="G36" s="298"/>
      <c r="H36" s="298"/>
      <c r="I36" s="298"/>
      <c r="J36" s="298"/>
      <c r="K36" s="333"/>
    </row>
    <row r="37" ht="14.25" spans="1:11">
      <c r="A37" s="301" t="s">
        <v>134</v>
      </c>
      <c r="B37" s="300"/>
      <c r="C37" s="300"/>
      <c r="D37" s="300"/>
      <c r="E37" s="300"/>
      <c r="F37" s="300"/>
      <c r="G37" s="300"/>
      <c r="H37" s="300"/>
      <c r="I37" s="300"/>
      <c r="J37" s="300"/>
      <c r="K37" s="334"/>
    </row>
    <row r="38" ht="14.25" spans="1:11">
      <c r="A38" s="301"/>
      <c r="B38" s="300"/>
      <c r="C38" s="300"/>
      <c r="D38" s="300"/>
      <c r="E38" s="300"/>
      <c r="F38" s="300"/>
      <c r="G38" s="300"/>
      <c r="H38" s="300"/>
      <c r="I38" s="300"/>
      <c r="J38" s="300"/>
      <c r="K38" s="334"/>
    </row>
    <row r="39" ht="14.25" spans="1:11">
      <c r="A39" s="301"/>
      <c r="B39" s="300"/>
      <c r="C39" s="300"/>
      <c r="D39" s="300"/>
      <c r="E39" s="300"/>
      <c r="F39" s="300"/>
      <c r="G39" s="300"/>
      <c r="H39" s="300"/>
      <c r="I39" s="300"/>
      <c r="J39" s="300"/>
      <c r="K39" s="334"/>
    </row>
    <row r="40" ht="14.25" spans="1:11">
      <c r="A40" s="301"/>
      <c r="B40" s="300"/>
      <c r="C40" s="300"/>
      <c r="D40" s="300"/>
      <c r="E40" s="300"/>
      <c r="F40" s="300"/>
      <c r="G40" s="300"/>
      <c r="H40" s="300"/>
      <c r="I40" s="300"/>
      <c r="J40" s="300"/>
      <c r="K40" s="334"/>
    </row>
    <row r="41" ht="14.25" spans="1:11">
      <c r="A41" s="301"/>
      <c r="B41" s="300"/>
      <c r="C41" s="300"/>
      <c r="D41" s="300"/>
      <c r="E41" s="300"/>
      <c r="F41" s="300"/>
      <c r="G41" s="300"/>
      <c r="H41" s="300"/>
      <c r="I41" s="300"/>
      <c r="J41" s="300"/>
      <c r="K41" s="334"/>
    </row>
    <row r="42" ht="14.25" spans="1:11">
      <c r="A42" s="301"/>
      <c r="B42" s="300"/>
      <c r="C42" s="300"/>
      <c r="D42" s="300"/>
      <c r="E42" s="300"/>
      <c r="F42" s="300"/>
      <c r="G42" s="300"/>
      <c r="H42" s="300"/>
      <c r="I42" s="300"/>
      <c r="J42" s="300"/>
      <c r="K42" s="334"/>
    </row>
    <row r="43" ht="15" spans="1:11">
      <c r="A43" s="294" t="s">
        <v>135</v>
      </c>
      <c r="B43" s="295"/>
      <c r="C43" s="295"/>
      <c r="D43" s="295"/>
      <c r="E43" s="295"/>
      <c r="F43" s="295"/>
      <c r="G43" s="295"/>
      <c r="H43" s="295"/>
      <c r="I43" s="295"/>
      <c r="J43" s="295"/>
      <c r="K43" s="332"/>
    </row>
    <row r="44" ht="15" spans="1:11">
      <c r="A44" s="346" t="s">
        <v>136</v>
      </c>
      <c r="B44" s="347"/>
      <c r="C44" s="347"/>
      <c r="D44" s="347"/>
      <c r="E44" s="347"/>
      <c r="F44" s="347"/>
      <c r="G44" s="347"/>
      <c r="H44" s="347"/>
      <c r="I44" s="347"/>
      <c r="J44" s="347"/>
      <c r="K44" s="400"/>
    </row>
    <row r="45" ht="14.25" spans="1:11">
      <c r="A45" s="353" t="s">
        <v>137</v>
      </c>
      <c r="B45" s="350" t="s">
        <v>96</v>
      </c>
      <c r="C45" s="350" t="s">
        <v>97</v>
      </c>
      <c r="D45" s="350" t="s">
        <v>89</v>
      </c>
      <c r="E45" s="355" t="s">
        <v>138</v>
      </c>
      <c r="F45" s="350" t="s">
        <v>96</v>
      </c>
      <c r="G45" s="350" t="s">
        <v>97</v>
      </c>
      <c r="H45" s="350" t="s">
        <v>89</v>
      </c>
      <c r="I45" s="355" t="s">
        <v>139</v>
      </c>
      <c r="J45" s="350" t="s">
        <v>96</v>
      </c>
      <c r="K45" s="401" t="s">
        <v>97</v>
      </c>
    </row>
    <row r="46" ht="14.25" spans="1:11">
      <c r="A46" s="291" t="s">
        <v>88</v>
      </c>
      <c r="B46" s="151" t="s">
        <v>96</v>
      </c>
      <c r="C46" s="151" t="s">
        <v>97</v>
      </c>
      <c r="D46" s="151" t="s">
        <v>89</v>
      </c>
      <c r="E46" s="292" t="s">
        <v>95</v>
      </c>
      <c r="F46" s="151" t="s">
        <v>96</v>
      </c>
      <c r="G46" s="151" t="s">
        <v>97</v>
      </c>
      <c r="H46" s="151" t="s">
        <v>89</v>
      </c>
      <c r="I46" s="292" t="s">
        <v>106</v>
      </c>
      <c r="J46" s="151" t="s">
        <v>96</v>
      </c>
      <c r="K46" s="152" t="s">
        <v>97</v>
      </c>
    </row>
    <row r="47" ht="15" spans="1:11">
      <c r="A47" s="252" t="s">
        <v>99</v>
      </c>
      <c r="B47" s="253"/>
      <c r="C47" s="253"/>
      <c r="D47" s="253"/>
      <c r="E47" s="253"/>
      <c r="F47" s="253"/>
      <c r="G47" s="253"/>
      <c r="H47" s="253"/>
      <c r="I47" s="253"/>
      <c r="J47" s="253"/>
      <c r="K47" s="319"/>
    </row>
    <row r="48" ht="15" spans="1:11">
      <c r="A48" s="389" t="s">
        <v>140</v>
      </c>
      <c r="B48" s="389"/>
      <c r="C48" s="389"/>
      <c r="D48" s="389"/>
      <c r="E48" s="389"/>
      <c r="F48" s="389"/>
      <c r="G48" s="389"/>
      <c r="H48" s="389"/>
      <c r="I48" s="389"/>
      <c r="J48" s="389"/>
      <c r="K48" s="389"/>
    </row>
    <row r="49" ht="15" spans="1:11">
      <c r="A49" s="390"/>
      <c r="B49" s="391"/>
      <c r="C49" s="391"/>
      <c r="D49" s="391"/>
      <c r="E49" s="391"/>
      <c r="F49" s="391"/>
      <c r="G49" s="391"/>
      <c r="H49" s="391"/>
      <c r="I49" s="391"/>
      <c r="J49" s="391"/>
      <c r="K49" s="415"/>
    </row>
    <row r="50" ht="15" spans="1:11">
      <c r="A50" s="392" t="s">
        <v>141</v>
      </c>
      <c r="B50" s="393" t="s">
        <v>142</v>
      </c>
      <c r="C50" s="393"/>
      <c r="D50" s="394" t="s">
        <v>143</v>
      </c>
      <c r="E50" s="395" t="s">
        <v>144</v>
      </c>
      <c r="F50" s="396" t="s">
        <v>145</v>
      </c>
      <c r="G50" s="397"/>
      <c r="H50" s="398" t="s">
        <v>146</v>
      </c>
      <c r="I50" s="416"/>
      <c r="J50" s="417" t="s">
        <v>144</v>
      </c>
      <c r="K50" s="418"/>
    </row>
    <row r="51" ht="15" spans="1:11">
      <c r="A51" s="389" t="s">
        <v>147</v>
      </c>
      <c r="B51" s="389"/>
      <c r="C51" s="389"/>
      <c r="D51" s="389"/>
      <c r="E51" s="389"/>
      <c r="F51" s="389"/>
      <c r="G51" s="389"/>
      <c r="H51" s="389"/>
      <c r="I51" s="389"/>
      <c r="J51" s="389"/>
      <c r="K51" s="389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4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5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topLeftCell="A12" workbookViewId="0">
      <selection activeCell="I16" sqref="I16"/>
    </sheetView>
  </sheetViews>
  <sheetFormatPr defaultColWidth="10" defaultRowHeight="16.5" customHeight="1"/>
  <cols>
    <col min="1" max="2" width="10" style="226"/>
    <col min="3" max="3" width="9.4" style="226" customWidth="1"/>
    <col min="4" max="4" width="16" style="226" customWidth="1"/>
    <col min="5" max="6" width="10" style="226"/>
    <col min="7" max="7" width="10.1" style="226"/>
    <col min="8" max="16384" width="10" style="226"/>
  </cols>
  <sheetData>
    <row r="1" ht="22.5" customHeight="1" spans="1:11">
      <c r="A1" s="227" t="s">
        <v>148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54</v>
      </c>
      <c r="B2" s="229" t="str">
        <f>首期!$B$2</f>
        <v>期单</v>
      </c>
      <c r="C2" s="229"/>
      <c r="D2" s="230" t="s">
        <v>56</v>
      </c>
      <c r="E2" s="230"/>
      <c r="F2" s="229" t="str">
        <f>首期!$F$2</f>
        <v>江阴市腾圣时装有限公司</v>
      </c>
      <c r="G2" s="229"/>
      <c r="H2" s="231" t="s">
        <v>58</v>
      </c>
      <c r="I2" s="315" t="str">
        <f>首期!$I$2</f>
        <v>丽鑫智能管理有限公司</v>
      </c>
      <c r="J2" s="315"/>
      <c r="K2" s="316"/>
    </row>
    <row r="3" customHeight="1" spans="1:11">
      <c r="A3" s="232" t="s">
        <v>60</v>
      </c>
      <c r="B3" s="233"/>
      <c r="C3" s="234"/>
      <c r="D3" s="235" t="s">
        <v>61</v>
      </c>
      <c r="E3" s="236"/>
      <c r="F3" s="236"/>
      <c r="G3" s="237"/>
      <c r="H3" s="235" t="s">
        <v>62</v>
      </c>
      <c r="I3" s="236"/>
      <c r="J3" s="236"/>
      <c r="K3" s="237"/>
    </row>
    <row r="4" customHeight="1" spans="1:11">
      <c r="A4" s="238" t="s">
        <v>63</v>
      </c>
      <c r="B4" s="151" t="s">
        <v>64</v>
      </c>
      <c r="C4" s="152"/>
      <c r="D4" s="238" t="s">
        <v>65</v>
      </c>
      <c r="E4" s="239"/>
      <c r="F4" s="240" t="s">
        <v>149</v>
      </c>
      <c r="G4" s="241"/>
      <c r="H4" s="238" t="s">
        <v>66</v>
      </c>
      <c r="I4" s="239"/>
      <c r="J4" s="151" t="s">
        <v>67</v>
      </c>
      <c r="K4" s="152" t="s">
        <v>68</v>
      </c>
    </row>
    <row r="5" customHeight="1" spans="1:11">
      <c r="A5" s="242" t="s">
        <v>69</v>
      </c>
      <c r="B5" s="146" t="s">
        <v>70</v>
      </c>
      <c r="C5" s="146"/>
      <c r="D5" s="238" t="s">
        <v>71</v>
      </c>
      <c r="E5" s="239"/>
      <c r="F5" s="240">
        <v>45591</v>
      </c>
      <c r="G5" s="241"/>
      <c r="H5" s="238" t="s">
        <v>72</v>
      </c>
      <c r="I5" s="239"/>
      <c r="J5" s="151" t="s">
        <v>67</v>
      </c>
      <c r="K5" s="152" t="s">
        <v>68</v>
      </c>
    </row>
    <row r="6" customHeight="1" spans="1:11">
      <c r="A6" s="238" t="s">
        <v>73</v>
      </c>
      <c r="B6" s="243">
        <f>首期!$B$6</f>
        <v>3</v>
      </c>
      <c r="C6" s="244">
        <f>首期!$C$6</f>
        <v>6</v>
      </c>
      <c r="D6" s="242" t="s">
        <v>74</v>
      </c>
      <c r="E6" s="245"/>
      <c r="F6" s="240">
        <v>45606</v>
      </c>
      <c r="G6" s="241"/>
      <c r="H6" s="238" t="s">
        <v>75</v>
      </c>
      <c r="I6" s="239"/>
      <c r="J6" s="151" t="s">
        <v>67</v>
      </c>
      <c r="K6" s="152" t="s">
        <v>68</v>
      </c>
    </row>
    <row r="7" customHeight="1" spans="1:11">
      <c r="A7" s="238" t="s">
        <v>76</v>
      </c>
      <c r="B7" s="246">
        <v>2350</v>
      </c>
      <c r="C7" s="247"/>
      <c r="D7" s="242" t="s">
        <v>77</v>
      </c>
      <c r="E7" s="248"/>
      <c r="F7" s="240">
        <v>45626</v>
      </c>
      <c r="G7" s="241"/>
      <c r="H7" s="238" t="s">
        <v>78</v>
      </c>
      <c r="I7" s="239"/>
      <c r="J7" s="151" t="s">
        <v>67</v>
      </c>
      <c r="K7" s="152" t="s">
        <v>68</v>
      </c>
    </row>
    <row r="8" customHeight="1" spans="1:11">
      <c r="A8" s="249" t="s">
        <v>150</v>
      </c>
      <c r="B8" s="250" t="s">
        <v>80</v>
      </c>
      <c r="C8" s="251"/>
      <c r="D8" s="252" t="s">
        <v>81</v>
      </c>
      <c r="E8" s="253"/>
      <c r="F8" s="254">
        <v>45703</v>
      </c>
      <c r="G8" s="255"/>
      <c r="H8" s="252" t="s">
        <v>82</v>
      </c>
      <c r="I8" s="253"/>
      <c r="J8" s="285" t="s">
        <v>67</v>
      </c>
      <c r="K8" s="317" t="s">
        <v>68</v>
      </c>
    </row>
    <row r="9" customHeight="1" spans="1:11">
      <c r="A9" s="256" t="s">
        <v>151</v>
      </c>
      <c r="B9" s="256"/>
      <c r="C9" s="256"/>
      <c r="D9" s="256"/>
      <c r="E9" s="256"/>
      <c r="F9" s="256"/>
      <c r="G9" s="256"/>
      <c r="H9" s="256"/>
      <c r="I9" s="256"/>
      <c r="J9" s="256"/>
      <c r="K9" s="256"/>
    </row>
    <row r="10" customHeight="1" spans="1:11">
      <c r="A10" s="257" t="s">
        <v>85</v>
      </c>
      <c r="B10" s="258" t="s">
        <v>86</v>
      </c>
      <c r="C10" s="259" t="s">
        <v>87</v>
      </c>
      <c r="D10" s="260"/>
      <c r="E10" s="261" t="s">
        <v>90</v>
      </c>
      <c r="F10" s="258" t="s">
        <v>86</v>
      </c>
      <c r="G10" s="259" t="s">
        <v>87</v>
      </c>
      <c r="H10" s="258"/>
      <c r="I10" s="261" t="s">
        <v>88</v>
      </c>
      <c r="J10" s="258" t="s">
        <v>86</v>
      </c>
      <c r="K10" s="318" t="s">
        <v>87</v>
      </c>
    </row>
    <row r="11" customHeight="1" spans="1:11">
      <c r="A11" s="242" t="s">
        <v>91</v>
      </c>
      <c r="B11" s="262" t="s">
        <v>86</v>
      </c>
      <c r="C11" s="151" t="s">
        <v>87</v>
      </c>
      <c r="D11" s="248"/>
      <c r="E11" s="245" t="s">
        <v>93</v>
      </c>
      <c r="F11" s="262" t="s">
        <v>86</v>
      </c>
      <c r="G11" s="151" t="s">
        <v>87</v>
      </c>
      <c r="H11" s="262"/>
      <c r="I11" s="245" t="s">
        <v>98</v>
      </c>
      <c r="J11" s="262" t="s">
        <v>86</v>
      </c>
      <c r="K11" s="152" t="s">
        <v>87</v>
      </c>
    </row>
    <row r="12" customHeight="1" spans="1:11">
      <c r="A12" s="252" t="s">
        <v>131</v>
      </c>
      <c r="B12" s="253"/>
      <c r="C12" s="253"/>
      <c r="D12" s="253"/>
      <c r="E12" s="253"/>
      <c r="F12" s="253"/>
      <c r="G12" s="253"/>
      <c r="H12" s="253"/>
      <c r="I12" s="253"/>
      <c r="J12" s="253"/>
      <c r="K12" s="319"/>
    </row>
    <row r="13" customHeight="1" spans="1:11">
      <c r="A13" s="263" t="s">
        <v>152</v>
      </c>
      <c r="B13" s="264"/>
      <c r="C13" s="264"/>
      <c r="D13" s="264"/>
      <c r="E13" s="264"/>
      <c r="F13" s="264"/>
      <c r="G13" s="264"/>
      <c r="H13" s="264"/>
      <c r="I13" s="264"/>
      <c r="J13" s="264"/>
      <c r="K13" s="320"/>
    </row>
    <row r="14" customHeight="1" spans="1:11">
      <c r="A14" s="265" t="s">
        <v>153</v>
      </c>
      <c r="B14" s="266"/>
      <c r="C14" s="266"/>
      <c r="D14" s="266"/>
      <c r="E14" s="267"/>
      <c r="F14" s="267"/>
      <c r="G14" s="267"/>
      <c r="H14" s="267"/>
      <c r="I14" s="321"/>
      <c r="J14" s="321"/>
      <c r="K14" s="322"/>
    </row>
    <row r="15" customHeight="1" spans="1:11">
      <c r="A15" s="268" t="s">
        <v>154</v>
      </c>
      <c r="B15" s="269"/>
      <c r="C15" s="269"/>
      <c r="D15" s="269"/>
      <c r="E15" s="270"/>
      <c r="F15" s="271"/>
      <c r="G15" s="271"/>
      <c r="H15" s="272"/>
      <c r="I15" s="323"/>
      <c r="J15" s="324"/>
      <c r="K15" s="325"/>
    </row>
    <row r="16" customHeight="1" spans="1:11">
      <c r="A16" s="273" t="s">
        <v>155</v>
      </c>
      <c r="B16" s="274"/>
      <c r="C16" s="274"/>
      <c r="D16" s="274"/>
      <c r="E16" s="275"/>
      <c r="F16" s="274"/>
      <c r="G16" s="274"/>
      <c r="H16" s="274"/>
      <c r="I16" s="326"/>
      <c r="J16" s="326"/>
      <c r="K16" s="327"/>
    </row>
    <row r="17" customHeight="1" spans="1:11">
      <c r="A17" s="276" t="s">
        <v>156</v>
      </c>
      <c r="B17" s="276"/>
      <c r="C17" s="276"/>
      <c r="D17" s="276"/>
      <c r="E17" s="276"/>
      <c r="F17" s="276"/>
      <c r="G17" s="276"/>
      <c r="H17" s="276"/>
      <c r="I17" s="276"/>
      <c r="J17" s="276"/>
      <c r="K17" s="276"/>
    </row>
    <row r="18" customHeight="1" spans="1:11">
      <c r="A18" s="277" t="s">
        <v>157</v>
      </c>
      <c r="B18" s="278"/>
      <c r="C18" s="266"/>
      <c r="D18" s="266"/>
      <c r="E18" s="279"/>
      <c r="F18" s="279"/>
      <c r="G18" s="279"/>
      <c r="H18" s="279"/>
      <c r="I18" s="328"/>
      <c r="J18" s="321"/>
      <c r="K18" s="322"/>
    </row>
    <row r="19" customHeight="1" spans="1:11">
      <c r="A19" s="280" t="s">
        <v>158</v>
      </c>
      <c r="B19" s="281"/>
      <c r="C19" s="281"/>
      <c r="D19" s="281"/>
      <c r="E19" s="282"/>
      <c r="F19" s="269"/>
      <c r="G19" s="269"/>
      <c r="H19" s="283"/>
      <c r="I19" s="323"/>
      <c r="J19" s="324"/>
      <c r="K19" s="325"/>
    </row>
    <row r="20" customHeight="1" spans="1:11">
      <c r="A20" s="279" t="s">
        <v>155</v>
      </c>
      <c r="B20" s="279"/>
      <c r="C20" s="279"/>
      <c r="D20" s="279"/>
      <c r="E20" s="284"/>
      <c r="F20" s="285"/>
      <c r="G20" s="285"/>
      <c r="H20" s="285"/>
      <c r="I20" s="285"/>
      <c r="J20" s="285"/>
      <c r="K20" s="317"/>
    </row>
    <row r="21" customHeight="1" spans="1:11">
      <c r="A21" s="286" t="s">
        <v>128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48" t="s">
        <v>129</v>
      </c>
      <c r="B22" s="182"/>
      <c r="C22" s="182"/>
      <c r="D22" s="182"/>
      <c r="E22" s="182"/>
      <c r="F22" s="182"/>
      <c r="G22" s="182"/>
      <c r="H22" s="182"/>
      <c r="I22" s="182"/>
      <c r="J22" s="182"/>
      <c r="K22" s="216"/>
    </row>
    <row r="23" customHeight="1" spans="1:11">
      <c r="A23" s="160" t="s">
        <v>130</v>
      </c>
      <c r="B23" s="161"/>
      <c r="C23" s="151" t="s">
        <v>67</v>
      </c>
      <c r="D23" s="151" t="s">
        <v>68</v>
      </c>
      <c r="E23" s="159"/>
      <c r="F23" s="159"/>
      <c r="G23" s="159"/>
      <c r="H23" s="159"/>
      <c r="I23" s="159"/>
      <c r="J23" s="159"/>
      <c r="K23" s="210"/>
    </row>
    <row r="24" customHeight="1" spans="1:11">
      <c r="A24" s="287" t="s">
        <v>159</v>
      </c>
      <c r="B24" s="288"/>
      <c r="C24" s="288"/>
      <c r="D24" s="288"/>
      <c r="E24" s="288"/>
      <c r="F24" s="288"/>
      <c r="G24" s="288"/>
      <c r="H24" s="288"/>
      <c r="I24" s="288"/>
      <c r="J24" s="288"/>
      <c r="K24" s="329"/>
    </row>
    <row r="25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330"/>
    </row>
    <row r="26" customHeight="1" spans="1:11">
      <c r="A26" s="256" t="s">
        <v>136</v>
      </c>
      <c r="B26" s="256"/>
      <c r="C26" s="256"/>
      <c r="D26" s="256"/>
      <c r="E26" s="256"/>
      <c r="F26" s="256"/>
      <c r="G26" s="256"/>
      <c r="H26" s="256"/>
      <c r="I26" s="256"/>
      <c r="J26" s="256"/>
      <c r="K26" s="256"/>
    </row>
    <row r="27" customHeight="1" spans="1:11">
      <c r="A27" s="232" t="s">
        <v>137</v>
      </c>
      <c r="B27" s="259" t="s">
        <v>96</v>
      </c>
      <c r="C27" s="259" t="s">
        <v>97</v>
      </c>
      <c r="D27" s="259" t="s">
        <v>89</v>
      </c>
      <c r="E27" s="233" t="s">
        <v>138</v>
      </c>
      <c r="F27" s="259" t="s">
        <v>96</v>
      </c>
      <c r="G27" s="259" t="s">
        <v>97</v>
      </c>
      <c r="H27" s="259" t="s">
        <v>89</v>
      </c>
      <c r="I27" s="233" t="s">
        <v>139</v>
      </c>
      <c r="J27" s="259" t="s">
        <v>96</v>
      </c>
      <c r="K27" s="318" t="s">
        <v>97</v>
      </c>
    </row>
    <row r="28" customHeight="1" spans="1:11">
      <c r="A28" s="291" t="s">
        <v>88</v>
      </c>
      <c r="B28" s="151" t="s">
        <v>96</v>
      </c>
      <c r="C28" s="151" t="s">
        <v>97</v>
      </c>
      <c r="D28" s="151" t="s">
        <v>89</v>
      </c>
      <c r="E28" s="292" t="s">
        <v>95</v>
      </c>
      <c r="F28" s="151" t="s">
        <v>96</v>
      </c>
      <c r="G28" s="151" t="s">
        <v>97</v>
      </c>
      <c r="H28" s="151" t="s">
        <v>89</v>
      </c>
      <c r="I28" s="292" t="s">
        <v>106</v>
      </c>
      <c r="J28" s="151" t="s">
        <v>96</v>
      </c>
      <c r="K28" s="152" t="s">
        <v>97</v>
      </c>
    </row>
    <row r="29" customHeight="1" spans="1:11">
      <c r="A29" s="238" t="s">
        <v>99</v>
      </c>
      <c r="B29" s="293"/>
      <c r="C29" s="293"/>
      <c r="D29" s="293"/>
      <c r="E29" s="293"/>
      <c r="F29" s="293"/>
      <c r="G29" s="293"/>
      <c r="H29" s="293"/>
      <c r="I29" s="293"/>
      <c r="J29" s="293"/>
      <c r="K29" s="331"/>
    </row>
    <row r="30" customHeight="1" spans="1:11">
      <c r="A30" s="294"/>
      <c r="B30" s="295"/>
      <c r="C30" s="295"/>
      <c r="D30" s="295"/>
      <c r="E30" s="295"/>
      <c r="F30" s="295"/>
      <c r="G30" s="295"/>
      <c r="H30" s="295"/>
      <c r="I30" s="295"/>
      <c r="J30" s="295"/>
      <c r="K30" s="332"/>
    </row>
    <row r="31" customHeight="1" spans="1:11">
      <c r="A31" s="296" t="s">
        <v>160</v>
      </c>
      <c r="B31" s="296"/>
      <c r="C31" s="296"/>
      <c r="D31" s="296"/>
      <c r="E31" s="296"/>
      <c r="F31" s="296"/>
      <c r="G31" s="296"/>
      <c r="H31" s="296"/>
      <c r="I31" s="296"/>
      <c r="J31" s="296"/>
      <c r="K31" s="296"/>
    </row>
    <row r="32" ht="17.25" customHeight="1" spans="1:11">
      <c r="A32" s="297" t="s">
        <v>161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33"/>
    </row>
    <row r="33" ht="17.25" customHeight="1" spans="1:11">
      <c r="A33" s="299" t="s">
        <v>162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34"/>
    </row>
    <row r="34" ht="17.25" customHeight="1" spans="1:11">
      <c r="A34" s="299" t="s">
        <v>163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34"/>
    </row>
    <row r="35" ht="17.25" customHeight="1" spans="1:11">
      <c r="A35" s="301"/>
      <c r="B35" s="300"/>
      <c r="C35" s="300"/>
      <c r="D35" s="300"/>
      <c r="E35" s="300"/>
      <c r="F35" s="300"/>
      <c r="G35" s="300"/>
      <c r="H35" s="300"/>
      <c r="I35" s="300"/>
      <c r="J35" s="300"/>
      <c r="K35" s="334"/>
    </row>
    <row r="36" ht="17.25" customHeight="1" spans="1:11">
      <c r="A36" s="301"/>
      <c r="B36" s="300"/>
      <c r="C36" s="300"/>
      <c r="D36" s="300"/>
      <c r="E36" s="300"/>
      <c r="F36" s="300"/>
      <c r="G36" s="300"/>
      <c r="H36" s="300"/>
      <c r="I36" s="300"/>
      <c r="J36" s="300"/>
      <c r="K36" s="334"/>
    </row>
    <row r="37" ht="17.25" customHeight="1" spans="1:11">
      <c r="A37" s="301"/>
      <c r="B37" s="300"/>
      <c r="C37" s="300"/>
      <c r="D37" s="300"/>
      <c r="E37" s="300"/>
      <c r="F37" s="300"/>
      <c r="G37" s="300"/>
      <c r="H37" s="300"/>
      <c r="I37" s="300"/>
      <c r="J37" s="300"/>
      <c r="K37" s="334"/>
    </row>
    <row r="38" ht="17.25" customHeight="1" spans="1:11">
      <c r="A38" s="301"/>
      <c r="B38" s="300"/>
      <c r="C38" s="300"/>
      <c r="D38" s="300"/>
      <c r="E38" s="300"/>
      <c r="F38" s="300"/>
      <c r="G38" s="300"/>
      <c r="H38" s="300"/>
      <c r="I38" s="300"/>
      <c r="J38" s="300"/>
      <c r="K38" s="334"/>
    </row>
    <row r="39" ht="17.25" customHeight="1" spans="1:11">
      <c r="A39" s="301"/>
      <c r="B39" s="300"/>
      <c r="C39" s="300"/>
      <c r="D39" s="300"/>
      <c r="E39" s="300"/>
      <c r="F39" s="300"/>
      <c r="G39" s="300"/>
      <c r="H39" s="300"/>
      <c r="I39" s="300"/>
      <c r="J39" s="300"/>
      <c r="K39" s="334"/>
    </row>
    <row r="40" ht="17.25" customHeight="1" spans="1:11">
      <c r="A40" s="301"/>
      <c r="B40" s="300"/>
      <c r="C40" s="300"/>
      <c r="D40" s="300"/>
      <c r="E40" s="300"/>
      <c r="F40" s="300"/>
      <c r="G40" s="300"/>
      <c r="H40" s="300"/>
      <c r="I40" s="300"/>
      <c r="J40" s="300"/>
      <c r="K40" s="334"/>
    </row>
    <row r="41" ht="17.25" customHeight="1" spans="1:11">
      <c r="A41" s="294" t="s">
        <v>135</v>
      </c>
      <c r="B41" s="295"/>
      <c r="C41" s="295"/>
      <c r="D41" s="295"/>
      <c r="E41" s="295"/>
      <c r="F41" s="295"/>
      <c r="G41" s="295"/>
      <c r="H41" s="295"/>
      <c r="I41" s="295"/>
      <c r="J41" s="295"/>
      <c r="K41" s="332"/>
    </row>
    <row r="42" customHeight="1" spans="1:11">
      <c r="A42" s="296" t="s">
        <v>164</v>
      </c>
      <c r="B42" s="296"/>
      <c r="C42" s="296"/>
      <c r="D42" s="296"/>
      <c r="E42" s="296"/>
      <c r="F42" s="296"/>
      <c r="G42" s="296"/>
      <c r="H42" s="296"/>
      <c r="I42" s="296"/>
      <c r="J42" s="296"/>
      <c r="K42" s="296"/>
    </row>
    <row r="43" ht="18" customHeight="1" spans="1:11">
      <c r="A43" s="302"/>
      <c r="B43" s="303"/>
      <c r="C43" s="303"/>
      <c r="D43" s="303"/>
      <c r="E43" s="303"/>
      <c r="F43" s="303"/>
      <c r="G43" s="303"/>
      <c r="H43" s="303"/>
      <c r="I43" s="303"/>
      <c r="J43" s="303"/>
      <c r="K43" s="335"/>
    </row>
    <row r="44" ht="18" customHeight="1" spans="1:11">
      <c r="A44" s="302"/>
      <c r="B44" s="303"/>
      <c r="C44" s="303"/>
      <c r="D44" s="303"/>
      <c r="E44" s="303"/>
      <c r="F44" s="303"/>
      <c r="G44" s="303"/>
      <c r="H44" s="303"/>
      <c r="I44" s="303"/>
      <c r="J44" s="303"/>
      <c r="K44" s="335"/>
    </row>
    <row r="45" ht="18" customHeight="1" spans="1:11">
      <c r="A45" s="289"/>
      <c r="B45" s="290"/>
      <c r="C45" s="290"/>
      <c r="D45" s="290"/>
      <c r="E45" s="290"/>
      <c r="F45" s="290"/>
      <c r="G45" s="290"/>
      <c r="H45" s="290"/>
      <c r="I45" s="290"/>
      <c r="J45" s="290"/>
      <c r="K45" s="330"/>
    </row>
    <row r="46" ht="21" customHeight="1" spans="1:11">
      <c r="A46" s="304" t="s">
        <v>141</v>
      </c>
      <c r="B46" s="305" t="s">
        <v>142</v>
      </c>
      <c r="C46" s="305"/>
      <c r="D46" s="306" t="s">
        <v>143</v>
      </c>
      <c r="E46" s="180" t="s">
        <v>144</v>
      </c>
      <c r="F46" s="306" t="s">
        <v>145</v>
      </c>
      <c r="G46" s="307"/>
      <c r="H46" s="308" t="s">
        <v>146</v>
      </c>
      <c r="I46" s="308"/>
      <c r="J46" s="305" t="s">
        <v>144</v>
      </c>
      <c r="K46" s="336"/>
    </row>
    <row r="47" customHeight="1" spans="1:11">
      <c r="A47" s="309" t="s">
        <v>147</v>
      </c>
      <c r="B47" s="310"/>
      <c r="C47" s="310"/>
      <c r="D47" s="310"/>
      <c r="E47" s="310"/>
      <c r="F47" s="310"/>
      <c r="G47" s="310"/>
      <c r="H47" s="310"/>
      <c r="I47" s="310"/>
      <c r="J47" s="310"/>
      <c r="K47" s="337"/>
    </row>
    <row r="48" customHeight="1" spans="1:11">
      <c r="A48" s="311"/>
      <c r="B48" s="312"/>
      <c r="C48" s="312"/>
      <c r="D48" s="312"/>
      <c r="E48" s="312"/>
      <c r="F48" s="312"/>
      <c r="G48" s="312"/>
      <c r="H48" s="312"/>
      <c r="I48" s="312"/>
      <c r="J48" s="312"/>
      <c r="K48" s="338"/>
    </row>
    <row r="49" customHeight="1" spans="1:11">
      <c r="A49" s="313"/>
      <c r="B49" s="314"/>
      <c r="C49" s="314"/>
      <c r="D49" s="314"/>
      <c r="E49" s="314"/>
      <c r="F49" s="314"/>
      <c r="G49" s="314"/>
      <c r="H49" s="314"/>
      <c r="I49" s="314"/>
      <c r="J49" s="314"/>
      <c r="K49" s="339"/>
    </row>
  </sheetData>
  <mergeCells count="7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B46:C46"/>
    <mergeCell ref="H46:I46"/>
    <mergeCell ref="J46:K46"/>
    <mergeCell ref="A47:K47"/>
    <mergeCell ref="A48:K48"/>
    <mergeCell ref="A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304800</xdr:colOff>
                    <xdr:row>45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45</xdr:row>
                    <xdr:rowOff>0</xdr:rowOff>
                  </from>
                  <to>
                    <xdr:col>252</xdr:col>
                    <xdr:colOff>390525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9525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733425</xdr:colOff>
                    <xdr:row>26</xdr:row>
                    <xdr:rowOff>9525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714375</xdr:colOff>
                    <xdr:row>27</xdr:row>
                    <xdr:rowOff>0</xdr:rowOff>
                  </from>
                  <to>
                    <xdr:col>3</xdr:col>
                    <xdr:colOff>1104900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685800</xdr:colOff>
                    <xdr:row>26</xdr:row>
                    <xdr:rowOff>9525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3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zoomScale="125" zoomScaleNormal="125" workbookViewId="0">
      <selection activeCell="A28" sqref="A28:K28"/>
    </sheetView>
  </sheetViews>
  <sheetFormatPr defaultColWidth="10.1" defaultRowHeight="14.25"/>
  <cols>
    <col min="1" max="1" width="9.6" style="146" customWidth="1"/>
    <col min="2" max="2" width="11.1" style="146" customWidth="1"/>
    <col min="3" max="3" width="9.1" style="146" customWidth="1"/>
    <col min="4" max="4" width="9.5" style="146" customWidth="1"/>
    <col min="5" max="5" width="9.1" style="146" customWidth="1"/>
    <col min="6" max="6" width="10.4" style="146" customWidth="1"/>
    <col min="7" max="7" width="9.5" style="146" customWidth="1"/>
    <col min="8" max="8" width="9.1" style="146" customWidth="1"/>
    <col min="9" max="9" width="8.1" style="146" customWidth="1"/>
    <col min="10" max="10" width="10.5" style="146" customWidth="1"/>
    <col min="11" max="11" width="12.1" style="146" customWidth="1"/>
    <col min="12" max="16384" width="10.1" style="146"/>
  </cols>
  <sheetData>
    <row r="1" ht="26.25" spans="1:11">
      <c r="A1" s="147" t="s">
        <v>165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spans="1:11">
      <c r="A2" s="148" t="s">
        <v>54</v>
      </c>
      <c r="B2" s="149" t="str">
        <f>首期!$B$2</f>
        <v>期单</v>
      </c>
      <c r="C2" s="149"/>
      <c r="D2" s="150" t="s">
        <v>63</v>
      </c>
      <c r="E2" s="151" t="s">
        <v>64</v>
      </c>
      <c r="F2" s="152"/>
      <c r="G2" s="146" t="s">
        <v>70</v>
      </c>
      <c r="H2" s="153"/>
      <c r="I2" s="182" t="s">
        <v>58</v>
      </c>
      <c r="J2" s="208" t="str">
        <f>首期!$I$2</f>
        <v>丽鑫智能管理有限公司</v>
      </c>
      <c r="K2" s="209"/>
    </row>
    <row r="3" spans="1:11">
      <c r="A3" s="154" t="s">
        <v>76</v>
      </c>
      <c r="B3" s="155">
        <v>2350</v>
      </c>
      <c r="C3" s="155"/>
      <c r="D3" s="156" t="s">
        <v>166</v>
      </c>
      <c r="E3" s="157">
        <v>45711</v>
      </c>
      <c r="F3" s="158"/>
      <c r="G3" s="158"/>
      <c r="H3" s="159" t="s">
        <v>167</v>
      </c>
      <c r="I3" s="159"/>
      <c r="J3" s="159"/>
      <c r="K3" s="210"/>
    </row>
    <row r="4" spans="1:11">
      <c r="A4" s="160" t="s">
        <v>73</v>
      </c>
      <c r="B4" s="155">
        <f>首期!$B$6</f>
        <v>3</v>
      </c>
      <c r="C4" s="155">
        <f>首期!$C$6</f>
        <v>6</v>
      </c>
      <c r="D4" s="161" t="s">
        <v>168</v>
      </c>
      <c r="E4" s="158" t="s">
        <v>169</v>
      </c>
      <c r="F4" s="158"/>
      <c r="G4" s="158"/>
      <c r="H4" s="161" t="s">
        <v>170</v>
      </c>
      <c r="I4" s="161"/>
      <c r="J4" s="174" t="s">
        <v>67</v>
      </c>
      <c r="K4" s="211" t="s">
        <v>68</v>
      </c>
    </row>
    <row r="5" spans="1:11">
      <c r="A5" s="160" t="s">
        <v>171</v>
      </c>
      <c r="B5" s="155">
        <v>1</v>
      </c>
      <c r="C5" s="155"/>
      <c r="D5" s="156" t="s">
        <v>172</v>
      </c>
      <c r="E5" s="156" t="s">
        <v>169</v>
      </c>
      <c r="F5" s="156"/>
      <c r="H5" s="161" t="s">
        <v>173</v>
      </c>
      <c r="I5" s="161"/>
      <c r="J5" s="174" t="s">
        <v>67</v>
      </c>
      <c r="K5" s="211" t="s">
        <v>68</v>
      </c>
    </row>
    <row r="6" ht="15" spans="1:11">
      <c r="A6" s="162" t="s">
        <v>174</v>
      </c>
      <c r="B6" s="163">
        <v>150</v>
      </c>
      <c r="C6" s="163"/>
      <c r="D6" s="164" t="s">
        <v>175</v>
      </c>
      <c r="E6" s="165">
        <v>2345</v>
      </c>
      <c r="F6" s="166"/>
      <c r="G6" s="164"/>
      <c r="H6" s="167" t="s">
        <v>176</v>
      </c>
      <c r="I6" s="167"/>
      <c r="J6" s="166" t="s">
        <v>67</v>
      </c>
      <c r="K6" s="212" t="s">
        <v>68</v>
      </c>
    </row>
    <row r="7" ht="15" spans="1:11">
      <c r="A7" s="168"/>
      <c r="B7" s="169"/>
      <c r="C7" s="169"/>
      <c r="D7" s="168"/>
      <c r="E7" s="169"/>
      <c r="F7" s="153"/>
      <c r="G7" s="168"/>
      <c r="H7" s="153"/>
      <c r="I7" s="169"/>
      <c r="J7" s="169"/>
      <c r="K7" s="169"/>
    </row>
    <row r="8" spans="1:11">
      <c r="A8" s="170" t="s">
        <v>177</v>
      </c>
      <c r="B8" s="171" t="s">
        <v>178</v>
      </c>
      <c r="C8" s="171" t="s">
        <v>179</v>
      </c>
      <c r="D8" s="171" t="s">
        <v>180</v>
      </c>
      <c r="E8" s="171" t="s">
        <v>181</v>
      </c>
      <c r="F8" s="171" t="s">
        <v>182</v>
      </c>
      <c r="G8" s="172" t="s">
        <v>183</v>
      </c>
      <c r="H8" s="173"/>
      <c r="I8" s="173"/>
      <c r="J8" s="173"/>
      <c r="K8" s="213"/>
    </row>
    <row r="9" spans="1:11">
      <c r="A9" s="160" t="s">
        <v>184</v>
      </c>
      <c r="B9" s="161"/>
      <c r="C9" s="174" t="s">
        <v>67</v>
      </c>
      <c r="D9" s="174" t="s">
        <v>68</v>
      </c>
      <c r="E9" s="156" t="s">
        <v>185</v>
      </c>
      <c r="F9" s="175" t="s">
        <v>186</v>
      </c>
      <c r="G9" s="176"/>
      <c r="H9" s="177"/>
      <c r="I9" s="177"/>
      <c r="J9" s="177"/>
      <c r="K9" s="214"/>
    </row>
    <row r="10" spans="1:11">
      <c r="A10" s="160" t="s">
        <v>187</v>
      </c>
      <c r="B10" s="161"/>
      <c r="C10" s="174" t="s">
        <v>67</v>
      </c>
      <c r="D10" s="174" t="s">
        <v>68</v>
      </c>
      <c r="E10" s="156" t="s">
        <v>188</v>
      </c>
      <c r="F10" s="175" t="s">
        <v>189</v>
      </c>
      <c r="G10" s="176" t="s">
        <v>190</v>
      </c>
      <c r="H10" s="177"/>
      <c r="I10" s="177"/>
      <c r="J10" s="177"/>
      <c r="K10" s="214"/>
    </row>
    <row r="11" spans="1:11">
      <c r="A11" s="178" t="s">
        <v>151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15"/>
    </row>
    <row r="12" spans="1:11">
      <c r="A12" s="154" t="s">
        <v>90</v>
      </c>
      <c r="B12" s="174" t="s">
        <v>86</v>
      </c>
      <c r="C12" s="174" t="s">
        <v>87</v>
      </c>
      <c r="D12" s="175"/>
      <c r="E12" s="156" t="s">
        <v>88</v>
      </c>
      <c r="F12" s="174" t="s">
        <v>86</v>
      </c>
      <c r="G12" s="174" t="s">
        <v>87</v>
      </c>
      <c r="H12" s="174"/>
      <c r="I12" s="156" t="s">
        <v>191</v>
      </c>
      <c r="J12" s="174" t="s">
        <v>86</v>
      </c>
      <c r="K12" s="211" t="s">
        <v>87</v>
      </c>
    </row>
    <row r="13" spans="1:11">
      <c r="A13" s="154" t="s">
        <v>93</v>
      </c>
      <c r="B13" s="174" t="s">
        <v>86</v>
      </c>
      <c r="C13" s="174" t="s">
        <v>87</v>
      </c>
      <c r="D13" s="175"/>
      <c r="E13" s="156" t="s">
        <v>98</v>
      </c>
      <c r="F13" s="174" t="s">
        <v>86</v>
      </c>
      <c r="G13" s="174" t="s">
        <v>87</v>
      </c>
      <c r="H13" s="174"/>
      <c r="I13" s="156" t="s">
        <v>192</v>
      </c>
      <c r="J13" s="174" t="s">
        <v>86</v>
      </c>
      <c r="K13" s="211" t="s">
        <v>87</v>
      </c>
    </row>
    <row r="14" ht="15" spans="1:11">
      <c r="A14" s="162" t="s">
        <v>193</v>
      </c>
      <c r="B14" s="166" t="s">
        <v>86</v>
      </c>
      <c r="C14" s="166" t="s">
        <v>87</v>
      </c>
      <c r="D14" s="180"/>
      <c r="E14" s="164" t="s">
        <v>194</v>
      </c>
      <c r="F14" s="166" t="s">
        <v>86</v>
      </c>
      <c r="G14" s="166" t="s">
        <v>87</v>
      </c>
      <c r="H14" s="166"/>
      <c r="I14" s="164" t="s">
        <v>195</v>
      </c>
      <c r="J14" s="166" t="s">
        <v>86</v>
      </c>
      <c r="K14" s="212" t="s">
        <v>87</v>
      </c>
    </row>
    <row r="15" ht="15" spans="1:11">
      <c r="A15" s="168"/>
      <c r="B15" s="181"/>
      <c r="C15" s="181"/>
      <c r="D15" s="169"/>
      <c r="E15" s="168"/>
      <c r="F15" s="181"/>
      <c r="G15" s="181"/>
      <c r="H15" s="181"/>
      <c r="I15" s="168"/>
      <c r="J15" s="181"/>
      <c r="K15" s="181"/>
    </row>
    <row r="16" s="144" customFormat="1" spans="1:11">
      <c r="A16" s="148" t="s">
        <v>196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6"/>
    </row>
    <row r="17" spans="1:11">
      <c r="A17" s="160" t="s">
        <v>197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7"/>
    </row>
    <row r="18" spans="1:11">
      <c r="A18" s="154"/>
      <c r="B18" s="156"/>
      <c r="C18" s="156" t="s">
        <v>111</v>
      </c>
      <c r="D18" s="156" t="s">
        <v>112</v>
      </c>
      <c r="E18" s="156" t="s">
        <v>113</v>
      </c>
      <c r="F18" s="156" t="s">
        <v>114</v>
      </c>
      <c r="G18" s="156" t="s">
        <v>115</v>
      </c>
      <c r="H18" s="156" t="s">
        <v>198</v>
      </c>
      <c r="I18" s="156"/>
      <c r="J18" s="156"/>
      <c r="K18" s="218"/>
    </row>
    <row r="19" spans="1:11">
      <c r="A19" s="183" t="s">
        <v>118</v>
      </c>
      <c r="B19" s="156"/>
      <c r="C19" s="161" t="s">
        <v>199</v>
      </c>
      <c r="D19" s="161" t="s">
        <v>199</v>
      </c>
      <c r="E19" s="161"/>
      <c r="F19" s="161" t="s">
        <v>199</v>
      </c>
      <c r="G19" s="161"/>
      <c r="H19" s="156"/>
      <c r="I19" s="156"/>
      <c r="J19" s="156"/>
      <c r="K19" s="218"/>
    </row>
    <row r="20" spans="1:11">
      <c r="A20" s="183" t="s">
        <v>200</v>
      </c>
      <c r="B20" s="156"/>
      <c r="C20" s="161"/>
      <c r="D20" s="161" t="s">
        <v>199</v>
      </c>
      <c r="E20" s="161" t="s">
        <v>199</v>
      </c>
      <c r="F20" s="161"/>
      <c r="G20" s="161" t="s">
        <v>199</v>
      </c>
      <c r="H20" s="156" t="s">
        <v>199</v>
      </c>
      <c r="I20" s="156"/>
      <c r="J20" s="156"/>
      <c r="K20" s="218"/>
    </row>
    <row r="21" spans="1:11">
      <c r="A21" s="183" t="s">
        <v>201</v>
      </c>
      <c r="B21" s="184"/>
      <c r="C21" s="161" t="s">
        <v>199</v>
      </c>
      <c r="D21" s="161"/>
      <c r="E21" s="161" t="s">
        <v>199</v>
      </c>
      <c r="F21" s="161" t="s">
        <v>199</v>
      </c>
      <c r="G21" s="161" t="s">
        <v>199</v>
      </c>
      <c r="H21" s="161" t="s">
        <v>199</v>
      </c>
      <c r="I21" s="184"/>
      <c r="J21" s="184"/>
      <c r="K21" s="219"/>
    </row>
    <row r="22" spans="1:11">
      <c r="A22" s="185"/>
      <c r="B22" s="184"/>
      <c r="C22" s="184"/>
      <c r="D22" s="184"/>
      <c r="E22" s="184"/>
      <c r="F22" s="184"/>
      <c r="G22" s="184"/>
      <c r="H22" s="184"/>
      <c r="I22" s="184"/>
      <c r="J22" s="184"/>
      <c r="K22" s="219"/>
    </row>
    <row r="23" spans="1:11">
      <c r="A23" s="160" t="s">
        <v>130</v>
      </c>
      <c r="B23" s="161"/>
      <c r="C23" s="174" t="s">
        <v>67</v>
      </c>
      <c r="D23" s="174" t="s">
        <v>68</v>
      </c>
      <c r="E23" s="159"/>
      <c r="F23" s="159"/>
      <c r="G23" s="159"/>
      <c r="H23" s="159"/>
      <c r="I23" s="159"/>
      <c r="J23" s="159"/>
      <c r="K23" s="210"/>
    </row>
    <row r="24" ht="15" spans="1:11">
      <c r="A24" s="186" t="s">
        <v>202</v>
      </c>
      <c r="B24" s="187"/>
      <c r="C24" s="187"/>
      <c r="D24" s="187"/>
      <c r="E24" s="187"/>
      <c r="F24" s="187"/>
      <c r="G24" s="187"/>
      <c r="H24" s="187"/>
      <c r="I24" s="187"/>
      <c r="J24" s="187"/>
      <c r="K24" s="220"/>
    </row>
    <row r="25" ht="15" spans="1:11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</row>
    <row r="26" spans="1:11">
      <c r="A26" s="189" t="s">
        <v>203</v>
      </c>
      <c r="B26" s="173"/>
      <c r="C26" s="173"/>
      <c r="D26" s="173"/>
      <c r="E26" s="173"/>
      <c r="F26" s="173"/>
      <c r="G26" s="173"/>
      <c r="H26" s="173"/>
      <c r="I26" s="173"/>
      <c r="J26" s="173"/>
      <c r="K26" s="213"/>
    </row>
    <row r="27" spans="1:11">
      <c r="A27" s="190" t="s">
        <v>204</v>
      </c>
      <c r="B27" s="191"/>
      <c r="C27" s="191"/>
      <c r="D27" s="191"/>
      <c r="E27" s="191"/>
      <c r="F27" s="191"/>
      <c r="G27" s="191"/>
      <c r="H27" s="191"/>
      <c r="I27" s="191"/>
      <c r="J27" s="191"/>
      <c r="K27" s="221"/>
    </row>
    <row r="28" spans="1:11">
      <c r="A28" s="190" t="s">
        <v>205</v>
      </c>
      <c r="B28" s="191"/>
      <c r="C28" s="191"/>
      <c r="D28" s="191"/>
      <c r="E28" s="191"/>
      <c r="F28" s="191"/>
      <c r="G28" s="191"/>
      <c r="H28" s="191"/>
      <c r="I28" s="191"/>
      <c r="J28" s="191"/>
      <c r="K28" s="221"/>
    </row>
    <row r="29" spans="1:11">
      <c r="A29" s="190"/>
      <c r="B29" s="191"/>
      <c r="C29" s="191"/>
      <c r="D29" s="191"/>
      <c r="E29" s="191"/>
      <c r="F29" s="191"/>
      <c r="G29" s="191"/>
      <c r="H29" s="191"/>
      <c r="I29" s="191"/>
      <c r="J29" s="191"/>
      <c r="K29" s="221"/>
    </row>
    <row r="30" spans="1:11">
      <c r="A30" s="190"/>
      <c r="B30" s="191"/>
      <c r="C30" s="191"/>
      <c r="D30" s="191"/>
      <c r="E30" s="191"/>
      <c r="F30" s="191"/>
      <c r="G30" s="191"/>
      <c r="H30" s="191"/>
      <c r="I30" s="191"/>
      <c r="J30" s="191"/>
      <c r="K30" s="221"/>
    </row>
    <row r="31" ht="23.1" customHeight="1" spans="1:11">
      <c r="A31" s="192"/>
      <c r="B31" s="193"/>
      <c r="C31" s="193"/>
      <c r="D31" s="193"/>
      <c r="E31" s="193"/>
      <c r="F31" s="193"/>
      <c r="G31" s="193"/>
      <c r="H31" s="193"/>
      <c r="I31" s="193"/>
      <c r="J31" s="193"/>
      <c r="K31" s="222"/>
    </row>
    <row r="32" ht="23.1" customHeight="1" spans="1:11">
      <c r="A32" s="194"/>
      <c r="B32" s="193"/>
      <c r="C32" s="193"/>
      <c r="D32" s="193"/>
      <c r="E32" s="193"/>
      <c r="F32" s="193"/>
      <c r="G32" s="193"/>
      <c r="H32" s="193"/>
      <c r="I32" s="193"/>
      <c r="J32" s="193"/>
      <c r="K32" s="222"/>
    </row>
    <row r="33" ht="23.1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223"/>
    </row>
    <row r="34" ht="23.1" customHeight="1" spans="1:11">
      <c r="A34" s="197" t="s">
        <v>206</v>
      </c>
      <c r="B34" s="198"/>
      <c r="C34" s="198"/>
      <c r="D34" s="198"/>
      <c r="E34" s="198"/>
      <c r="F34" s="198"/>
      <c r="G34" s="198"/>
      <c r="H34" s="198"/>
      <c r="I34" s="198"/>
      <c r="J34" s="198"/>
      <c r="K34" s="224"/>
    </row>
    <row r="35" ht="18.75" customHeight="1" spans="1:11">
      <c r="A35" s="160" t="s">
        <v>207</v>
      </c>
      <c r="B35" s="161"/>
      <c r="C35" s="161"/>
      <c r="D35" s="159" t="s">
        <v>208</v>
      </c>
      <c r="E35" s="159"/>
      <c r="F35" s="199" t="s">
        <v>209</v>
      </c>
      <c r="G35" s="200"/>
      <c r="H35" s="161" t="s">
        <v>210</v>
      </c>
      <c r="I35" s="161"/>
      <c r="J35" s="161" t="s">
        <v>211</v>
      </c>
      <c r="K35" s="217"/>
    </row>
    <row r="36" s="145" customFormat="1" ht="18.75" customHeight="1" spans="1:11">
      <c r="A36" s="160" t="s">
        <v>131</v>
      </c>
      <c r="B36" s="161" t="s">
        <v>212</v>
      </c>
      <c r="C36" s="161"/>
      <c r="D36" s="161"/>
      <c r="E36" s="161"/>
      <c r="F36" s="161"/>
      <c r="G36" s="161"/>
      <c r="H36" s="161"/>
      <c r="I36" s="161"/>
      <c r="J36" s="161"/>
      <c r="K36" s="217"/>
    </row>
    <row r="37" ht="18.75" customHeight="1" spans="1:13">
      <c r="A37" s="160"/>
      <c r="B37" s="161"/>
      <c r="C37" s="161"/>
      <c r="D37" s="161"/>
      <c r="E37" s="161"/>
      <c r="F37" s="161"/>
      <c r="G37" s="161"/>
      <c r="H37" s="161"/>
      <c r="I37" s="161"/>
      <c r="J37" s="161"/>
      <c r="K37" s="217"/>
      <c r="M37" s="145"/>
    </row>
    <row r="38" ht="30.9" customHeight="1" spans="1:11">
      <c r="A38" s="201"/>
      <c r="B38" s="202"/>
      <c r="C38" s="202"/>
      <c r="D38" s="202"/>
      <c r="E38" s="202"/>
      <c r="F38" s="202"/>
      <c r="G38" s="202"/>
      <c r="H38" s="202"/>
      <c r="I38" s="202"/>
      <c r="J38" s="202"/>
      <c r="K38" s="225"/>
    </row>
    <row r="39" ht="18.75" customHeight="1" spans="1:11">
      <c r="A39" s="203" t="s">
        <v>141</v>
      </c>
      <c r="B39" s="204" t="s">
        <v>213</v>
      </c>
      <c r="C39" s="204"/>
      <c r="D39" s="203" t="s">
        <v>214</v>
      </c>
      <c r="E39" s="205" t="str">
        <f>首期!$E$50</f>
        <v>冯丽丽</v>
      </c>
      <c r="F39" s="203" t="s">
        <v>145</v>
      </c>
      <c r="G39" s="206"/>
      <c r="H39" s="207" t="s">
        <v>146</v>
      </c>
      <c r="I39" s="207"/>
      <c r="J39" s="204" t="s">
        <v>144</v>
      </c>
      <c r="K39" s="204"/>
    </row>
    <row r="40" ht="32.1" customHeight="1"/>
    <row r="41" ht="16.5" customHeight="1"/>
    <row r="42" ht="16.5" customHeight="1"/>
    <row r="43" ht="16.5" customHeight="1"/>
  </sheetData>
  <mergeCells count="46">
    <mergeCell ref="A1:K1"/>
    <mergeCell ref="B2:C2"/>
    <mergeCell ref="E2:F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22:K22"/>
    <mergeCell ref="A23:B23"/>
    <mergeCell ref="E23:K23"/>
    <mergeCell ref="B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34</xdr:row>
                    <xdr:rowOff>0</xdr:rowOff>
                  </from>
                  <to>
                    <xdr:col>6</xdr:col>
                    <xdr:colOff>447675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34</xdr:row>
                    <xdr:rowOff>0</xdr:rowOff>
                  </from>
                  <to>
                    <xdr:col>8</xdr:col>
                    <xdr:colOff>485775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34</xdr:row>
                    <xdr:rowOff>9525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323850</xdr:colOff>
                    <xdr:row>21</xdr:row>
                    <xdr:rowOff>152400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304800</xdr:colOff>
                    <xdr:row>21</xdr:row>
                    <xdr:rowOff>38100</xdr:rowOff>
                  </from>
                  <to>
                    <xdr:col>2</xdr:col>
                    <xdr:colOff>609600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428625</xdr:colOff>
                    <xdr:row>7</xdr:row>
                    <xdr:rowOff>0</xdr:rowOff>
                  </from>
                  <to>
                    <xdr:col>3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workbookViewId="0">
      <selection activeCell="G9" sqref="G9:G13"/>
    </sheetView>
  </sheetViews>
  <sheetFormatPr defaultColWidth="9" defaultRowHeight="26.1" customHeight="1"/>
  <cols>
    <col min="1" max="1" width="17.4" style="121" customWidth="1"/>
    <col min="2" max="8" width="9.4" style="121" customWidth="1"/>
    <col min="9" max="9" width="8.625" style="121" customWidth="1"/>
    <col min="10" max="10" width="10.2" style="121" customWidth="1"/>
    <col min="11" max="11" width="12.5" style="121" customWidth="1"/>
    <col min="12" max="12" width="14.4" style="121" customWidth="1"/>
    <col min="13" max="13" width="16.3" style="121" customWidth="1"/>
    <col min="14" max="14" width="11.6" style="121" customWidth="1"/>
    <col min="15" max="15" width="12.3" style="121" customWidth="1"/>
    <col min="16" max="16" width="9" style="121" customWidth="1"/>
    <col min="17" max="16384" width="9" style="121"/>
  </cols>
  <sheetData>
    <row r="1" s="139" customFormat="1" ht="30" customHeight="1" spans="1:16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="139" customFormat="1" ht="29.1" customHeight="1" spans="1:16">
      <c r="A2" s="106" t="s">
        <v>215</v>
      </c>
      <c r="B2" s="106"/>
      <c r="C2" s="106"/>
      <c r="D2" s="106"/>
      <c r="E2" s="106"/>
      <c r="F2" s="106"/>
      <c r="G2" s="106"/>
      <c r="H2" s="107"/>
      <c r="I2" s="121"/>
      <c r="J2" s="121"/>
      <c r="K2" s="121"/>
      <c r="L2" s="121"/>
      <c r="M2" s="121"/>
      <c r="N2" s="121"/>
      <c r="O2" s="121"/>
      <c r="P2" s="121"/>
    </row>
    <row r="3" s="139" customFormat="1" ht="29.1" customHeight="1" spans="1:16">
      <c r="A3" s="107" t="s">
        <v>216</v>
      </c>
      <c r="B3" s="107"/>
      <c r="C3" s="107"/>
      <c r="D3" s="107"/>
      <c r="E3" s="107"/>
      <c r="F3" s="107"/>
      <c r="G3" s="108"/>
      <c r="H3" s="109"/>
      <c r="I3" s="121"/>
      <c r="J3" s="121"/>
      <c r="K3" s="121"/>
      <c r="L3" s="121"/>
      <c r="M3" s="121"/>
      <c r="N3" s="121"/>
      <c r="O3" s="121"/>
      <c r="P3" s="121"/>
    </row>
    <row r="4" s="139" customFormat="1" ht="20" customHeight="1" spans="1:16">
      <c r="A4" s="110" t="s">
        <v>217</v>
      </c>
      <c r="B4" s="111" t="s">
        <v>70</v>
      </c>
      <c r="C4" s="112"/>
      <c r="D4" s="112"/>
      <c r="E4" s="113"/>
      <c r="F4" s="110" t="s">
        <v>218</v>
      </c>
      <c r="G4" s="111" t="s">
        <v>64</v>
      </c>
      <c r="H4" s="113"/>
      <c r="I4" s="124"/>
      <c r="J4" s="125" t="s">
        <v>58</v>
      </c>
      <c r="K4" s="126" t="s">
        <v>219</v>
      </c>
      <c r="L4" s="127"/>
      <c r="M4" s="127"/>
      <c r="N4" s="127"/>
      <c r="O4" s="127"/>
      <c r="P4" s="128"/>
    </row>
    <row r="5" s="140" customFormat="1" ht="20" customHeight="1" spans="1:16">
      <c r="A5" s="110" t="s">
        <v>220</v>
      </c>
      <c r="B5" s="110" t="s">
        <v>111</v>
      </c>
      <c r="C5" s="110" t="s">
        <v>112</v>
      </c>
      <c r="D5" s="110" t="s">
        <v>113</v>
      </c>
      <c r="E5" s="110" t="s">
        <v>114</v>
      </c>
      <c r="F5" s="110" t="s">
        <v>115</v>
      </c>
      <c r="G5" s="110" t="s">
        <v>198</v>
      </c>
      <c r="H5" s="110" t="s">
        <v>221</v>
      </c>
      <c r="I5" s="124"/>
      <c r="J5" s="129" t="s">
        <v>222</v>
      </c>
      <c r="K5" s="129" t="s">
        <v>223</v>
      </c>
      <c r="L5" s="129" t="s">
        <v>224</v>
      </c>
      <c r="M5" s="129" t="s">
        <v>225</v>
      </c>
      <c r="N5" s="129" t="s">
        <v>226</v>
      </c>
      <c r="O5" s="129" t="s">
        <v>227</v>
      </c>
      <c r="P5" s="129"/>
    </row>
    <row r="6" s="140" customFormat="1" ht="20" customHeight="1" spans="1:16">
      <c r="A6" s="110" t="s">
        <v>228</v>
      </c>
      <c r="B6" s="110" t="s">
        <v>229</v>
      </c>
      <c r="C6" s="110" t="s">
        <v>230</v>
      </c>
      <c r="D6" s="110" t="s">
        <v>231</v>
      </c>
      <c r="E6" s="110" t="s">
        <v>232</v>
      </c>
      <c r="F6" s="110" t="s">
        <v>233</v>
      </c>
      <c r="G6" s="110" t="s">
        <v>234</v>
      </c>
      <c r="H6" s="110" t="s">
        <v>235</v>
      </c>
      <c r="I6" s="124"/>
      <c r="J6" s="110" t="s">
        <v>236</v>
      </c>
      <c r="K6" s="110" t="s">
        <v>236</v>
      </c>
      <c r="L6" s="129" t="s">
        <v>236</v>
      </c>
      <c r="M6" s="129" t="s">
        <v>236</v>
      </c>
      <c r="N6" s="129" t="s">
        <v>236</v>
      </c>
      <c r="O6" s="129" t="s">
        <v>236</v>
      </c>
      <c r="P6" s="130"/>
    </row>
    <row r="7" s="140" customFormat="1" ht="20" customHeight="1" spans="1:16">
      <c r="A7" s="114" t="s">
        <v>237</v>
      </c>
      <c r="B7" s="115">
        <f>C7-1</f>
        <v>51</v>
      </c>
      <c r="C7" s="115">
        <f>D7-1</f>
        <v>52</v>
      </c>
      <c r="D7" s="115">
        <v>53</v>
      </c>
      <c r="E7" s="115">
        <f t="shared" ref="E7:H7" si="0">D7+1</f>
        <v>54</v>
      </c>
      <c r="F7" s="115">
        <f t="shared" si="0"/>
        <v>55</v>
      </c>
      <c r="G7" s="115">
        <f t="shared" si="0"/>
        <v>56</v>
      </c>
      <c r="H7" s="115">
        <f t="shared" si="0"/>
        <v>57</v>
      </c>
      <c r="I7" s="124"/>
      <c r="J7" s="110" t="s">
        <v>238</v>
      </c>
      <c r="K7" s="110" t="s">
        <v>239</v>
      </c>
      <c r="L7" s="110" t="s">
        <v>240</v>
      </c>
      <c r="M7" s="110" t="s">
        <v>241</v>
      </c>
      <c r="N7" s="110" t="s">
        <v>242</v>
      </c>
      <c r="O7" s="110" t="s">
        <v>239</v>
      </c>
      <c r="P7" s="131"/>
    </row>
    <row r="8" s="140" customFormat="1" ht="20" customHeight="1" spans="1:16">
      <c r="A8" s="114" t="s">
        <v>243</v>
      </c>
      <c r="B8" s="115">
        <f>C8-4</f>
        <v>74</v>
      </c>
      <c r="C8" s="115">
        <f>D8-4</f>
        <v>78</v>
      </c>
      <c r="D8" s="115" t="s">
        <v>244</v>
      </c>
      <c r="E8" s="115">
        <f t="shared" ref="E8:E10" si="1">D8+4</f>
        <v>86</v>
      </c>
      <c r="F8" s="115">
        <f>E8+5</f>
        <v>91</v>
      </c>
      <c r="G8" s="115">
        <f>F8+6</f>
        <v>97</v>
      </c>
      <c r="H8" s="115">
        <f>G8+6</f>
        <v>103</v>
      </c>
      <c r="I8" s="124"/>
      <c r="J8" s="110" t="s">
        <v>245</v>
      </c>
      <c r="K8" s="110" t="s">
        <v>245</v>
      </c>
      <c r="L8" s="110" t="s">
        <v>245</v>
      </c>
      <c r="M8" s="110" t="s">
        <v>246</v>
      </c>
      <c r="N8" s="110" t="s">
        <v>247</v>
      </c>
      <c r="O8" s="110" t="s">
        <v>248</v>
      </c>
      <c r="P8" s="131"/>
    </row>
    <row r="9" s="140" customFormat="1" ht="20" customHeight="1" spans="1:16">
      <c r="A9" s="114" t="s">
        <v>249</v>
      </c>
      <c r="B9" s="115">
        <f>C9-4</f>
        <v>88</v>
      </c>
      <c r="C9" s="115">
        <f>D9-4</f>
        <v>92</v>
      </c>
      <c r="D9" s="115" t="s">
        <v>250</v>
      </c>
      <c r="E9" s="115">
        <f t="shared" si="1"/>
        <v>100</v>
      </c>
      <c r="F9" s="115">
        <f>E9+5</f>
        <v>105</v>
      </c>
      <c r="G9" s="115">
        <f>F9+6</f>
        <v>111</v>
      </c>
      <c r="H9" s="115">
        <f>G9+6</f>
        <v>117</v>
      </c>
      <c r="I9" s="124"/>
      <c r="J9" s="110" t="s">
        <v>251</v>
      </c>
      <c r="K9" s="110" t="s">
        <v>252</v>
      </c>
      <c r="L9" s="110" t="s">
        <v>252</v>
      </c>
      <c r="M9" s="110" t="s">
        <v>253</v>
      </c>
      <c r="N9" s="110" t="s">
        <v>239</v>
      </c>
      <c r="O9" s="110" t="s">
        <v>239</v>
      </c>
      <c r="P9" s="131"/>
    </row>
    <row r="10" s="140" customFormat="1" ht="20" customHeight="1" spans="1:16">
      <c r="A10" s="114" t="s">
        <v>254</v>
      </c>
      <c r="B10" s="115">
        <f>C10-3.6</f>
        <v>104.8</v>
      </c>
      <c r="C10" s="115">
        <f>D10-3.6</f>
        <v>108.4</v>
      </c>
      <c r="D10" s="115" t="s">
        <v>255</v>
      </c>
      <c r="E10" s="115">
        <f t="shared" si="1"/>
        <v>116</v>
      </c>
      <c r="F10" s="115">
        <f t="shared" ref="F10:H10" si="2">E10+4</f>
        <v>120</v>
      </c>
      <c r="G10" s="115">
        <f t="shared" si="2"/>
        <v>124</v>
      </c>
      <c r="H10" s="115">
        <f t="shared" si="2"/>
        <v>128</v>
      </c>
      <c r="I10" s="124"/>
      <c r="J10" s="110" t="s">
        <v>256</v>
      </c>
      <c r="K10" s="110" t="s">
        <v>257</v>
      </c>
      <c r="L10" s="110" t="s">
        <v>258</v>
      </c>
      <c r="M10" s="110" t="s">
        <v>259</v>
      </c>
      <c r="N10" s="110" t="s">
        <v>260</v>
      </c>
      <c r="O10" s="110" t="s">
        <v>261</v>
      </c>
      <c r="P10" s="131"/>
    </row>
    <row r="11" s="141" customFormat="1" ht="20" customHeight="1" spans="1:16">
      <c r="A11" s="116" t="s">
        <v>262</v>
      </c>
      <c r="B11" s="115">
        <f>C11-2.3/2</f>
        <v>32.2</v>
      </c>
      <c r="C11" s="115">
        <f>D11-2.3/2</f>
        <v>33.35</v>
      </c>
      <c r="D11" s="115">
        <v>34.5</v>
      </c>
      <c r="E11" s="115">
        <f t="shared" ref="E11:H11" si="3">D11+2.6/2</f>
        <v>35.8</v>
      </c>
      <c r="F11" s="115">
        <f t="shared" si="3"/>
        <v>37.1</v>
      </c>
      <c r="G11" s="115">
        <f t="shared" si="3"/>
        <v>38.4</v>
      </c>
      <c r="H11" s="115">
        <f t="shared" si="3"/>
        <v>39.7</v>
      </c>
      <c r="I11" s="124"/>
      <c r="J11" s="110" t="s">
        <v>263</v>
      </c>
      <c r="K11" s="110" t="s">
        <v>264</v>
      </c>
      <c r="L11" s="110" t="s">
        <v>241</v>
      </c>
      <c r="M11" s="110" t="s">
        <v>265</v>
      </c>
      <c r="N11" s="110" t="s">
        <v>239</v>
      </c>
      <c r="O11" s="110" t="s">
        <v>239</v>
      </c>
      <c r="P11" s="131"/>
    </row>
    <row r="12" s="140" customFormat="1" ht="20" customHeight="1" spans="1:16">
      <c r="A12" s="114" t="s">
        <v>266</v>
      </c>
      <c r="B12" s="115">
        <f>C12-0.7</f>
        <v>27.6</v>
      </c>
      <c r="C12" s="115">
        <f>D12-0.7</f>
        <v>28.3</v>
      </c>
      <c r="D12" s="115">
        <v>29</v>
      </c>
      <c r="E12" s="115">
        <f>D12+0.7</f>
        <v>29.7</v>
      </c>
      <c r="F12" s="115">
        <f>E12+0.7</f>
        <v>30.4</v>
      </c>
      <c r="G12" s="115">
        <f>F12+0.9</f>
        <v>31.3</v>
      </c>
      <c r="H12" s="115">
        <f>G12+0.9</f>
        <v>32.2</v>
      </c>
      <c r="I12" s="124"/>
      <c r="J12" s="110" t="s">
        <v>238</v>
      </c>
      <c r="K12" s="110" t="s">
        <v>267</v>
      </c>
      <c r="L12" s="110" t="s">
        <v>264</v>
      </c>
      <c r="M12" s="110" t="s">
        <v>238</v>
      </c>
      <c r="N12" s="110" t="s">
        <v>268</v>
      </c>
      <c r="O12" s="110" t="s">
        <v>239</v>
      </c>
      <c r="P12" s="131"/>
    </row>
    <row r="13" s="140" customFormat="1" ht="20" customHeight="1" spans="1:16">
      <c r="A13" s="114" t="s">
        <v>269</v>
      </c>
      <c r="B13" s="115">
        <f>C13-0.7</f>
        <v>28.7</v>
      </c>
      <c r="C13" s="115">
        <f>D13-0.6</f>
        <v>29.4</v>
      </c>
      <c r="D13" s="115">
        <v>30</v>
      </c>
      <c r="E13" s="115">
        <f>D13+0.6</f>
        <v>30.6</v>
      </c>
      <c r="F13" s="115">
        <f>E13+0.7</f>
        <v>31.3</v>
      </c>
      <c r="G13" s="115">
        <f>F13+0.6</f>
        <v>31.9</v>
      </c>
      <c r="H13" s="115">
        <f>G13+0.7</f>
        <v>32.6</v>
      </c>
      <c r="I13" s="124"/>
      <c r="J13" s="110" t="s">
        <v>270</v>
      </c>
      <c r="K13" s="110" t="s">
        <v>271</v>
      </c>
      <c r="L13" s="110" t="s">
        <v>272</v>
      </c>
      <c r="M13" s="110" t="s">
        <v>239</v>
      </c>
      <c r="N13" s="110" t="s">
        <v>273</v>
      </c>
      <c r="O13" s="110" t="s">
        <v>274</v>
      </c>
      <c r="P13" s="131"/>
    </row>
    <row r="14" s="139" customFormat="1" ht="20" customHeight="1" spans="1:16">
      <c r="A14" s="114" t="s">
        <v>275</v>
      </c>
      <c r="B14" s="115">
        <f>C14-0.9</f>
        <v>41.2</v>
      </c>
      <c r="C14" s="115">
        <f>D14-0.9</f>
        <v>42.1</v>
      </c>
      <c r="D14" s="115">
        <v>43</v>
      </c>
      <c r="E14" s="115">
        <f t="shared" ref="E14:H14" si="4">D14+1.1</f>
        <v>44.1</v>
      </c>
      <c r="F14" s="115">
        <f t="shared" si="4"/>
        <v>45.2</v>
      </c>
      <c r="G14" s="115">
        <f t="shared" si="4"/>
        <v>46.3</v>
      </c>
      <c r="H14" s="115">
        <f t="shared" si="4"/>
        <v>47.4</v>
      </c>
      <c r="I14" s="124"/>
      <c r="J14" s="110" t="s">
        <v>276</v>
      </c>
      <c r="K14" s="110" t="s">
        <v>277</v>
      </c>
      <c r="L14" s="110" t="s">
        <v>278</v>
      </c>
      <c r="M14" s="110" t="s">
        <v>271</v>
      </c>
      <c r="N14" s="110" t="s">
        <v>257</v>
      </c>
      <c r="O14" s="110" t="s">
        <v>257</v>
      </c>
      <c r="P14" s="131"/>
    </row>
    <row r="15" s="139" customFormat="1" ht="17" customHeight="1" spans="1:16">
      <c r="A15" s="114" t="s">
        <v>279</v>
      </c>
      <c r="B15" s="115">
        <f t="shared" ref="B15:B17" si="5">C15</f>
        <v>14</v>
      </c>
      <c r="C15" s="115">
        <f>D15-0.5</f>
        <v>14</v>
      </c>
      <c r="D15" s="115">
        <v>14.5</v>
      </c>
      <c r="E15" s="115">
        <f t="shared" ref="E15:H15" si="6">D15</f>
        <v>14.5</v>
      </c>
      <c r="F15" s="115">
        <f>D15+1.5</f>
        <v>16</v>
      </c>
      <c r="G15" s="115">
        <f t="shared" si="6"/>
        <v>16</v>
      </c>
      <c r="H15" s="115">
        <f t="shared" si="6"/>
        <v>16</v>
      </c>
      <c r="I15" s="124"/>
      <c r="J15" s="110" t="s">
        <v>263</v>
      </c>
      <c r="K15" s="110" t="s">
        <v>264</v>
      </c>
      <c r="L15" s="110" t="s">
        <v>241</v>
      </c>
      <c r="M15" s="110" t="s">
        <v>265</v>
      </c>
      <c r="N15" s="110" t="s">
        <v>239</v>
      </c>
      <c r="O15" s="110" t="s">
        <v>239</v>
      </c>
      <c r="P15" s="132"/>
    </row>
    <row r="16" s="139" customFormat="1" ht="20" customHeight="1" spans="1:16">
      <c r="A16" s="114" t="s">
        <v>280</v>
      </c>
      <c r="B16" s="115">
        <f t="shared" si="5"/>
        <v>17</v>
      </c>
      <c r="C16" s="115">
        <f>D16-0.5</f>
        <v>17</v>
      </c>
      <c r="D16" s="115">
        <v>17.5</v>
      </c>
      <c r="E16" s="115">
        <f t="shared" ref="E16:H16" si="7">D16</f>
        <v>17.5</v>
      </c>
      <c r="F16" s="115">
        <f>D16+1.5</f>
        <v>19</v>
      </c>
      <c r="G16" s="115">
        <f t="shared" si="7"/>
        <v>19</v>
      </c>
      <c r="H16" s="115">
        <f t="shared" si="7"/>
        <v>19</v>
      </c>
      <c r="I16" s="124"/>
      <c r="J16" s="110" t="s">
        <v>257</v>
      </c>
      <c r="K16" s="110" t="s">
        <v>257</v>
      </c>
      <c r="L16" s="110" t="s">
        <v>257</v>
      </c>
      <c r="M16" s="110" t="s">
        <v>257</v>
      </c>
      <c r="N16" s="110" t="s">
        <v>257</v>
      </c>
      <c r="O16" s="110" t="s">
        <v>257</v>
      </c>
      <c r="P16" s="132"/>
    </row>
    <row r="17" s="139" customFormat="1" ht="20" customHeight="1" spans="1:16">
      <c r="A17" s="114" t="s">
        <v>281</v>
      </c>
      <c r="B17" s="115">
        <v>4</v>
      </c>
      <c r="C17" s="115">
        <v>4</v>
      </c>
      <c r="D17" s="115">
        <v>4</v>
      </c>
      <c r="E17" s="115">
        <f t="shared" ref="E17:H17" si="8">D17</f>
        <v>4</v>
      </c>
      <c r="F17" s="115">
        <f t="shared" si="8"/>
        <v>4</v>
      </c>
      <c r="G17" s="115">
        <f t="shared" si="8"/>
        <v>4</v>
      </c>
      <c r="H17" s="115">
        <f t="shared" si="8"/>
        <v>4</v>
      </c>
      <c r="I17" s="124"/>
      <c r="J17" s="110" t="s">
        <v>257</v>
      </c>
      <c r="K17" s="110" t="s">
        <v>257</v>
      </c>
      <c r="L17" s="110" t="s">
        <v>257</v>
      </c>
      <c r="M17" s="110" t="s">
        <v>257</v>
      </c>
      <c r="N17" s="110" t="s">
        <v>257</v>
      </c>
      <c r="O17" s="110" t="s">
        <v>257</v>
      </c>
      <c r="P17" s="132"/>
    </row>
    <row r="18" s="139" customFormat="1" ht="20" customHeight="1" spans="1:16">
      <c r="A18" s="114" t="s">
        <v>282</v>
      </c>
      <c r="B18" s="115"/>
      <c r="C18" s="115"/>
      <c r="D18" s="115">
        <v>20</v>
      </c>
      <c r="E18" s="115"/>
      <c r="F18" s="115"/>
      <c r="G18" s="115"/>
      <c r="H18" s="115"/>
      <c r="I18" s="124"/>
      <c r="J18" s="110" t="s">
        <v>257</v>
      </c>
      <c r="K18" s="110" t="s">
        <v>257</v>
      </c>
      <c r="L18" s="110" t="s">
        <v>257</v>
      </c>
      <c r="M18" s="110" t="s">
        <v>257</v>
      </c>
      <c r="N18" s="110" t="s">
        <v>257</v>
      </c>
      <c r="O18" s="110" t="s">
        <v>257</v>
      </c>
      <c r="P18" s="133"/>
    </row>
    <row r="19" s="139" customFormat="1" ht="20" customHeight="1" spans="1:16">
      <c r="A19" s="114" t="s">
        <v>283</v>
      </c>
      <c r="B19" s="115"/>
      <c r="C19" s="115"/>
      <c r="D19" s="115">
        <v>18</v>
      </c>
      <c r="E19" s="115"/>
      <c r="F19" s="115"/>
      <c r="G19" s="115"/>
      <c r="H19" s="115"/>
      <c r="I19" s="124"/>
      <c r="J19" s="110" t="s">
        <v>257</v>
      </c>
      <c r="K19" s="110" t="s">
        <v>257</v>
      </c>
      <c r="L19" s="110" t="s">
        <v>257</v>
      </c>
      <c r="M19" s="110" t="s">
        <v>257</v>
      </c>
      <c r="N19" s="110" t="s">
        <v>257</v>
      </c>
      <c r="O19" s="110" t="s">
        <v>257</v>
      </c>
      <c r="P19" s="133"/>
    </row>
    <row r="20" s="139" customFormat="1" ht="20" customHeight="1" spans="1:16">
      <c r="A20" s="117"/>
      <c r="B20" s="117"/>
      <c r="C20" s="117"/>
      <c r="D20" s="117"/>
      <c r="E20" s="117"/>
      <c r="F20" s="117"/>
      <c r="G20" s="117"/>
      <c r="H20" s="117"/>
      <c r="I20" s="134"/>
      <c r="J20" s="135"/>
      <c r="K20" s="135"/>
      <c r="L20" s="135"/>
      <c r="M20" s="135"/>
      <c r="N20" s="135"/>
      <c r="O20" s="135"/>
      <c r="P20" s="135"/>
    </row>
    <row r="21" s="139" customFormat="1" ht="20" customHeight="1" spans="1:16">
      <c r="A21" s="118"/>
      <c r="B21" s="119"/>
      <c r="C21" s="119"/>
      <c r="D21" s="120"/>
      <c r="E21" s="119"/>
      <c r="F21" s="119"/>
      <c r="G21" s="119"/>
      <c r="H21" s="119"/>
      <c r="I21" s="136"/>
      <c r="J21" s="142" t="s">
        <v>284</v>
      </c>
      <c r="K21" s="143"/>
      <c r="L21" s="142" t="s">
        <v>285</v>
      </c>
      <c r="M21" s="142"/>
      <c r="N21" s="142" t="s">
        <v>286</v>
      </c>
      <c r="O21" s="136" t="s">
        <v>144</v>
      </c>
      <c r="P21" s="136"/>
    </row>
    <row r="22" s="121" customFormat="1" customHeight="1" spans="1:8">
      <c r="A22" s="122"/>
      <c r="B22" s="123"/>
      <c r="C22" s="123"/>
      <c r="D22" s="123"/>
      <c r="E22" s="123"/>
      <c r="F22" s="123"/>
      <c r="G22" s="123"/>
      <c r="H22" s="123"/>
    </row>
    <row r="23" s="121" customFormat="1" customHeight="1" spans="1:8">
      <c r="A23" s="122"/>
      <c r="B23" s="123"/>
      <c r="C23" s="123"/>
      <c r="D23" s="123"/>
      <c r="E23" s="123"/>
      <c r="F23" s="123"/>
      <c r="G23" s="123"/>
      <c r="H23" s="123"/>
    </row>
  </sheetData>
  <mergeCells count="6">
    <mergeCell ref="A1:P1"/>
    <mergeCell ref="A2:G2"/>
    <mergeCell ref="G3:H3"/>
    <mergeCell ref="B4:E4"/>
    <mergeCell ref="G4:H4"/>
    <mergeCell ref="K4:P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workbookViewId="0">
      <selection activeCell="E23" sqref="E23"/>
    </sheetView>
  </sheetViews>
  <sheetFormatPr defaultColWidth="9" defaultRowHeight="26.1" customHeight="1"/>
  <cols>
    <col min="1" max="1" width="17.4" style="121" customWidth="1"/>
    <col min="2" max="8" width="9.4" style="121" customWidth="1"/>
    <col min="9" max="9" width="12.625" style="121" customWidth="1"/>
    <col min="10" max="10" width="10.2" style="121" customWidth="1"/>
    <col min="11" max="11" width="12.5" style="121" customWidth="1"/>
    <col min="12" max="12" width="14.4" style="121" customWidth="1"/>
    <col min="13" max="13" width="16.3" style="121" customWidth="1"/>
    <col min="14" max="14" width="11.6" style="121" customWidth="1"/>
    <col min="15" max="15" width="12.3" style="121" customWidth="1"/>
    <col min="16" max="16" width="9" style="121" customWidth="1"/>
    <col min="17" max="16384" width="9" style="121"/>
  </cols>
  <sheetData>
    <row r="1" ht="16" customHeight="1" spans="1:16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ht="19" customHeight="1" spans="1:16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ht="29.1" customHeight="1" spans="1:8">
      <c r="A3" s="106" t="s">
        <v>215</v>
      </c>
      <c r="B3" s="106"/>
      <c r="C3" s="106"/>
      <c r="D3" s="106"/>
      <c r="E3" s="106"/>
      <c r="F3" s="106"/>
      <c r="G3" s="106"/>
      <c r="H3" s="107"/>
    </row>
    <row r="4" ht="20" customHeight="1" spans="1:8">
      <c r="A4" s="107" t="s">
        <v>216</v>
      </c>
      <c r="B4" s="107"/>
      <c r="C4" s="107"/>
      <c r="D4" s="107"/>
      <c r="E4" s="107"/>
      <c r="F4" s="107"/>
      <c r="G4" s="108"/>
      <c r="H4" s="109"/>
    </row>
    <row r="5" ht="20" customHeight="1" spans="1:16">
      <c r="A5" s="110" t="s">
        <v>217</v>
      </c>
      <c r="B5" s="111" t="s">
        <v>70</v>
      </c>
      <c r="C5" s="112"/>
      <c r="D5" s="112"/>
      <c r="E5" s="113"/>
      <c r="F5" s="110" t="s">
        <v>218</v>
      </c>
      <c r="G5" s="111" t="s">
        <v>64</v>
      </c>
      <c r="H5" s="113"/>
      <c r="I5" s="124"/>
      <c r="J5" s="125" t="s">
        <v>58</v>
      </c>
      <c r="K5" s="126" t="s">
        <v>219</v>
      </c>
      <c r="L5" s="127"/>
      <c r="M5" s="127"/>
      <c r="N5" s="127"/>
      <c r="O5" s="127"/>
      <c r="P5" s="128"/>
    </row>
    <row r="6" ht="20" customHeight="1" spans="1:16">
      <c r="A6" s="110" t="s">
        <v>220</v>
      </c>
      <c r="B6" s="110" t="s">
        <v>111</v>
      </c>
      <c r="C6" s="110" t="s">
        <v>112</v>
      </c>
      <c r="D6" s="110" t="s">
        <v>113</v>
      </c>
      <c r="E6" s="110" t="s">
        <v>114</v>
      </c>
      <c r="F6" s="110" t="s">
        <v>115</v>
      </c>
      <c r="G6" s="110" t="s">
        <v>198</v>
      </c>
      <c r="H6" s="110" t="s">
        <v>221</v>
      </c>
      <c r="I6" s="124"/>
      <c r="J6" s="129" t="s">
        <v>222</v>
      </c>
      <c r="K6" s="129" t="s">
        <v>223</v>
      </c>
      <c r="L6" s="129" t="s">
        <v>224</v>
      </c>
      <c r="M6" s="129" t="s">
        <v>225</v>
      </c>
      <c r="N6" s="129" t="s">
        <v>226</v>
      </c>
      <c r="O6" s="129" t="s">
        <v>227</v>
      </c>
      <c r="P6" s="129"/>
    </row>
    <row r="7" ht="20" customHeight="1" spans="1:16">
      <c r="A7" s="110" t="s">
        <v>228</v>
      </c>
      <c r="B7" s="110" t="s">
        <v>229</v>
      </c>
      <c r="C7" s="110" t="s">
        <v>230</v>
      </c>
      <c r="D7" s="110" t="s">
        <v>231</v>
      </c>
      <c r="E7" s="110" t="s">
        <v>232</v>
      </c>
      <c r="F7" s="110" t="s">
        <v>233</v>
      </c>
      <c r="G7" s="110" t="s">
        <v>234</v>
      </c>
      <c r="H7" s="110" t="s">
        <v>235</v>
      </c>
      <c r="I7" s="124"/>
      <c r="J7" s="110" t="s">
        <v>236</v>
      </c>
      <c r="K7" s="110" t="s">
        <v>236</v>
      </c>
      <c r="L7" s="129" t="s">
        <v>236</v>
      </c>
      <c r="M7" s="129" t="s">
        <v>236</v>
      </c>
      <c r="N7" s="129" t="s">
        <v>236</v>
      </c>
      <c r="O7" s="129" t="s">
        <v>236</v>
      </c>
      <c r="P7" s="130"/>
    </row>
    <row r="8" ht="20" customHeight="1" spans="1:16">
      <c r="A8" s="114" t="s">
        <v>237</v>
      </c>
      <c r="B8" s="115">
        <f>C8-1</f>
        <v>51</v>
      </c>
      <c r="C8" s="115">
        <f>D8-1</f>
        <v>52</v>
      </c>
      <c r="D8" s="115">
        <v>53</v>
      </c>
      <c r="E8" s="115">
        <f t="shared" ref="E8:H8" si="0">D8+1</f>
        <v>54</v>
      </c>
      <c r="F8" s="115">
        <f t="shared" si="0"/>
        <v>55</v>
      </c>
      <c r="G8" s="115">
        <f t="shared" si="0"/>
        <v>56</v>
      </c>
      <c r="H8" s="115">
        <f t="shared" si="0"/>
        <v>57</v>
      </c>
      <c r="I8" s="124"/>
      <c r="J8" s="110" t="s">
        <v>277</v>
      </c>
      <c r="K8" s="110" t="s">
        <v>239</v>
      </c>
      <c r="L8" s="110" t="s">
        <v>240</v>
      </c>
      <c r="M8" s="110" t="s">
        <v>241</v>
      </c>
      <c r="N8" s="110" t="s">
        <v>242</v>
      </c>
      <c r="O8" s="110" t="s">
        <v>239</v>
      </c>
      <c r="P8" s="131"/>
    </row>
    <row r="9" ht="20" customHeight="1" spans="1:16">
      <c r="A9" s="114" t="s">
        <v>243</v>
      </c>
      <c r="B9" s="115">
        <f>C9-4</f>
        <v>74</v>
      </c>
      <c r="C9" s="115">
        <f>D9-4</f>
        <v>78</v>
      </c>
      <c r="D9" s="115" t="s">
        <v>244</v>
      </c>
      <c r="E9" s="115">
        <f t="shared" ref="E9:E11" si="1">D9+4</f>
        <v>86</v>
      </c>
      <c r="F9" s="115">
        <f>E9+5</f>
        <v>91</v>
      </c>
      <c r="G9" s="115">
        <f>F9+6</f>
        <v>97</v>
      </c>
      <c r="H9" s="115">
        <f>G9+6</f>
        <v>103</v>
      </c>
      <c r="I9" s="124"/>
      <c r="J9" s="110" t="s">
        <v>245</v>
      </c>
      <c r="K9" s="110" t="s">
        <v>245</v>
      </c>
      <c r="L9" s="110" t="s">
        <v>245</v>
      </c>
      <c r="M9" s="110" t="s">
        <v>246</v>
      </c>
      <c r="N9" s="110" t="s">
        <v>247</v>
      </c>
      <c r="O9" s="110" t="s">
        <v>248</v>
      </c>
      <c r="P9" s="131"/>
    </row>
    <row r="10" ht="20" customHeight="1" spans="1:16">
      <c r="A10" s="114" t="s">
        <v>249</v>
      </c>
      <c r="B10" s="115">
        <f>C10-4</f>
        <v>88</v>
      </c>
      <c r="C10" s="115">
        <f>D10-4</f>
        <v>92</v>
      </c>
      <c r="D10" s="115" t="s">
        <v>250</v>
      </c>
      <c r="E10" s="115">
        <f t="shared" si="1"/>
        <v>100</v>
      </c>
      <c r="F10" s="115">
        <f>E10+5</f>
        <v>105</v>
      </c>
      <c r="G10" s="115">
        <f>F10+6</f>
        <v>111</v>
      </c>
      <c r="H10" s="115">
        <f>G10+6</f>
        <v>117</v>
      </c>
      <c r="I10" s="124"/>
      <c r="J10" s="110" t="s">
        <v>251</v>
      </c>
      <c r="K10" s="110" t="s">
        <v>252</v>
      </c>
      <c r="L10" s="110" t="s">
        <v>252</v>
      </c>
      <c r="M10" s="110" t="s">
        <v>253</v>
      </c>
      <c r="N10" s="110" t="s">
        <v>239</v>
      </c>
      <c r="O10" s="110" t="s">
        <v>239</v>
      </c>
      <c r="P10" s="131"/>
    </row>
    <row r="11" ht="20" customHeight="1" spans="1:16">
      <c r="A11" s="114" t="s">
        <v>254</v>
      </c>
      <c r="B11" s="115">
        <f>C11-3.6</f>
        <v>104.8</v>
      </c>
      <c r="C11" s="115">
        <f>D11-3.6</f>
        <v>108.4</v>
      </c>
      <c r="D11" s="115" t="s">
        <v>255</v>
      </c>
      <c r="E11" s="115">
        <f t="shared" si="1"/>
        <v>116</v>
      </c>
      <c r="F11" s="115">
        <f t="shared" ref="F11:H11" si="2">E11+4</f>
        <v>120</v>
      </c>
      <c r="G11" s="115">
        <f t="shared" si="2"/>
        <v>124</v>
      </c>
      <c r="H11" s="115">
        <f t="shared" si="2"/>
        <v>128</v>
      </c>
      <c r="I11" s="124"/>
      <c r="J11" s="110" t="s">
        <v>256</v>
      </c>
      <c r="K11" s="110" t="s">
        <v>257</v>
      </c>
      <c r="L11" s="110" t="s">
        <v>258</v>
      </c>
      <c r="M11" s="110" t="s">
        <v>259</v>
      </c>
      <c r="N11" s="110" t="s">
        <v>260</v>
      </c>
      <c r="O11" s="110" t="s">
        <v>261</v>
      </c>
      <c r="P11" s="131"/>
    </row>
    <row r="12" ht="20" customHeight="1" spans="1:16">
      <c r="A12" s="116" t="s">
        <v>262</v>
      </c>
      <c r="B12" s="115">
        <f>C12-2.3/2</f>
        <v>32.2</v>
      </c>
      <c r="C12" s="115">
        <f>D12-2.3/2</f>
        <v>33.35</v>
      </c>
      <c r="D12" s="115">
        <v>34.5</v>
      </c>
      <c r="E12" s="115">
        <f t="shared" ref="E12:H12" si="3">D12+2.6/2</f>
        <v>35.8</v>
      </c>
      <c r="F12" s="115">
        <f t="shared" si="3"/>
        <v>37.1</v>
      </c>
      <c r="G12" s="115">
        <f t="shared" si="3"/>
        <v>38.4</v>
      </c>
      <c r="H12" s="115">
        <f t="shared" si="3"/>
        <v>39.7</v>
      </c>
      <c r="I12" s="124"/>
      <c r="J12" s="110" t="s">
        <v>263</v>
      </c>
      <c r="K12" s="110" t="s">
        <v>264</v>
      </c>
      <c r="L12" s="110" t="s">
        <v>287</v>
      </c>
      <c r="M12" s="110" t="s">
        <v>265</v>
      </c>
      <c r="N12" s="110" t="s">
        <v>239</v>
      </c>
      <c r="O12" s="110" t="s">
        <v>239</v>
      </c>
      <c r="P12" s="131"/>
    </row>
    <row r="13" ht="20" customHeight="1" spans="1:16">
      <c r="A13" s="114" t="s">
        <v>266</v>
      </c>
      <c r="B13" s="115">
        <f>C13-0.7</f>
        <v>27.6</v>
      </c>
      <c r="C13" s="115">
        <f>D13-0.7</f>
        <v>28.3</v>
      </c>
      <c r="D13" s="115">
        <v>29</v>
      </c>
      <c r="E13" s="115">
        <f>D13+0.7</f>
        <v>29.7</v>
      </c>
      <c r="F13" s="115">
        <f>E13+0.7</f>
        <v>30.4</v>
      </c>
      <c r="G13" s="115">
        <f>F13+0.9</f>
        <v>31.3</v>
      </c>
      <c r="H13" s="115">
        <f>G13+0.9</f>
        <v>32.2</v>
      </c>
      <c r="I13" s="124"/>
      <c r="J13" s="110" t="s">
        <v>238</v>
      </c>
      <c r="K13" s="110" t="s">
        <v>267</v>
      </c>
      <c r="L13" s="110" t="s">
        <v>264</v>
      </c>
      <c r="M13" s="110" t="s">
        <v>238</v>
      </c>
      <c r="N13" s="110" t="s">
        <v>288</v>
      </c>
      <c r="O13" s="110" t="s">
        <v>239</v>
      </c>
      <c r="P13" s="131"/>
    </row>
    <row r="14" ht="20" customHeight="1" spans="1:16">
      <c r="A14" s="114" t="s">
        <v>269</v>
      </c>
      <c r="B14" s="115">
        <f>C14-0.7</f>
        <v>28.7</v>
      </c>
      <c r="C14" s="115">
        <f>D14-0.6</f>
        <v>29.4</v>
      </c>
      <c r="D14" s="115">
        <v>30</v>
      </c>
      <c r="E14" s="115">
        <f>D14+0.6</f>
        <v>30.6</v>
      </c>
      <c r="F14" s="115">
        <f>E14+0.7</f>
        <v>31.3</v>
      </c>
      <c r="G14" s="115">
        <f>F14+0.6</f>
        <v>31.9</v>
      </c>
      <c r="H14" s="115">
        <f>G14+0.7</f>
        <v>32.6</v>
      </c>
      <c r="I14" s="124"/>
      <c r="J14" s="110" t="s">
        <v>270</v>
      </c>
      <c r="K14" s="110" t="s">
        <v>271</v>
      </c>
      <c r="L14" s="110" t="s">
        <v>272</v>
      </c>
      <c r="M14" s="110" t="s">
        <v>239</v>
      </c>
      <c r="N14" s="110" t="s">
        <v>273</v>
      </c>
      <c r="O14" s="110" t="s">
        <v>274</v>
      </c>
      <c r="P14" s="131"/>
    </row>
    <row r="15" ht="20" customHeight="1" spans="1:16">
      <c r="A15" s="114" t="s">
        <v>275</v>
      </c>
      <c r="B15" s="115">
        <f>C15-0.9</f>
        <v>41.2</v>
      </c>
      <c r="C15" s="115">
        <f>D15-0.9</f>
        <v>42.1</v>
      </c>
      <c r="D15" s="115">
        <v>43</v>
      </c>
      <c r="E15" s="115">
        <f t="shared" ref="E15:H15" si="4">D15+1.1</f>
        <v>44.1</v>
      </c>
      <c r="F15" s="115">
        <f t="shared" si="4"/>
        <v>45.2</v>
      </c>
      <c r="G15" s="115">
        <f t="shared" si="4"/>
        <v>46.3</v>
      </c>
      <c r="H15" s="115">
        <f t="shared" si="4"/>
        <v>47.4</v>
      </c>
      <c r="I15" s="124"/>
      <c r="J15" s="110" t="s">
        <v>277</v>
      </c>
      <c r="K15" s="110" t="s">
        <v>277</v>
      </c>
      <c r="L15" s="110" t="s">
        <v>278</v>
      </c>
      <c r="M15" s="110" t="s">
        <v>271</v>
      </c>
      <c r="N15" s="110" t="s">
        <v>278</v>
      </c>
      <c r="O15" s="110" t="s">
        <v>271</v>
      </c>
      <c r="P15" s="131"/>
    </row>
    <row r="16" ht="20" customHeight="1" spans="1:16">
      <c r="A16" s="114" t="s">
        <v>279</v>
      </c>
      <c r="B16" s="115">
        <f>C16</f>
        <v>14</v>
      </c>
      <c r="C16" s="115">
        <f>D16-0.5</f>
        <v>14</v>
      </c>
      <c r="D16" s="115">
        <v>14.5</v>
      </c>
      <c r="E16" s="115">
        <f t="shared" ref="E16:H16" si="5">D16</f>
        <v>14.5</v>
      </c>
      <c r="F16" s="115">
        <f>D16+1.5</f>
        <v>16</v>
      </c>
      <c r="G16" s="115">
        <f t="shared" si="5"/>
        <v>16</v>
      </c>
      <c r="H16" s="115">
        <f t="shared" si="5"/>
        <v>16</v>
      </c>
      <c r="I16" s="124"/>
      <c r="J16" s="110" t="s">
        <v>263</v>
      </c>
      <c r="K16" s="110" t="s">
        <v>264</v>
      </c>
      <c r="L16" s="110" t="s">
        <v>272</v>
      </c>
      <c r="M16" s="110" t="s">
        <v>289</v>
      </c>
      <c r="N16" s="110" t="s">
        <v>278</v>
      </c>
      <c r="O16" s="110" t="s">
        <v>239</v>
      </c>
      <c r="P16" s="132"/>
    </row>
    <row r="17" ht="20" customHeight="1" spans="1:16">
      <c r="A17" s="114" t="s">
        <v>280</v>
      </c>
      <c r="B17" s="115">
        <f>C17</f>
        <v>17</v>
      </c>
      <c r="C17" s="115">
        <f>D17-0.5</f>
        <v>17</v>
      </c>
      <c r="D17" s="115">
        <v>17.5</v>
      </c>
      <c r="E17" s="115">
        <f t="shared" ref="E17:H17" si="6">D17</f>
        <v>17.5</v>
      </c>
      <c r="F17" s="115">
        <f>D17+1.5</f>
        <v>19</v>
      </c>
      <c r="G17" s="115">
        <f t="shared" si="6"/>
        <v>19</v>
      </c>
      <c r="H17" s="115">
        <f t="shared" si="6"/>
        <v>19</v>
      </c>
      <c r="I17" s="124"/>
      <c r="J17" s="110" t="s">
        <v>257</v>
      </c>
      <c r="K17" s="110" t="s">
        <v>257</v>
      </c>
      <c r="L17" s="110" t="s">
        <v>257</v>
      </c>
      <c r="M17" s="110" t="s">
        <v>257</v>
      </c>
      <c r="N17" s="110" t="s">
        <v>257</v>
      </c>
      <c r="O17" s="110" t="s">
        <v>257</v>
      </c>
      <c r="P17" s="132"/>
    </row>
    <row r="18" ht="20" customHeight="1" spans="1:16">
      <c r="A18" s="114" t="s">
        <v>281</v>
      </c>
      <c r="B18" s="115">
        <v>4</v>
      </c>
      <c r="C18" s="115">
        <v>4</v>
      </c>
      <c r="D18" s="115">
        <v>4</v>
      </c>
      <c r="E18" s="115">
        <f t="shared" ref="E18:H18" si="7">D18</f>
        <v>4</v>
      </c>
      <c r="F18" s="115">
        <f t="shared" si="7"/>
        <v>4</v>
      </c>
      <c r="G18" s="115">
        <f t="shared" si="7"/>
        <v>4</v>
      </c>
      <c r="H18" s="115">
        <f t="shared" si="7"/>
        <v>4</v>
      </c>
      <c r="I18" s="124"/>
      <c r="J18" s="110" t="s">
        <v>257</v>
      </c>
      <c r="K18" s="110" t="s">
        <v>257</v>
      </c>
      <c r="L18" s="110" t="s">
        <v>257</v>
      </c>
      <c r="M18" s="110" t="s">
        <v>257</v>
      </c>
      <c r="N18" s="110" t="s">
        <v>257</v>
      </c>
      <c r="O18" s="110" t="s">
        <v>257</v>
      </c>
      <c r="P18" s="132"/>
    </row>
    <row r="19" ht="20" customHeight="1" spans="1:16">
      <c r="A19" s="114" t="s">
        <v>282</v>
      </c>
      <c r="B19" s="115"/>
      <c r="C19" s="115"/>
      <c r="D19" s="115">
        <v>20</v>
      </c>
      <c r="E19" s="115"/>
      <c r="F19" s="115"/>
      <c r="G19" s="115"/>
      <c r="H19" s="115"/>
      <c r="I19" s="124"/>
      <c r="J19" s="110" t="s">
        <v>257</v>
      </c>
      <c r="K19" s="110" t="s">
        <v>257</v>
      </c>
      <c r="L19" s="110" t="s">
        <v>257</v>
      </c>
      <c r="M19" s="110" t="s">
        <v>257</v>
      </c>
      <c r="N19" s="110" t="s">
        <v>257</v>
      </c>
      <c r="O19" s="110" t="s">
        <v>257</v>
      </c>
      <c r="P19" s="133"/>
    </row>
    <row r="20" ht="20" customHeight="1" spans="1:16">
      <c r="A20" s="114" t="s">
        <v>283</v>
      </c>
      <c r="B20" s="115"/>
      <c r="C20" s="115"/>
      <c r="D20" s="115">
        <v>18</v>
      </c>
      <c r="E20" s="115"/>
      <c r="F20" s="115"/>
      <c r="G20" s="115"/>
      <c r="H20" s="115"/>
      <c r="I20" s="124"/>
      <c r="J20" s="110" t="s">
        <v>257</v>
      </c>
      <c r="K20" s="110" t="s">
        <v>257</v>
      </c>
      <c r="L20" s="110" t="s">
        <v>257</v>
      </c>
      <c r="M20" s="110" t="s">
        <v>257</v>
      </c>
      <c r="N20" s="110" t="s">
        <v>257</v>
      </c>
      <c r="O20" s="110" t="s">
        <v>257</v>
      </c>
      <c r="P20" s="133"/>
    </row>
    <row r="21" ht="20" customHeight="1" spans="1:16">
      <c r="A21" s="117"/>
      <c r="B21" s="117"/>
      <c r="C21" s="117"/>
      <c r="D21" s="117"/>
      <c r="E21" s="117"/>
      <c r="F21" s="117"/>
      <c r="G21" s="117"/>
      <c r="H21" s="117"/>
      <c r="I21" s="134"/>
      <c r="J21" s="135"/>
      <c r="K21" s="135"/>
      <c r="L21" s="135"/>
      <c r="M21" s="135"/>
      <c r="N21" s="135"/>
      <c r="O21" s="135"/>
      <c r="P21" s="135"/>
    </row>
    <row r="22" ht="20" customHeight="1" spans="1:16">
      <c r="A22" s="118"/>
      <c r="B22" s="119"/>
      <c r="C22" s="119"/>
      <c r="D22" s="120"/>
      <c r="E22" s="119"/>
      <c r="F22" s="119"/>
      <c r="G22" s="119"/>
      <c r="H22" s="119"/>
      <c r="I22" s="136"/>
      <c r="J22" s="136" t="s">
        <v>284</v>
      </c>
      <c r="K22" s="137"/>
      <c r="L22" s="136" t="s">
        <v>285</v>
      </c>
      <c r="M22" s="136"/>
      <c r="N22" s="136" t="s">
        <v>286</v>
      </c>
      <c r="O22" s="136" t="s">
        <v>144</v>
      </c>
      <c r="P22" s="136"/>
    </row>
  </sheetData>
  <mergeCells count="7">
    <mergeCell ref="A1:P1"/>
    <mergeCell ref="A2:P2"/>
    <mergeCell ref="A3:G3"/>
    <mergeCell ref="G4:H4"/>
    <mergeCell ref="B5:E5"/>
    <mergeCell ref="G5:H5"/>
    <mergeCell ref="K5:P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selection activeCell="N25" sqref="N25"/>
    </sheetView>
  </sheetViews>
  <sheetFormatPr defaultColWidth="9" defaultRowHeight="14.25"/>
  <cols>
    <col min="1" max="1" width="18.5" customWidth="1"/>
    <col min="3" max="3" width="10.5" customWidth="1"/>
    <col min="7" max="7" width="12.75" customWidth="1"/>
    <col min="8" max="8" width="10.625" customWidth="1"/>
    <col min="9" max="9" width="13" customWidth="1"/>
    <col min="10" max="10" width="12.625" customWidth="1"/>
    <col min="11" max="11" width="11.875" customWidth="1"/>
    <col min="12" max="13" width="11.5" customWidth="1"/>
    <col min="14" max="14" width="13.25" customWidth="1"/>
    <col min="15" max="15" width="12.875" customWidth="1"/>
  </cols>
  <sheetData>
    <row r="1" spans="1:16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ht="21" customHeight="1" spans="1:16">
      <c r="A2" s="104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ht="20" customHeight="1" spans="1:16">
      <c r="A3" s="106" t="s">
        <v>215</v>
      </c>
      <c r="B3" s="106"/>
      <c r="C3" s="106"/>
      <c r="D3" s="106"/>
      <c r="E3" s="106"/>
      <c r="F3" s="106"/>
      <c r="G3" s="106"/>
      <c r="H3" s="107"/>
      <c r="I3" s="121"/>
      <c r="J3" s="121"/>
      <c r="K3" s="121"/>
      <c r="L3" s="121"/>
      <c r="M3" s="121"/>
      <c r="N3" s="121"/>
      <c r="O3" s="121"/>
      <c r="P3" s="121"/>
    </row>
    <row r="4" ht="20" customHeight="1" spans="1:16">
      <c r="A4" s="107" t="s">
        <v>216</v>
      </c>
      <c r="B4" s="107"/>
      <c r="C4" s="107"/>
      <c r="D4" s="107"/>
      <c r="E4" s="107"/>
      <c r="F4" s="107"/>
      <c r="G4" s="108"/>
      <c r="H4" s="109"/>
      <c r="I4" s="121"/>
      <c r="J4" s="121"/>
      <c r="K4" s="121"/>
      <c r="L4" s="121"/>
      <c r="M4" s="121"/>
      <c r="N4" s="121"/>
      <c r="O4" s="121"/>
      <c r="P4" s="121"/>
    </row>
    <row r="5" ht="20" customHeight="1" spans="1:16">
      <c r="A5" s="110" t="s">
        <v>217</v>
      </c>
      <c r="B5" s="111" t="s">
        <v>70</v>
      </c>
      <c r="C5" s="112"/>
      <c r="D5" s="112"/>
      <c r="E5" s="113"/>
      <c r="F5" s="110" t="s">
        <v>218</v>
      </c>
      <c r="G5" s="111" t="s">
        <v>64</v>
      </c>
      <c r="H5" s="113"/>
      <c r="I5" s="124"/>
      <c r="J5" s="125" t="s">
        <v>58</v>
      </c>
      <c r="K5" s="126" t="s">
        <v>219</v>
      </c>
      <c r="L5" s="127"/>
      <c r="M5" s="127"/>
      <c r="N5" s="127"/>
      <c r="O5" s="127"/>
      <c r="P5" s="128"/>
    </row>
    <row r="6" ht="20" customHeight="1" spans="1:16">
      <c r="A6" s="110" t="s">
        <v>220</v>
      </c>
      <c r="B6" s="110" t="s">
        <v>111</v>
      </c>
      <c r="C6" s="110" t="s">
        <v>112</v>
      </c>
      <c r="D6" s="110" t="s">
        <v>113</v>
      </c>
      <c r="E6" s="110" t="s">
        <v>114</v>
      </c>
      <c r="F6" s="110" t="s">
        <v>115</v>
      </c>
      <c r="G6" s="110" t="s">
        <v>198</v>
      </c>
      <c r="H6" s="110" t="s">
        <v>221</v>
      </c>
      <c r="I6" s="124"/>
      <c r="J6" s="129" t="s">
        <v>222</v>
      </c>
      <c r="K6" s="129" t="s">
        <v>223</v>
      </c>
      <c r="L6" s="129" t="s">
        <v>224</v>
      </c>
      <c r="M6" s="129" t="s">
        <v>225</v>
      </c>
      <c r="N6" s="129" t="s">
        <v>226</v>
      </c>
      <c r="O6" s="129" t="s">
        <v>227</v>
      </c>
      <c r="P6" s="129"/>
    </row>
    <row r="7" ht="20" customHeight="1" spans="1:16">
      <c r="A7" s="110" t="s">
        <v>228</v>
      </c>
      <c r="B7" s="110" t="s">
        <v>229</v>
      </c>
      <c r="C7" s="110" t="s">
        <v>230</v>
      </c>
      <c r="D7" s="110" t="s">
        <v>231</v>
      </c>
      <c r="E7" s="110" t="s">
        <v>232</v>
      </c>
      <c r="F7" s="110" t="s">
        <v>233</v>
      </c>
      <c r="G7" s="110" t="s">
        <v>234</v>
      </c>
      <c r="H7" s="110" t="s">
        <v>235</v>
      </c>
      <c r="I7" s="124"/>
      <c r="J7" s="110" t="s">
        <v>236</v>
      </c>
      <c r="K7" s="110" t="s">
        <v>236</v>
      </c>
      <c r="L7" s="129" t="s">
        <v>236</v>
      </c>
      <c r="M7" s="129" t="s">
        <v>236</v>
      </c>
      <c r="N7" s="129" t="s">
        <v>236</v>
      </c>
      <c r="O7" s="129" t="s">
        <v>236</v>
      </c>
      <c r="P7" s="130"/>
    </row>
    <row r="8" ht="20" customHeight="1" spans="1:16">
      <c r="A8" s="114" t="s">
        <v>237</v>
      </c>
      <c r="B8" s="115">
        <f>C8-1</f>
        <v>51</v>
      </c>
      <c r="C8" s="115">
        <f>D8-1</f>
        <v>52</v>
      </c>
      <c r="D8" s="115">
        <v>53</v>
      </c>
      <c r="E8" s="115">
        <f t="shared" ref="E8:H8" si="0">D8+1</f>
        <v>54</v>
      </c>
      <c r="F8" s="115">
        <f t="shared" si="0"/>
        <v>55</v>
      </c>
      <c r="G8" s="115">
        <f t="shared" si="0"/>
        <v>56</v>
      </c>
      <c r="H8" s="115">
        <f t="shared" si="0"/>
        <v>57</v>
      </c>
      <c r="I8" s="124"/>
      <c r="J8" s="110" t="s">
        <v>277</v>
      </c>
      <c r="K8" s="110" t="s">
        <v>239</v>
      </c>
      <c r="L8" s="110" t="s">
        <v>240</v>
      </c>
      <c r="M8" s="110" t="s">
        <v>241</v>
      </c>
      <c r="N8" s="110" t="s">
        <v>251</v>
      </c>
      <c r="O8" s="110" t="s">
        <v>239</v>
      </c>
      <c r="P8" s="131"/>
    </row>
    <row r="9" ht="20" customHeight="1" spans="1:16">
      <c r="A9" s="114" t="s">
        <v>243</v>
      </c>
      <c r="B9" s="115">
        <f>C9-4</f>
        <v>74</v>
      </c>
      <c r="C9" s="115">
        <f>D9-4</f>
        <v>78</v>
      </c>
      <c r="D9" s="115" t="s">
        <v>244</v>
      </c>
      <c r="E9" s="115">
        <f t="shared" ref="E9:E11" si="1">D9+4</f>
        <v>86</v>
      </c>
      <c r="F9" s="115">
        <f>E9+5</f>
        <v>91</v>
      </c>
      <c r="G9" s="115">
        <f>F9+6</f>
        <v>97</v>
      </c>
      <c r="H9" s="115">
        <f>G9+6</f>
        <v>103</v>
      </c>
      <c r="I9" s="124"/>
      <c r="J9" s="110" t="s">
        <v>245</v>
      </c>
      <c r="K9" s="110" t="s">
        <v>245</v>
      </c>
      <c r="L9" s="110" t="s">
        <v>245</v>
      </c>
      <c r="M9" s="110" t="s">
        <v>246</v>
      </c>
      <c r="N9" s="110" t="s">
        <v>290</v>
      </c>
      <c r="O9" s="110" t="s">
        <v>291</v>
      </c>
      <c r="P9" s="131"/>
    </row>
    <row r="10" ht="20" customHeight="1" spans="1:16">
      <c r="A10" s="114" t="s">
        <v>249</v>
      </c>
      <c r="B10" s="115">
        <f>C10-4</f>
        <v>88</v>
      </c>
      <c r="C10" s="115">
        <f>D10-4</f>
        <v>92</v>
      </c>
      <c r="D10" s="115" t="s">
        <v>250</v>
      </c>
      <c r="E10" s="115">
        <f t="shared" si="1"/>
        <v>100</v>
      </c>
      <c r="F10" s="115">
        <f>E10+5</f>
        <v>105</v>
      </c>
      <c r="G10" s="115">
        <f>F10+6</f>
        <v>111</v>
      </c>
      <c r="H10" s="115">
        <f>G10+6</f>
        <v>117</v>
      </c>
      <c r="I10" s="124"/>
      <c r="J10" s="110" t="s">
        <v>251</v>
      </c>
      <c r="K10" s="110" t="s">
        <v>252</v>
      </c>
      <c r="L10" s="110" t="s">
        <v>267</v>
      </c>
      <c r="M10" s="110" t="s">
        <v>292</v>
      </c>
      <c r="N10" s="110" t="s">
        <v>239</v>
      </c>
      <c r="O10" s="110" t="s">
        <v>239</v>
      </c>
      <c r="P10" s="131"/>
    </row>
    <row r="11" ht="20" customHeight="1" spans="1:16">
      <c r="A11" s="114" t="s">
        <v>254</v>
      </c>
      <c r="B11" s="115">
        <f>C11-3.6</f>
        <v>104.8</v>
      </c>
      <c r="C11" s="115">
        <f>D11-3.6</f>
        <v>108.4</v>
      </c>
      <c r="D11" s="115" t="s">
        <v>255</v>
      </c>
      <c r="E11" s="115">
        <f t="shared" si="1"/>
        <v>116</v>
      </c>
      <c r="F11" s="115">
        <f t="shared" ref="F11:H11" si="2">E11+4</f>
        <v>120</v>
      </c>
      <c r="G11" s="115">
        <f t="shared" si="2"/>
        <v>124</v>
      </c>
      <c r="H11" s="115">
        <f t="shared" si="2"/>
        <v>128</v>
      </c>
      <c r="I11" s="124"/>
      <c r="J11" s="110" t="s">
        <v>256</v>
      </c>
      <c r="K11" s="110" t="s">
        <v>257</v>
      </c>
      <c r="L11" s="110" t="s">
        <v>258</v>
      </c>
      <c r="M11" s="110" t="s">
        <v>259</v>
      </c>
      <c r="N11" s="110" t="s">
        <v>293</v>
      </c>
      <c r="O11" s="110" t="s">
        <v>261</v>
      </c>
      <c r="P11" s="131"/>
    </row>
    <row r="12" ht="20" customHeight="1" spans="1:16">
      <c r="A12" s="116" t="s">
        <v>262</v>
      </c>
      <c r="B12" s="115">
        <f>C12-2.3/2</f>
        <v>32.2</v>
      </c>
      <c r="C12" s="115">
        <f>D12-2.3/2</f>
        <v>33.35</v>
      </c>
      <c r="D12" s="115">
        <v>34.5</v>
      </c>
      <c r="E12" s="115">
        <f t="shared" ref="E12:H12" si="3">D12+2.6/2</f>
        <v>35.8</v>
      </c>
      <c r="F12" s="115">
        <f t="shared" si="3"/>
        <v>37.1</v>
      </c>
      <c r="G12" s="115">
        <f t="shared" si="3"/>
        <v>38.4</v>
      </c>
      <c r="H12" s="115">
        <f t="shared" si="3"/>
        <v>39.7</v>
      </c>
      <c r="I12" s="124"/>
      <c r="J12" s="110" t="s">
        <v>263</v>
      </c>
      <c r="K12" s="110" t="s">
        <v>264</v>
      </c>
      <c r="L12" s="110" t="s">
        <v>287</v>
      </c>
      <c r="M12" s="110" t="s">
        <v>265</v>
      </c>
      <c r="N12" s="110" t="s">
        <v>239</v>
      </c>
      <c r="O12" s="110" t="s">
        <v>239</v>
      </c>
      <c r="P12" s="131"/>
    </row>
    <row r="13" ht="20" customHeight="1" spans="1:16">
      <c r="A13" s="114" t="s">
        <v>266</v>
      </c>
      <c r="B13" s="115">
        <f>C13-0.7</f>
        <v>27.6</v>
      </c>
      <c r="C13" s="115">
        <f>D13-0.7</f>
        <v>28.3</v>
      </c>
      <c r="D13" s="115">
        <v>29</v>
      </c>
      <c r="E13" s="115">
        <f>D13+0.7</f>
        <v>29.7</v>
      </c>
      <c r="F13" s="115">
        <f>E13+0.7</f>
        <v>30.4</v>
      </c>
      <c r="G13" s="115">
        <f>F13+0.9</f>
        <v>31.3</v>
      </c>
      <c r="H13" s="115">
        <f>G13+0.9</f>
        <v>32.2</v>
      </c>
      <c r="I13" s="124"/>
      <c r="J13" s="110" t="s">
        <v>238</v>
      </c>
      <c r="K13" s="110" t="s">
        <v>267</v>
      </c>
      <c r="L13" s="110" t="s">
        <v>264</v>
      </c>
      <c r="M13" s="110" t="s">
        <v>238</v>
      </c>
      <c r="N13" s="110" t="s">
        <v>294</v>
      </c>
      <c r="O13" s="110" t="s">
        <v>239</v>
      </c>
      <c r="P13" s="131"/>
    </row>
    <row r="14" ht="20" customHeight="1" spans="1:16">
      <c r="A14" s="114" t="s">
        <v>269</v>
      </c>
      <c r="B14" s="115">
        <f>C14-0.7</f>
        <v>28.7</v>
      </c>
      <c r="C14" s="115">
        <f>D14-0.6</f>
        <v>29.4</v>
      </c>
      <c r="D14" s="115">
        <v>30</v>
      </c>
      <c r="E14" s="115">
        <f>D14+0.6</f>
        <v>30.6</v>
      </c>
      <c r="F14" s="115">
        <f>E14+0.7</f>
        <v>31.3</v>
      </c>
      <c r="G14" s="115">
        <f>F14+0.6</f>
        <v>31.9</v>
      </c>
      <c r="H14" s="115">
        <f>G14+0.7</f>
        <v>32.6</v>
      </c>
      <c r="I14" s="124"/>
      <c r="J14" s="110" t="s">
        <v>270</v>
      </c>
      <c r="K14" s="110" t="s">
        <v>271</v>
      </c>
      <c r="L14" s="110" t="s">
        <v>272</v>
      </c>
      <c r="M14" s="110" t="s">
        <v>239</v>
      </c>
      <c r="N14" s="110" t="s">
        <v>273</v>
      </c>
      <c r="O14" s="110" t="s">
        <v>274</v>
      </c>
      <c r="P14" s="131"/>
    </row>
    <row r="15" ht="20" customHeight="1" spans="1:16">
      <c r="A15" s="114" t="s">
        <v>275</v>
      </c>
      <c r="B15" s="115">
        <f>C15-0.9</f>
        <v>41.2</v>
      </c>
      <c r="C15" s="115">
        <f>D15-0.9</f>
        <v>42.1</v>
      </c>
      <c r="D15" s="115">
        <v>43</v>
      </c>
      <c r="E15" s="115">
        <f t="shared" ref="E15:H15" si="4">D15+1.1</f>
        <v>44.1</v>
      </c>
      <c r="F15" s="115">
        <f t="shared" si="4"/>
        <v>45.2</v>
      </c>
      <c r="G15" s="115">
        <f t="shared" si="4"/>
        <v>46.3</v>
      </c>
      <c r="H15" s="115">
        <f t="shared" si="4"/>
        <v>47.4</v>
      </c>
      <c r="I15" s="124"/>
      <c r="J15" s="110" t="s">
        <v>277</v>
      </c>
      <c r="K15" s="110" t="s">
        <v>270</v>
      </c>
      <c r="L15" s="110" t="s">
        <v>239</v>
      </c>
      <c r="M15" s="110" t="s">
        <v>271</v>
      </c>
      <c r="N15" s="110" t="s">
        <v>278</v>
      </c>
      <c r="O15" s="110" t="s">
        <v>271</v>
      </c>
      <c r="P15" s="131"/>
    </row>
    <row r="16" ht="20" customHeight="1" spans="1:16">
      <c r="A16" s="114" t="s">
        <v>279</v>
      </c>
      <c r="B16" s="115">
        <f>C16</f>
        <v>14</v>
      </c>
      <c r="C16" s="115">
        <f>D16-0.5</f>
        <v>14</v>
      </c>
      <c r="D16" s="115">
        <v>14.5</v>
      </c>
      <c r="E16" s="115">
        <f t="shared" ref="E16:H16" si="5">D16</f>
        <v>14.5</v>
      </c>
      <c r="F16" s="115">
        <f>D16+1.5</f>
        <v>16</v>
      </c>
      <c r="G16" s="115">
        <f t="shared" si="5"/>
        <v>16</v>
      </c>
      <c r="H16" s="115">
        <f t="shared" si="5"/>
        <v>16</v>
      </c>
      <c r="I16" s="124"/>
      <c r="J16" s="110" t="s">
        <v>263</v>
      </c>
      <c r="K16" s="110" t="s">
        <v>264</v>
      </c>
      <c r="L16" s="110" t="s">
        <v>272</v>
      </c>
      <c r="M16" s="110" t="s">
        <v>289</v>
      </c>
      <c r="N16" s="110" t="s">
        <v>278</v>
      </c>
      <c r="O16" s="110" t="s">
        <v>239</v>
      </c>
      <c r="P16" s="132"/>
    </row>
    <row r="17" ht="20" customHeight="1" spans="1:16">
      <c r="A17" s="114" t="s">
        <v>280</v>
      </c>
      <c r="B17" s="115">
        <f>C17</f>
        <v>17</v>
      </c>
      <c r="C17" s="115">
        <f>D17-0.5</f>
        <v>17</v>
      </c>
      <c r="D17" s="115">
        <v>17.5</v>
      </c>
      <c r="E17" s="115">
        <f t="shared" ref="E17:H17" si="6">D17</f>
        <v>17.5</v>
      </c>
      <c r="F17" s="115">
        <f>D17+1.5</f>
        <v>19</v>
      </c>
      <c r="G17" s="115">
        <f t="shared" si="6"/>
        <v>19</v>
      </c>
      <c r="H17" s="115">
        <f t="shared" si="6"/>
        <v>19</v>
      </c>
      <c r="I17" s="124"/>
      <c r="J17" s="110" t="s">
        <v>257</v>
      </c>
      <c r="K17" s="110" t="s">
        <v>257</v>
      </c>
      <c r="L17" s="110" t="s">
        <v>257</v>
      </c>
      <c r="M17" s="110" t="s">
        <v>257</v>
      </c>
      <c r="N17" s="110" t="s">
        <v>257</v>
      </c>
      <c r="O17" s="110" t="s">
        <v>257</v>
      </c>
      <c r="P17" s="132"/>
    </row>
    <row r="18" ht="20" customHeight="1" spans="1:16">
      <c r="A18" s="114" t="s">
        <v>281</v>
      </c>
      <c r="B18" s="115">
        <v>4</v>
      </c>
      <c r="C18" s="115">
        <v>4</v>
      </c>
      <c r="D18" s="115">
        <v>4</v>
      </c>
      <c r="E18" s="115">
        <f t="shared" ref="E18:H18" si="7">D18</f>
        <v>4</v>
      </c>
      <c r="F18" s="115">
        <f t="shared" si="7"/>
        <v>4</v>
      </c>
      <c r="G18" s="115">
        <f t="shared" si="7"/>
        <v>4</v>
      </c>
      <c r="H18" s="115">
        <f t="shared" si="7"/>
        <v>4</v>
      </c>
      <c r="I18" s="124"/>
      <c r="J18" s="110" t="s">
        <v>257</v>
      </c>
      <c r="K18" s="110" t="s">
        <v>257</v>
      </c>
      <c r="L18" s="110" t="s">
        <v>257</v>
      </c>
      <c r="M18" s="110" t="s">
        <v>257</v>
      </c>
      <c r="N18" s="110" t="s">
        <v>257</v>
      </c>
      <c r="O18" s="110" t="s">
        <v>257</v>
      </c>
      <c r="P18" s="132"/>
    </row>
    <row r="19" ht="20" customHeight="1" spans="1:16">
      <c r="A19" s="114" t="s">
        <v>282</v>
      </c>
      <c r="B19" s="115"/>
      <c r="C19" s="115"/>
      <c r="D19" s="115">
        <v>20</v>
      </c>
      <c r="E19" s="115"/>
      <c r="F19" s="115"/>
      <c r="G19" s="115"/>
      <c r="H19" s="115"/>
      <c r="I19" s="124"/>
      <c r="J19" s="110" t="s">
        <v>257</v>
      </c>
      <c r="K19" s="110" t="s">
        <v>257</v>
      </c>
      <c r="L19" s="110" t="s">
        <v>257</v>
      </c>
      <c r="M19" s="110" t="s">
        <v>257</v>
      </c>
      <c r="N19" s="110" t="s">
        <v>257</v>
      </c>
      <c r="O19" s="110" t="s">
        <v>257</v>
      </c>
      <c r="P19" s="133"/>
    </row>
    <row r="20" ht="20" customHeight="1" spans="1:16">
      <c r="A20" s="114" t="s">
        <v>283</v>
      </c>
      <c r="B20" s="115"/>
      <c r="C20" s="115"/>
      <c r="D20" s="115">
        <v>18</v>
      </c>
      <c r="E20" s="115"/>
      <c r="F20" s="115"/>
      <c r="G20" s="115"/>
      <c r="H20" s="115"/>
      <c r="I20" s="124"/>
      <c r="J20" s="110" t="s">
        <v>257</v>
      </c>
      <c r="K20" s="110" t="s">
        <v>257</v>
      </c>
      <c r="L20" s="110" t="s">
        <v>257</v>
      </c>
      <c r="M20" s="110" t="s">
        <v>257</v>
      </c>
      <c r="N20" s="110" t="s">
        <v>257</v>
      </c>
      <c r="O20" s="110" t="s">
        <v>257</v>
      </c>
      <c r="P20" s="133"/>
    </row>
    <row r="21" ht="20" customHeight="1" spans="1:16">
      <c r="A21" s="117"/>
      <c r="B21" s="117"/>
      <c r="C21" s="117"/>
      <c r="D21" s="117"/>
      <c r="E21" s="117"/>
      <c r="F21" s="117"/>
      <c r="G21" s="117"/>
      <c r="H21" s="117"/>
      <c r="I21" s="134"/>
      <c r="J21" s="135"/>
      <c r="K21" s="135"/>
      <c r="L21" s="135"/>
      <c r="M21" s="135"/>
      <c r="N21" s="135"/>
      <c r="O21" s="135"/>
      <c r="P21" s="135"/>
    </row>
    <row r="22" ht="20" customHeight="1" spans="1:16">
      <c r="A22" s="118"/>
      <c r="B22" s="119"/>
      <c r="C22" s="119"/>
      <c r="D22" s="120"/>
      <c r="E22" s="119"/>
      <c r="F22" s="119"/>
      <c r="G22" s="119"/>
      <c r="H22" s="119"/>
      <c r="I22" s="136"/>
      <c r="J22" s="136" t="s">
        <v>284</v>
      </c>
      <c r="K22" s="137"/>
      <c r="L22" s="136" t="s">
        <v>285</v>
      </c>
      <c r="M22" s="136"/>
      <c r="N22" s="136" t="s">
        <v>286</v>
      </c>
      <c r="O22" s="136" t="s">
        <v>144</v>
      </c>
      <c r="P22" s="136"/>
    </row>
    <row r="23" spans="1:16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</row>
    <row r="24" ht="16.5" spans="1:9">
      <c r="A24" s="122"/>
      <c r="B24" s="123"/>
      <c r="C24" s="123"/>
      <c r="D24" s="123"/>
      <c r="E24" s="123"/>
      <c r="F24" s="123"/>
      <c r="G24" s="123"/>
      <c r="H24" s="122"/>
      <c r="I24" s="138"/>
    </row>
    <row r="25" ht="16.5" spans="1:8">
      <c r="A25" s="122"/>
      <c r="B25" s="123"/>
      <c r="C25" s="123"/>
      <c r="D25" s="123"/>
      <c r="E25" s="123"/>
      <c r="F25" s="123"/>
      <c r="G25" s="123"/>
      <c r="H25" s="123"/>
    </row>
    <row r="26" spans="8:8">
      <c r="H26" s="123"/>
    </row>
  </sheetData>
  <mergeCells count="7">
    <mergeCell ref="A1:P1"/>
    <mergeCell ref="A2:P2"/>
    <mergeCell ref="A3:G3"/>
    <mergeCell ref="G4:H4"/>
    <mergeCell ref="B5:E5"/>
    <mergeCell ref="G5:H5"/>
    <mergeCell ref="K5:P5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28"/>
  <sheetViews>
    <sheetView zoomScale="125" zoomScaleNormal="125" topLeftCell="A6" workbookViewId="0">
      <selection activeCell="E9" sqref="E9"/>
    </sheetView>
  </sheetViews>
  <sheetFormatPr defaultColWidth="9" defaultRowHeight="14.25"/>
  <cols>
    <col min="1" max="1" width="6.5" customWidth="1"/>
    <col min="2" max="2" width="5.8" style="98" customWidth="1"/>
    <col min="3" max="3" width="11.6" customWidth="1"/>
    <col min="4" max="4" width="6.7" customWidth="1"/>
    <col min="5" max="5" width="11.7" customWidth="1"/>
    <col min="6" max="6" width="7.7" customWidth="1"/>
    <col min="7" max="7" width="8.2" customWidth="1"/>
    <col min="8" max="8" width="11.6" customWidth="1"/>
    <col min="9" max="9" width="6.2" customWidth="1"/>
    <col min="10" max="10" width="5.6" customWidth="1"/>
    <col min="11" max="11" width="6.6" customWidth="1"/>
    <col min="12" max="12" width="5.7" customWidth="1"/>
    <col min="13" max="13" width="6.2" customWidth="1"/>
    <col min="14" max="14" width="7.2" customWidth="1"/>
    <col min="15" max="15" width="9" customWidth="1"/>
  </cols>
  <sheetData>
    <row r="1" ht="29.2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5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311</v>
      </c>
      <c r="J3" s="4" t="s">
        <v>311</v>
      </c>
      <c r="K3" s="4" t="s">
        <v>311</v>
      </c>
      <c r="L3" s="4" t="s">
        <v>311</v>
      </c>
      <c r="M3" s="4" t="s">
        <v>311</v>
      </c>
      <c r="N3" s="7"/>
      <c r="O3" s="7"/>
    </row>
    <row r="4" spans="1:15">
      <c r="A4" s="15">
        <v>1</v>
      </c>
      <c r="B4" s="99"/>
      <c r="C4" s="82" t="s">
        <v>312</v>
      </c>
      <c r="D4" s="86" t="s">
        <v>118</v>
      </c>
      <c r="E4" s="25" t="s">
        <v>64</v>
      </c>
      <c r="F4" s="33" t="s">
        <v>313</v>
      </c>
      <c r="G4" s="9" t="s">
        <v>67</v>
      </c>
      <c r="H4" s="9"/>
      <c r="I4" s="82"/>
      <c r="J4" s="82"/>
      <c r="K4" s="103"/>
      <c r="L4" s="103"/>
      <c r="M4" s="103"/>
      <c r="N4" s="9"/>
      <c r="O4" s="33" t="s">
        <v>96</v>
      </c>
    </row>
    <row r="5" spans="1:15">
      <c r="A5" s="15">
        <v>2</v>
      </c>
      <c r="B5" s="81"/>
      <c r="C5" s="82" t="s">
        <v>312</v>
      </c>
      <c r="D5" s="86" t="s">
        <v>118</v>
      </c>
      <c r="E5" s="25" t="s">
        <v>64</v>
      </c>
      <c r="F5" s="33" t="s">
        <v>313</v>
      </c>
      <c r="G5" s="9" t="s">
        <v>67</v>
      </c>
      <c r="H5" s="9"/>
      <c r="I5" s="82"/>
      <c r="J5" s="82"/>
      <c r="K5" s="103"/>
      <c r="L5" s="103"/>
      <c r="M5" s="103"/>
      <c r="N5" s="9"/>
      <c r="O5" s="33" t="s">
        <v>96</v>
      </c>
    </row>
    <row r="6" spans="1:15">
      <c r="A6" s="15">
        <v>3</v>
      </c>
      <c r="B6" s="81"/>
      <c r="C6" s="82" t="s">
        <v>312</v>
      </c>
      <c r="D6" s="86" t="s">
        <v>118</v>
      </c>
      <c r="E6" s="25" t="s">
        <v>64</v>
      </c>
      <c r="F6" s="33" t="s">
        <v>313</v>
      </c>
      <c r="G6" s="9" t="s">
        <v>67</v>
      </c>
      <c r="H6" s="9"/>
      <c r="I6" s="82"/>
      <c r="J6" s="82"/>
      <c r="K6" s="103"/>
      <c r="L6" s="103"/>
      <c r="M6" s="103"/>
      <c r="N6" s="9"/>
      <c r="O6" s="33" t="s">
        <v>96</v>
      </c>
    </row>
    <row r="7" spans="1:15">
      <c r="A7" s="15">
        <v>5</v>
      </c>
      <c r="B7" s="81"/>
      <c r="C7" s="82" t="s">
        <v>312</v>
      </c>
      <c r="D7" s="86" t="s">
        <v>118</v>
      </c>
      <c r="E7" s="25" t="s">
        <v>64</v>
      </c>
      <c r="F7" s="33" t="s">
        <v>313</v>
      </c>
      <c r="G7" s="9" t="s">
        <v>67</v>
      </c>
      <c r="H7" s="9"/>
      <c r="I7" s="82"/>
      <c r="J7" s="82"/>
      <c r="K7" s="103"/>
      <c r="L7" s="103"/>
      <c r="M7" s="103"/>
      <c r="N7" s="9"/>
      <c r="O7" s="33" t="s">
        <v>96</v>
      </c>
    </row>
    <row r="8" spans="1:15">
      <c r="A8" s="15">
        <v>7</v>
      </c>
      <c r="B8" s="81"/>
      <c r="C8" s="82" t="s">
        <v>312</v>
      </c>
      <c r="D8" s="86" t="s">
        <v>119</v>
      </c>
      <c r="E8" s="25" t="s">
        <v>64</v>
      </c>
      <c r="F8" s="33" t="s">
        <v>313</v>
      </c>
      <c r="G8" s="9" t="s">
        <v>67</v>
      </c>
      <c r="H8" s="9"/>
      <c r="I8" s="82"/>
      <c r="J8" s="82"/>
      <c r="K8" s="103"/>
      <c r="L8" s="103"/>
      <c r="M8" s="103"/>
      <c r="N8" s="9"/>
      <c r="O8" s="33" t="s">
        <v>96</v>
      </c>
    </row>
    <row r="9" spans="1:15">
      <c r="A9" s="15">
        <v>8</v>
      </c>
      <c r="B9" s="9"/>
      <c r="C9" s="82" t="s">
        <v>312</v>
      </c>
      <c r="D9" s="86" t="s">
        <v>119</v>
      </c>
      <c r="E9" s="25" t="s">
        <v>64</v>
      </c>
      <c r="F9" s="33" t="s">
        <v>313</v>
      </c>
      <c r="G9" s="9" t="s">
        <v>67</v>
      </c>
      <c r="H9" s="9"/>
      <c r="I9" s="82"/>
      <c r="J9" s="82"/>
      <c r="K9" s="103"/>
      <c r="L9" s="103"/>
      <c r="M9" s="103"/>
      <c r="N9" s="9"/>
      <c r="O9" s="33" t="s">
        <v>96</v>
      </c>
    </row>
    <row r="10" spans="1:15">
      <c r="A10" s="15">
        <v>9</v>
      </c>
      <c r="B10" s="9"/>
      <c r="C10" s="82" t="s">
        <v>312</v>
      </c>
      <c r="D10" s="86" t="s">
        <v>119</v>
      </c>
      <c r="E10" s="25" t="s">
        <v>64</v>
      </c>
      <c r="F10" s="33" t="s">
        <v>313</v>
      </c>
      <c r="G10" s="9" t="s">
        <v>67</v>
      </c>
      <c r="H10" s="9"/>
      <c r="I10" s="82"/>
      <c r="J10" s="82"/>
      <c r="K10" s="103"/>
      <c r="L10" s="103"/>
      <c r="M10" s="103"/>
      <c r="N10" s="9"/>
      <c r="O10" s="33" t="s">
        <v>96</v>
      </c>
    </row>
    <row r="11" spans="1:15">
      <c r="A11" s="15">
        <v>10</v>
      </c>
      <c r="B11" s="81"/>
      <c r="C11" s="82" t="s">
        <v>312</v>
      </c>
      <c r="D11" s="86" t="s">
        <v>119</v>
      </c>
      <c r="E11" s="25" t="s">
        <v>64</v>
      </c>
      <c r="F11" s="33" t="s">
        <v>313</v>
      </c>
      <c r="G11" s="9" t="s">
        <v>67</v>
      </c>
      <c r="H11" s="9"/>
      <c r="I11" s="82"/>
      <c r="J11" s="82"/>
      <c r="K11" s="103"/>
      <c r="L11" s="103"/>
      <c r="M11" s="103"/>
      <c r="N11" s="9"/>
      <c r="O11" s="33" t="s">
        <v>96</v>
      </c>
    </row>
    <row r="12" spans="1:15">
      <c r="A12" s="15">
        <v>11</v>
      </c>
      <c r="B12" s="81"/>
      <c r="C12" s="82" t="s">
        <v>312</v>
      </c>
      <c r="D12" s="86" t="s">
        <v>120</v>
      </c>
      <c r="E12" s="25" t="s">
        <v>64</v>
      </c>
      <c r="F12" s="33" t="s">
        <v>313</v>
      </c>
      <c r="G12" s="9" t="s">
        <v>67</v>
      </c>
      <c r="H12" s="9"/>
      <c r="I12" s="82"/>
      <c r="J12" s="82"/>
      <c r="K12" s="103"/>
      <c r="L12" s="103"/>
      <c r="M12" s="103"/>
      <c r="N12" s="9"/>
      <c r="O12" s="33" t="s">
        <v>96</v>
      </c>
    </row>
    <row r="13" spans="1:15">
      <c r="A13" s="15">
        <v>12</v>
      </c>
      <c r="B13" s="81"/>
      <c r="C13" s="82" t="s">
        <v>312</v>
      </c>
      <c r="D13" s="86" t="s">
        <v>120</v>
      </c>
      <c r="E13" s="25" t="s">
        <v>64</v>
      </c>
      <c r="F13" s="33" t="s">
        <v>313</v>
      </c>
      <c r="G13" s="9" t="s">
        <v>67</v>
      </c>
      <c r="H13" s="9"/>
      <c r="I13" s="82"/>
      <c r="J13" s="82"/>
      <c r="K13" s="9"/>
      <c r="L13" s="9"/>
      <c r="M13" s="9"/>
      <c r="N13" s="9"/>
      <c r="O13" s="33" t="s">
        <v>96</v>
      </c>
    </row>
    <row r="14" spans="1:15">
      <c r="A14" s="15">
        <v>13</v>
      </c>
      <c r="B14" s="81"/>
      <c r="C14" s="82" t="s">
        <v>312</v>
      </c>
      <c r="D14" s="86" t="s">
        <v>120</v>
      </c>
      <c r="E14" s="25" t="s">
        <v>64</v>
      </c>
      <c r="F14" s="33" t="s">
        <v>313</v>
      </c>
      <c r="G14" s="9" t="s">
        <v>67</v>
      </c>
      <c r="H14" s="9"/>
      <c r="I14" s="82"/>
      <c r="J14" s="82"/>
      <c r="K14" s="9"/>
      <c r="L14" s="9"/>
      <c r="M14" s="9"/>
      <c r="N14" s="9"/>
      <c r="O14" s="33" t="s">
        <v>96</v>
      </c>
    </row>
    <row r="15" spans="1:15">
      <c r="A15" s="15">
        <v>14</v>
      </c>
      <c r="B15" s="81"/>
      <c r="C15" s="82" t="s">
        <v>312</v>
      </c>
      <c r="D15" s="86" t="s">
        <v>120</v>
      </c>
      <c r="E15" s="25" t="s">
        <v>64</v>
      </c>
      <c r="F15" s="33" t="s">
        <v>313</v>
      </c>
      <c r="G15" s="9" t="s">
        <v>67</v>
      </c>
      <c r="H15" s="9"/>
      <c r="I15" s="82"/>
      <c r="J15" s="82"/>
      <c r="K15" s="9"/>
      <c r="L15" s="9"/>
      <c r="M15" s="9"/>
      <c r="N15" s="9"/>
      <c r="O15" s="33" t="s">
        <v>96</v>
      </c>
    </row>
    <row r="16" spans="1:15">
      <c r="A16" s="15">
        <v>15</v>
      </c>
      <c r="B16" s="81"/>
      <c r="C16" s="82" t="s">
        <v>312</v>
      </c>
      <c r="D16" s="86" t="s">
        <v>120</v>
      </c>
      <c r="E16" s="25" t="s">
        <v>64</v>
      </c>
      <c r="F16" s="33" t="s">
        <v>313</v>
      </c>
      <c r="G16" s="9" t="s">
        <v>67</v>
      </c>
      <c r="H16" s="9"/>
      <c r="I16" s="82"/>
      <c r="J16" s="82"/>
      <c r="K16" s="9"/>
      <c r="L16" s="9"/>
      <c r="M16" s="9"/>
      <c r="N16" s="9"/>
      <c r="O16" s="33" t="s">
        <v>96</v>
      </c>
    </row>
    <row r="17" spans="1:15">
      <c r="A17" s="15"/>
      <c r="B17" s="81"/>
      <c r="C17" s="82"/>
      <c r="D17" s="86"/>
      <c r="E17" s="25"/>
      <c r="F17" s="89"/>
      <c r="G17" s="9"/>
      <c r="H17" s="9"/>
      <c r="I17" s="82"/>
      <c r="J17" s="82"/>
      <c r="K17" s="9"/>
      <c r="L17" s="9"/>
      <c r="M17" s="9"/>
      <c r="N17" s="9"/>
      <c r="O17" s="9"/>
    </row>
    <row r="18" spans="1:15">
      <c r="A18" s="15"/>
      <c r="B18" s="81"/>
      <c r="C18" s="82"/>
      <c r="D18" s="86"/>
      <c r="E18" s="25"/>
      <c r="F18" s="89"/>
      <c r="G18" s="9"/>
      <c r="H18" s="9"/>
      <c r="I18" s="82"/>
      <c r="J18" s="82"/>
      <c r="K18" s="9"/>
      <c r="L18" s="9"/>
      <c r="M18" s="9"/>
      <c r="N18" s="9"/>
      <c r="O18" s="9"/>
    </row>
    <row r="19" spans="1:15">
      <c r="A19" s="100"/>
      <c r="B19" s="81"/>
      <c r="C19" s="82"/>
      <c r="D19" s="86"/>
      <c r="E19" s="25"/>
      <c r="F19" s="89"/>
      <c r="G19" s="9"/>
      <c r="H19" s="9"/>
      <c r="I19" s="82"/>
      <c r="J19" s="82"/>
      <c r="K19" s="9"/>
      <c r="L19" s="9"/>
      <c r="M19" s="9"/>
      <c r="N19" s="9"/>
      <c r="O19" s="9"/>
    </row>
    <row r="20" spans="1:15">
      <c r="A20" s="100"/>
      <c r="B20" s="81"/>
      <c r="C20" s="82"/>
      <c r="D20" s="86"/>
      <c r="E20" s="25"/>
      <c r="F20" s="89"/>
      <c r="G20" s="9"/>
      <c r="H20" s="9"/>
      <c r="I20" s="82"/>
      <c r="J20" s="82"/>
      <c r="K20" s="9"/>
      <c r="L20" s="9"/>
      <c r="M20" s="9"/>
      <c r="N20" s="9"/>
      <c r="O20" s="9"/>
    </row>
    <row r="21" spans="1:15">
      <c r="A21" s="100"/>
      <c r="B21" s="81"/>
      <c r="C21" s="82"/>
      <c r="D21" s="86"/>
      <c r="E21" s="25"/>
      <c r="F21" s="89"/>
      <c r="G21" s="9"/>
      <c r="H21" s="9"/>
      <c r="I21" s="82"/>
      <c r="J21" s="82"/>
      <c r="K21" s="9"/>
      <c r="L21" s="9"/>
      <c r="M21" s="9"/>
      <c r="N21" s="9"/>
      <c r="O21" s="9"/>
    </row>
    <row r="22" spans="1:15">
      <c r="A22" s="100"/>
      <c r="B22" s="81"/>
      <c r="C22" s="82"/>
      <c r="D22" s="86"/>
      <c r="E22" s="25"/>
      <c r="F22" s="89"/>
      <c r="G22" s="9"/>
      <c r="H22" s="9"/>
      <c r="I22" s="82"/>
      <c r="J22" s="82"/>
      <c r="K22" s="9"/>
      <c r="L22" s="9"/>
      <c r="M22" s="9"/>
      <c r="N22" s="9"/>
      <c r="O22" s="9"/>
    </row>
    <row r="23" spans="1:15">
      <c r="A23" s="100"/>
      <c r="B23" s="81"/>
      <c r="C23" s="82"/>
      <c r="D23" s="86"/>
      <c r="E23" s="25"/>
      <c r="F23" s="89"/>
      <c r="G23" s="9"/>
      <c r="H23" s="9"/>
      <c r="I23" s="82"/>
      <c r="J23" s="82"/>
      <c r="K23" s="9"/>
      <c r="L23" s="9"/>
      <c r="M23" s="9"/>
      <c r="N23" s="9"/>
      <c r="O23" s="9"/>
    </row>
    <row r="24" spans="1:15">
      <c r="A24" s="100"/>
      <c r="B24" s="81"/>
      <c r="C24" s="82"/>
      <c r="D24" s="86"/>
      <c r="E24" s="25"/>
      <c r="F24" s="89"/>
      <c r="G24" s="9"/>
      <c r="H24" s="9"/>
      <c r="I24" s="82"/>
      <c r="J24" s="82"/>
      <c r="K24" s="9"/>
      <c r="L24" s="9"/>
      <c r="M24" s="9"/>
      <c r="N24" s="9"/>
      <c r="O24" s="9"/>
    </row>
    <row r="25" spans="1:15">
      <c r="A25" s="100"/>
      <c r="B25" s="81"/>
      <c r="C25" s="82"/>
      <c r="D25" s="86"/>
      <c r="E25" s="25"/>
      <c r="F25" s="89"/>
      <c r="G25" s="9"/>
      <c r="H25" s="9"/>
      <c r="I25" s="82"/>
      <c r="J25" s="82"/>
      <c r="K25" s="9"/>
      <c r="L25" s="9"/>
      <c r="M25" s="9"/>
      <c r="N25" s="9"/>
      <c r="O25" s="9"/>
    </row>
    <row r="26" spans="1:15">
      <c r="A26" s="100"/>
      <c r="B26" s="81"/>
      <c r="C26" s="82"/>
      <c r="D26" s="86"/>
      <c r="E26" s="25"/>
      <c r="F26" s="89"/>
      <c r="G26" s="9"/>
      <c r="H26" s="9"/>
      <c r="I26" s="82"/>
      <c r="J26" s="82"/>
      <c r="K26" s="9"/>
      <c r="L26" s="9"/>
      <c r="M26" s="9"/>
      <c r="N26" s="9"/>
      <c r="O26" s="9"/>
    </row>
    <row r="27" s="2" customFormat="1" ht="18.75" spans="1:15">
      <c r="A27" s="16"/>
      <c r="B27" s="101"/>
      <c r="C27" s="17"/>
      <c r="D27" s="18"/>
      <c r="E27" s="19"/>
      <c r="F27" s="35"/>
      <c r="G27" s="35"/>
      <c r="H27" s="35"/>
      <c r="I27" s="26"/>
      <c r="J27" s="16"/>
      <c r="K27" s="17"/>
      <c r="L27" s="17"/>
      <c r="M27" s="18"/>
      <c r="N27" s="17"/>
      <c r="O27" s="24"/>
    </row>
    <row r="28" ht="16.5" spans="1:15">
      <c r="A28" s="20" t="s">
        <v>314</v>
      </c>
      <c r="B28" s="10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17:O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中期</vt:lpstr>
      <vt:lpstr>尾期</vt:lpstr>
      <vt:lpstr>首期验货尺寸表</vt:lpstr>
      <vt:lpstr>中期验货尺寸表</vt:lpstr>
      <vt:lpstr>尾查验货尺寸表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Andy 吴</cp:lastModifiedBy>
  <dcterms:created xsi:type="dcterms:W3CDTF">2020-03-11T01:34:00Z</dcterms:created>
  <cp:lastPrinted>2021-11-13T05:36:00Z</cp:lastPrinted>
  <dcterms:modified xsi:type="dcterms:W3CDTF">2025-01-15T05:26:26Z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C3977FE873074363AD928B7051226F45_13</vt:lpwstr>
  </property>
</Properties>
</file>