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<sst xmlns="http://schemas.openxmlformats.org/spreadsheetml/2006/main" count="823" uniqueCount="337">
  <si>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</si>
  <si>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</si>
  <si>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</si>
  <si>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</si>
  <si>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</si>
  <si>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</si>
  <si>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</si>
  <si>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</si>
  <si>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</si>
  <si>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</si>
  <si>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</si>
  <si>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</si>
  <si>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</si>
  <si>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</si>
  <si>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</si>
  <si>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</si>
  <si>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</si>
  <si>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</si>
  <si>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</si>
  <si>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</si>
  <si>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</si>
  <si>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</si>
  <si>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</si>
  <si>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</si>
  <si>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</si>
  <si>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</si>
  <si>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</si>
  <si>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</si>
  <si>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</si>
  <si>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</si>
  <si>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</si>
  <si>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</si>
  <si>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</si>
  <si>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</si>
  <si>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</si>
  <si>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</si>
  <si>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</si>
  <si>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</si>
  <si>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</si>
  <si>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</si>
  <si>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</si>
  <si>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</si>
  <si>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</si>
  <si>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</si>
  <si>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</si>
  <si>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</si>
  <si>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</si>
  <si>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</si>
  <si>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</si>
  <si>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</si>
  <si>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</si>
  <si>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</si>
  <si>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</si>
  <si>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</si>
  <si>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</si>
  <si>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</si>
  <si>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</si>
  <si>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</si>
  <si>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</si>
  <si>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</si>
  <si>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</si>
  <si>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</si>
  <si>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QAMMAN84151</t>
  </si>
  <si>
    <t>合同交期</t>
  </si>
  <si>
    <t>产前确认样</t>
  </si>
  <si>
    <t>有</t>
  </si>
  <si>
    <t>无</t>
  </si>
  <si>
    <t>品名</t>
  </si>
  <si>
    <t>儿童打底裤（两件套）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</si>
  <si>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</si>
  <si>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</si>
  <si>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</si>
  <si>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</si>
  <si>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</si>
  <si>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</si>
  <si>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</si>
  <si>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</si>
  <si>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</si>
  <si>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</si>
  <si>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CGDD24120400005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</si>
  <si>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</si>
  <si>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</si>
  <si>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</si>
  <si>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</si>
  <si>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</si>
  <si>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</si>
  <si>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</si>
  <si>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</si>
  <si>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</si>
  <si>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</si>
  <si>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</si>
  <si>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</si>
  <si>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</si>
  <si>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</si>
  <si>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</si>
  <si>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</si>
  <si>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</si>
  <si>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</si>
  <si>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</si>
  <si>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</si>
  <si>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</si>
  <si>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</si>
  <si>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</si>
  <si>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</si>
  <si>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</si>
  <si>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</si>
  <si>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</si>
  <si>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</si>
  <si>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</si>
  <si>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</si>
  <si>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</si>
  <si>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</si>
  <si>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</si>
  <si>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</si>
  <si>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</si>
  <si>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</si>
  <si>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</si>
  <si>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</si>
  <si>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1.长裤有吊脚现象，起扭不平服</t>
  </si>
  <si>
    <t>2.腰头容皱不均匀，腰围偏大，洗唛拉开起拱</t>
  </si>
  <si>
    <t>3、线头没有清理干净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</si>
  <si>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</si>
  <si>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</si>
  <si>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</si>
  <si>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</si>
  <si>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</si>
  <si>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</si>
  <si>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</si>
  <si>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</si>
  <si>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</si>
  <si>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</si>
  <si>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</si>
  <si>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</si>
  <si>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</si>
  <si>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</si>
  <si>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</si>
  <si>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</si>
  <si>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</si>
  <si>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</si>
  <si>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110/53</t>
  </si>
  <si>
    <t>120/56</t>
  </si>
  <si>
    <t>130/59</t>
  </si>
  <si>
    <t>140/55</t>
  </si>
  <si>
    <t>150/61</t>
  </si>
  <si>
    <t>160/67</t>
  </si>
  <si>
    <t>165/70</t>
  </si>
  <si>
    <t>洗前</t>
  </si>
  <si>
    <t>洗后</t>
  </si>
  <si>
    <t>裤外侧长</t>
  </si>
  <si>
    <t>+1</t>
  </si>
  <si>
    <t>+0</t>
  </si>
  <si>
    <t>腰高</t>
  </si>
  <si>
    <t>全松紧腰围 平量</t>
  </si>
  <si>
    <t>臀围</t>
  </si>
  <si>
    <r>
      <rPr>
        <sz val="14"/>
        <rFont val="宋体"/>
        <charset val="134"/>
      </rPr>
      <t>腿围</t>
    </r>
    <r>
      <rPr>
        <sz val="14"/>
        <color theme="1"/>
        <rFont val="仿宋_GB2312"/>
        <charset val="0"/>
      </rPr>
      <t>/2</t>
    </r>
  </si>
  <si>
    <t>+0.7</t>
  </si>
  <si>
    <t>+0.3</t>
  </si>
  <si>
    <r>
      <rPr>
        <sz val="14"/>
        <rFont val="宋体"/>
        <charset val="134"/>
      </rPr>
      <t>膝围</t>
    </r>
    <r>
      <rPr>
        <sz val="14"/>
        <color theme="1"/>
        <rFont val="仿宋_GB2312"/>
        <charset val="0"/>
      </rPr>
      <t>/2</t>
    </r>
  </si>
  <si>
    <r>
      <rPr>
        <sz val="14"/>
        <rFont val="宋体"/>
        <charset val="134"/>
      </rPr>
      <t>脚口</t>
    </r>
    <r>
      <rPr>
        <sz val="14"/>
        <color theme="1"/>
        <rFont val="仿宋_GB2312"/>
        <charset val="0"/>
      </rPr>
      <t>/2</t>
    </r>
  </si>
  <si>
    <t>-0.5</t>
  </si>
  <si>
    <r>
      <rPr>
        <sz val="14"/>
        <rFont val="宋体"/>
        <charset val="134"/>
      </rPr>
      <t>前裆长</t>
    </r>
    <r>
      <rPr>
        <sz val="14"/>
        <color theme="1"/>
        <rFont val="仿宋_GB2312"/>
        <charset val="0"/>
      </rPr>
      <t>(</t>
    </r>
    <r>
      <rPr>
        <sz val="14"/>
        <color indexed="8"/>
        <rFont val="宋体"/>
        <charset val="134"/>
      </rPr>
      <t>含裆底连片</t>
    </r>
    <r>
      <rPr>
        <sz val="14"/>
        <color theme="1"/>
        <rFont val="仿宋_GB2312"/>
        <charset val="0"/>
      </rPr>
      <t>)</t>
    </r>
  </si>
  <si>
    <t>-1</t>
  </si>
  <si>
    <r>
      <rPr>
        <sz val="14"/>
        <rFont val="宋体"/>
        <charset val="134"/>
      </rPr>
      <t>后裆长</t>
    </r>
    <r>
      <rPr>
        <sz val="14"/>
        <color theme="1"/>
        <rFont val="仿宋_GB2312"/>
        <charset val="0"/>
      </rPr>
      <t>(</t>
    </r>
    <r>
      <rPr>
        <sz val="14"/>
        <color indexed="8"/>
        <rFont val="宋体"/>
        <charset val="134"/>
      </rPr>
      <t>含裆底连片</t>
    </r>
    <r>
      <rPr>
        <sz val="14"/>
        <color theme="1"/>
        <rFont val="仿宋_GB2312"/>
        <charset val="0"/>
      </rPr>
      <t>)</t>
    </r>
  </si>
  <si>
    <t>短裙外侧长</t>
  </si>
  <si>
    <t>群腰高</t>
  </si>
  <si>
    <t>群腰围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</si>
  <si>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</si>
  <si>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</si>
  <si>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</si>
  <si>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</si>
  <si>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</si>
  <si>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</si>
  <si>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</si>
  <si>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</si>
  <si>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</si>
  <si>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</si>
  <si>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</si>
  <si>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</si>
  <si>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</si>
  <si>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</si>
  <si>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</si>
  <si>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120/60</t>
  </si>
  <si>
    <t>130/64</t>
  </si>
  <si>
    <t>140/68</t>
  </si>
  <si>
    <t>150/72</t>
  </si>
  <si>
    <t>160/80</t>
  </si>
  <si>
    <t>170/88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</si>
  <si>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</si>
  <si>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</si>
  <si>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</si>
  <si>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</si>
  <si>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</si>
  <si>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</si>
  <si>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</si>
  <si>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</si>
  <si>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</si>
  <si>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</si>
  <si>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</si>
  <si>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</si>
  <si>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</si>
  <si>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</si>
  <si>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</si>
  <si>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</si>
  <si>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</si>
  <si>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</si>
  <si>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</si>
  <si>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采购凭证编号：CGDD24120400005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</si>
  <si>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</si>
  <si>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</si>
  <si>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</si>
  <si>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</si>
  <si>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</si>
  <si>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</si>
  <si>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</si>
  <si>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</si>
  <si>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</si>
  <si>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</si>
  <si>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</si>
  <si>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</si>
  <si>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</si>
  <si>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</si>
  <si>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</si>
  <si>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</si>
  <si>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</si>
  <si>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</si>
  <si>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1、侧骨洗唛处拉开，不平服，</t>
  </si>
  <si>
    <t>2、长裤吊脚，起扭不平服。有扭脚现象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</si>
  <si>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</si>
  <si>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</si>
  <si>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</si>
  <si>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</si>
  <si>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</si>
  <si>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</si>
  <si>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</si>
  <si>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走货970件，抽查80件，发现2件不良品，已按照以上提出的问题点改正，可以出货</t>
  </si>
  <si>
    <t>服装QC部门</t>
  </si>
  <si>
    <t>检验人</t>
  </si>
  <si>
    <t>+1 +0.5</t>
  </si>
  <si>
    <t>+1 +1</t>
  </si>
  <si>
    <t>+1 +0</t>
  </si>
  <si>
    <t>+0.5 +0.5</t>
  </si>
  <si>
    <t>+0 +0</t>
  </si>
  <si>
    <t>+0.5 +0</t>
  </si>
  <si>
    <t>+0.3 +0.5</t>
  </si>
  <si>
    <t>+0 +0.5</t>
  </si>
  <si>
    <t>-1 -0.5</t>
  </si>
  <si>
    <t>-0.5 -0.5</t>
  </si>
  <si>
    <t>-0.5 +0</t>
  </si>
  <si>
    <t>-0.5 -1</t>
  </si>
  <si>
    <t>-1 -1</t>
  </si>
  <si>
    <t>+0 -0.5</t>
  </si>
  <si>
    <t>+0 +1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</si>
  <si>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</si>
  <si>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</si>
  <si>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</si>
  <si>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</si>
  <si>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</si>
  <si>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</si>
  <si>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</si>
  <si>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</si>
  <si>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</si>
  <si>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</si>
  <si>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</si>
  <si>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</si>
  <si>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</si>
  <si>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</si>
  <si>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</si>
  <si>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</si>
  <si>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240920172-D1</t>
  </si>
  <si>
    <t>全消光加积布</t>
  </si>
  <si>
    <t>18F水手蓝</t>
  </si>
  <si>
    <t>QAMMAN84151/84140</t>
  </si>
  <si>
    <t>旗丰</t>
  </si>
  <si>
    <t>K2426306</t>
  </si>
  <si>
    <t>尼氨弹力汗布</t>
  </si>
  <si>
    <t>18Fw水手蓝</t>
  </si>
  <si>
    <t>QAMMAM84151</t>
  </si>
  <si>
    <t>新颜</t>
  </si>
  <si>
    <t>制表时间：2024/11/19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</si>
  <si>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</si>
  <si>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</si>
  <si>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</si>
  <si>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</si>
  <si>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</si>
  <si>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</si>
  <si>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</si>
  <si>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</si>
  <si>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</si>
  <si>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</si>
  <si>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</si>
  <si>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</si>
  <si>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</si>
  <si>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</si>
  <si>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</si>
  <si>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</si>
  <si>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</si>
  <si>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</si>
  <si>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</si>
  <si>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</si>
  <si>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</si>
  <si>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</si>
  <si>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</si>
  <si>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</si>
  <si>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</si>
  <si>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</si>
  <si>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</si>
  <si>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</si>
  <si>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</si>
  <si>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锦湾</t>
  </si>
  <si>
    <t>制表时间：2024/11/25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</si>
  <si>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</si>
  <si>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</si>
  <si>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</si>
  <si>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</si>
  <si>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</si>
  <si>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</si>
  <si>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</si>
  <si>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</si>
  <si>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</si>
  <si>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</si>
  <si>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</si>
  <si>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</si>
  <si>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</si>
  <si>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</si>
  <si>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</si>
  <si>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</si>
  <si>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左裙+左裤烫标</t>
  </si>
  <si>
    <t>无脱落开裂</t>
  </si>
  <si>
    <t>制表时间：12/10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</si>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</sst>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0_ "/>
    <numFmt numFmtId="179" formatCode="0_ "/>
    <numFmt numFmtId="180" formatCode="0.0_ "/>
    <numFmt numFmtId="181" formatCode="_ [$¥-804]* #,##0.00_ ;_ [$¥-804]* \-#,##0.00_ ;_ [$¥-804]* &quot;-&quot;??_ ;_ @_ "/>
  </numFmts>
  <fonts count="7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sz val="14"/>
      <name val="宋体"/>
      <charset val="134"/>
    </font>
    <font>
      <sz val="14"/>
      <color theme="1"/>
      <name val="仿宋_GB2312"/>
      <charset val="0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2"/>
      <color theme="1"/>
      <name val="宋体"/>
      <charset val="134"/>
    </font>
    <font>
      <b/>
      <sz val="11"/>
      <name val="仿宋_GB2312"/>
      <charset val="134"/>
    </font>
    <font>
      <b/>
      <sz val="12"/>
      <name val="宋体"/>
      <charset val="0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b/>
      <sz val="9"/>
      <color theme="1"/>
      <name val="微软雅黑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8" borderId="77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78" applyNumberFormat="0" applyFill="0" applyAlignment="0" applyProtection="0">
      <alignment vertical="center"/>
    </xf>
    <xf numFmtId="0" fontId="58" fillId="0" borderId="78" applyNumberFormat="0" applyFill="0" applyAlignment="0" applyProtection="0">
      <alignment vertical="center"/>
    </xf>
    <xf numFmtId="0" fontId="59" fillId="0" borderId="79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9" borderId="80" applyNumberFormat="0" applyAlignment="0" applyProtection="0">
      <alignment vertical="center"/>
    </xf>
    <xf numFmtId="0" fontId="61" fillId="10" borderId="81" applyNumberFormat="0" applyAlignment="0" applyProtection="0">
      <alignment vertical="center"/>
    </xf>
    <xf numFmtId="0" fontId="62" fillId="10" borderId="80" applyNumberFormat="0" applyAlignment="0" applyProtection="0">
      <alignment vertical="center"/>
    </xf>
    <xf numFmtId="0" fontId="63" fillId="11" borderId="82" applyNumberFormat="0" applyAlignment="0" applyProtection="0">
      <alignment vertical="center"/>
    </xf>
    <xf numFmtId="0" fontId="64" fillId="0" borderId="83" applyNumberFormat="0" applyFill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71" fillId="0" borderId="0"/>
    <xf numFmtId="0" fontId="11" fillId="0" borderId="0">
      <alignment vertical="center"/>
    </xf>
    <xf numFmtId="0" fontId="15" fillId="0" borderId="0">
      <alignment vertical="center"/>
    </xf>
    <xf numFmtId="0" fontId="11" fillId="0" borderId="0"/>
    <xf numFmtId="0" fontId="6" fillId="0" borderId="0">
      <alignment horizontal="center" vertical="center"/>
    </xf>
  </cellStyleXfs>
  <cellXfs count="5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11" fillId="0" borderId="2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0" fillId="0" borderId="2" xfId="0" applyBorder="1" applyAlignment="1">
      <alignment horizontal="left"/>
    </xf>
    <xf numFmtId="0" fontId="11" fillId="0" borderId="0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left" vertical="center"/>
    </xf>
    <xf numFmtId="0" fontId="10" fillId="3" borderId="2" xfId="0" applyNumberFormat="1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5" fillId="0" borderId="3" xfId="0" applyNumberFormat="1" applyFont="1" applyFill="1" applyBorder="1" applyAlignment="1" applyProtection="1">
      <alignment horizontal="center"/>
    </xf>
    <xf numFmtId="177" fontId="15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4" borderId="0" xfId="53" applyFont="1" applyFill="1" applyAlignment="1"/>
    <xf numFmtId="0" fontId="11" fillId="4" borderId="0" xfId="53" applyFont="1" applyFill="1" applyAlignment="1"/>
    <xf numFmtId="49" fontId="17" fillId="4" borderId="0" xfId="53" applyNumberFormat="1" applyFont="1" applyFill="1" applyAlignment="1"/>
    <xf numFmtId="0" fontId="0" fillId="4" borderId="0" xfId="0" applyFont="1" applyFill="1" applyBorder="1" applyAlignment="1">
      <alignment vertical="center"/>
    </xf>
    <xf numFmtId="0" fontId="18" fillId="4" borderId="0" xfId="53" applyFont="1" applyFill="1" applyBorder="1" applyAlignment="1">
      <alignment horizontal="center" vertical="center"/>
    </xf>
    <xf numFmtId="0" fontId="11" fillId="4" borderId="0" xfId="53" applyFont="1" applyFill="1" applyBorder="1" applyAlignment="1">
      <alignment horizontal="center" vertical="center"/>
    </xf>
    <xf numFmtId="0" fontId="17" fillId="4" borderId="0" xfId="53" applyFont="1" applyFill="1" applyBorder="1" applyAlignment="1">
      <alignment horizontal="center" vertical="center"/>
    </xf>
    <xf numFmtId="0" fontId="19" fillId="4" borderId="11" xfId="52" applyFont="1" applyFill="1" applyBorder="1" applyAlignment="1">
      <alignment horizontal="left" vertical="center"/>
    </xf>
    <xf numFmtId="0" fontId="19" fillId="4" borderId="12" xfId="52" applyFont="1" applyFill="1" applyBorder="1" applyAlignment="1">
      <alignment horizontal="center" vertical="center"/>
    </xf>
    <xf numFmtId="0" fontId="20" fillId="4" borderId="12" xfId="52" applyFont="1" applyFill="1" applyBorder="1" applyAlignment="1">
      <alignment horizontal="center" vertical="center"/>
    </xf>
    <xf numFmtId="0" fontId="19" fillId="4" borderId="13" xfId="52" applyFont="1" applyFill="1" applyBorder="1" applyAlignment="1">
      <alignment horizontal="center" vertical="center"/>
    </xf>
    <xf numFmtId="0" fontId="19" fillId="4" borderId="14" xfId="52" applyFont="1" applyFill="1" applyBorder="1" applyAlignment="1">
      <alignment vertical="center"/>
    </xf>
    <xf numFmtId="0" fontId="21" fillId="4" borderId="14" xfId="52" applyFont="1" applyFill="1" applyBorder="1" applyAlignment="1">
      <alignment horizontal="center" vertical="center"/>
    </xf>
    <xf numFmtId="0" fontId="22" fillId="4" borderId="15" xfId="53" applyFont="1" applyFill="1" applyBorder="1" applyAlignment="1" applyProtection="1">
      <alignment horizontal="center" vertical="center"/>
    </xf>
    <xf numFmtId="0" fontId="23" fillId="4" borderId="2" xfId="53" applyFont="1" applyFill="1" applyBorder="1" applyAlignment="1">
      <alignment horizontal="center" vertical="center"/>
    </xf>
    <xf numFmtId="0" fontId="12" fillId="4" borderId="2" xfId="53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/>
    </xf>
    <xf numFmtId="49" fontId="26" fillId="4" borderId="2" xfId="51" applyNumberFormat="1" applyFont="1" applyFill="1" applyBorder="1" applyAlignment="1">
      <alignment vertical="center"/>
    </xf>
    <xf numFmtId="178" fontId="27" fillId="4" borderId="15" xfId="0" applyNumberFormat="1" applyFont="1" applyFill="1" applyBorder="1" applyAlignment="1">
      <alignment horizontal="left" vertical="center"/>
    </xf>
    <xf numFmtId="179" fontId="27" fillId="4" borderId="2" xfId="0" applyNumberFormat="1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178" fontId="27" fillId="3" borderId="15" xfId="0" applyNumberFormat="1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179" fontId="27" fillId="3" borderId="2" xfId="0" applyNumberFormat="1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left" vertical="center"/>
    </xf>
    <xf numFmtId="0" fontId="29" fillId="4" borderId="2" xfId="0" applyFont="1" applyFill="1" applyBorder="1" applyAlignment="1">
      <alignment horizontal="center" vertical="center"/>
    </xf>
    <xf numFmtId="0" fontId="30" fillId="4" borderId="2" xfId="0" applyNumberFormat="1" applyFont="1" applyFill="1" applyBorder="1" applyAlignment="1">
      <alignment horizontal="center" vertical="center"/>
    </xf>
    <xf numFmtId="0" fontId="31" fillId="4" borderId="16" xfId="0" applyNumberFormat="1" applyFont="1" applyFill="1" applyBorder="1" applyAlignment="1">
      <alignment shrinkToFit="1"/>
    </xf>
    <xf numFmtId="0" fontId="32" fillId="4" borderId="17" xfId="0" applyNumberFormat="1" applyFont="1" applyFill="1" applyBorder="1" applyAlignment="1">
      <alignment horizontal="center" vertical="center"/>
    </xf>
    <xf numFmtId="0" fontId="33" fillId="4" borderId="17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center" vertical="center"/>
    </xf>
    <xf numFmtId="0" fontId="32" fillId="4" borderId="0" xfId="0" applyNumberFormat="1" applyFont="1" applyFill="1" applyBorder="1" applyAlignment="1">
      <alignment horizontal="center" vertical="center"/>
    </xf>
    <xf numFmtId="0" fontId="33" fillId="4" borderId="0" xfId="51" applyNumberFormat="1" applyFont="1" applyFill="1" applyBorder="1" applyAlignment="1">
      <alignment horizontal="center" vertical="center"/>
    </xf>
    <xf numFmtId="0" fontId="34" fillId="4" borderId="0" xfId="53" applyFont="1" applyFill="1" applyAlignment="1"/>
    <xf numFmtId="0" fontId="12" fillId="4" borderId="0" xfId="53" applyFont="1" applyFill="1" applyAlignment="1"/>
    <xf numFmtId="0" fontId="17" fillId="4" borderId="14" xfId="53" applyFont="1" applyFill="1" applyBorder="1" applyAlignment="1">
      <alignment horizontal="center"/>
    </xf>
    <xf numFmtId="0" fontId="19" fillId="4" borderId="14" xfId="52" applyFont="1" applyFill="1" applyBorder="1" applyAlignment="1">
      <alignment horizontal="left" vertical="center"/>
    </xf>
    <xf numFmtId="0" fontId="17" fillId="4" borderId="14" xfId="52" applyFont="1" applyFill="1" applyBorder="1" applyAlignment="1">
      <alignment horizontal="center" vertical="center"/>
    </xf>
    <xf numFmtId="0" fontId="17" fillId="4" borderId="18" xfId="52" applyFont="1" applyFill="1" applyBorder="1" applyAlignment="1">
      <alignment horizontal="center" vertical="center"/>
    </xf>
    <xf numFmtId="0" fontId="17" fillId="4" borderId="2" xfId="53" applyFont="1" applyFill="1" applyBorder="1" applyAlignment="1">
      <alignment horizontal="center"/>
    </xf>
    <xf numFmtId="0" fontId="23" fillId="4" borderId="2" xfId="53" applyFont="1" applyFill="1" applyBorder="1" applyAlignment="1" applyProtection="1">
      <alignment horizontal="center" vertical="center"/>
    </xf>
    <xf numFmtId="0" fontId="23" fillId="4" borderId="19" xfId="53" applyFont="1" applyFill="1" applyBorder="1" applyAlignment="1" applyProtection="1">
      <alignment horizontal="center" vertical="center"/>
    </xf>
    <xf numFmtId="0" fontId="24" fillId="4" borderId="19" xfId="0" applyFont="1" applyFill="1" applyBorder="1" applyAlignment="1">
      <alignment horizontal="center" vertical="center"/>
    </xf>
    <xf numFmtId="0" fontId="17" fillId="4" borderId="5" xfId="53" applyFont="1" applyFill="1" applyBorder="1" applyAlignment="1">
      <alignment horizontal="center"/>
    </xf>
    <xf numFmtId="49" fontId="34" fillId="4" borderId="20" xfId="54" applyNumberFormat="1" applyFont="1" applyFill="1" applyBorder="1" applyAlignment="1">
      <alignment horizontal="center" vertical="center"/>
    </xf>
    <xf numFmtId="49" fontId="34" fillId="4" borderId="21" xfId="54" applyNumberFormat="1" applyFont="1" applyFill="1" applyBorder="1" applyAlignment="1">
      <alignment horizontal="center" vertical="center"/>
    </xf>
    <xf numFmtId="0" fontId="17" fillId="4" borderId="22" xfId="53" applyFont="1" applyFill="1" applyBorder="1" applyAlignment="1">
      <alignment horizontal="center"/>
    </xf>
    <xf numFmtId="49" fontId="17" fillId="4" borderId="23" xfId="53" applyNumberFormat="1" applyFont="1" applyFill="1" applyBorder="1" applyAlignment="1">
      <alignment horizontal="center"/>
    </xf>
    <xf numFmtId="49" fontId="34" fillId="4" borderId="23" xfId="54" applyNumberFormat="1" applyFont="1" applyFill="1" applyBorder="1" applyAlignment="1">
      <alignment horizontal="center" vertical="center"/>
    </xf>
    <xf numFmtId="49" fontId="34" fillId="4" borderId="24" xfId="54" applyNumberFormat="1" applyFont="1" applyFill="1" applyBorder="1" applyAlignment="1">
      <alignment horizontal="center" vertical="center"/>
    </xf>
    <xf numFmtId="0" fontId="23" fillId="4" borderId="0" xfId="53" applyFont="1" applyFill="1" applyAlignment="1"/>
    <xf numFmtId="14" fontId="23" fillId="4" borderId="0" xfId="53" applyNumberFormat="1" applyFont="1" applyFill="1" applyAlignment="1">
      <alignment horizontal="left"/>
    </xf>
    <xf numFmtId="0" fontId="23" fillId="4" borderId="0" xfId="53" applyFont="1" applyFill="1" applyAlignment="1">
      <alignment horizont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11" fillId="0" borderId="0" xfId="52" applyFill="1" applyAlignment="1">
      <alignment horizontal="left" vertical="center"/>
    </xf>
    <xf numFmtId="0" fontId="35" fillId="0" borderId="25" xfId="52" applyFont="1" applyBorder="1" applyAlignment="1">
      <alignment horizontal="center" vertical="top"/>
    </xf>
    <xf numFmtId="0" fontId="36" fillId="0" borderId="26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36" fillId="0" borderId="27" xfId="52" applyFont="1" applyFill="1" applyBorder="1" applyAlignment="1">
      <alignment horizontal="center" vertical="center"/>
    </xf>
    <xf numFmtId="0" fontId="12" fillId="0" borderId="27" xfId="52" applyFont="1" applyFill="1" applyBorder="1" applyAlignment="1">
      <alignment vertical="center"/>
    </xf>
    <xf numFmtId="0" fontId="36" fillId="0" borderId="27" xfId="52" applyFont="1" applyFill="1" applyBorder="1" applyAlignment="1">
      <alignment vertical="center"/>
    </xf>
    <xf numFmtId="0" fontId="20" fillId="0" borderId="20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36" fillId="0" borderId="28" xfId="52" applyFont="1" applyFill="1" applyBorder="1" applyAlignment="1">
      <alignment vertical="center"/>
    </xf>
    <xf numFmtId="0" fontId="20" fillId="0" borderId="20" xfId="52" applyFont="1" applyFill="1" applyBorder="1" applyAlignment="1">
      <alignment horizontal="left" vertical="center"/>
    </xf>
    <xf numFmtId="0" fontId="36" fillId="0" borderId="20" xfId="52" applyFont="1" applyFill="1" applyBorder="1" applyAlignment="1">
      <alignment vertical="center"/>
    </xf>
    <xf numFmtId="58" fontId="12" fillId="0" borderId="20" xfId="52" applyNumberFormat="1" applyFont="1" applyFill="1" applyBorder="1" applyAlignment="1">
      <alignment horizontal="center" vertical="center"/>
    </xf>
    <xf numFmtId="0" fontId="12" fillId="0" borderId="20" xfId="52" applyFont="1" applyFill="1" applyBorder="1" applyAlignment="1">
      <alignment horizontal="center" vertical="center"/>
    </xf>
    <xf numFmtId="0" fontId="36" fillId="0" borderId="20" xfId="52" applyFont="1" applyFill="1" applyBorder="1" applyAlignment="1">
      <alignment horizontal="center" vertical="center"/>
    </xf>
    <xf numFmtId="0" fontId="36" fillId="0" borderId="28" xfId="52" applyFont="1" applyFill="1" applyBorder="1" applyAlignment="1">
      <alignment horizontal="left" vertical="center"/>
    </xf>
    <xf numFmtId="0" fontId="36" fillId="0" borderId="20" xfId="52" applyFont="1" applyFill="1" applyBorder="1" applyAlignment="1">
      <alignment horizontal="left" vertical="center"/>
    </xf>
    <xf numFmtId="0" fontId="36" fillId="0" borderId="29" xfId="52" applyFont="1" applyFill="1" applyBorder="1" applyAlignment="1">
      <alignment vertical="center"/>
    </xf>
    <xf numFmtId="0" fontId="20" fillId="0" borderId="23" xfId="52" applyFont="1" applyFill="1" applyBorder="1" applyAlignment="1">
      <alignment horizontal="left" vertical="center"/>
    </xf>
    <xf numFmtId="0" fontId="36" fillId="0" borderId="23" xfId="52" applyFont="1" applyFill="1" applyBorder="1" applyAlignment="1">
      <alignment vertical="center"/>
    </xf>
    <xf numFmtId="0" fontId="12" fillId="0" borderId="23" xfId="52" applyFont="1" applyFill="1" applyBorder="1" applyAlignment="1">
      <alignment horizontal="left" vertical="center"/>
    </xf>
    <xf numFmtId="0" fontId="36" fillId="0" borderId="23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vertical="center"/>
    </xf>
    <xf numFmtId="0" fontId="12" fillId="0" borderId="0" xfId="52" applyFont="1" applyFill="1" applyBorder="1" applyAlignment="1">
      <alignment vertical="center"/>
    </xf>
    <xf numFmtId="0" fontId="12" fillId="0" borderId="0" xfId="52" applyFont="1" applyFill="1" applyAlignment="1">
      <alignment horizontal="left" vertical="center"/>
    </xf>
    <xf numFmtId="0" fontId="36" fillId="0" borderId="26" xfId="52" applyFont="1" applyFill="1" applyBorder="1" applyAlignment="1">
      <alignment vertical="center"/>
    </xf>
    <xf numFmtId="0" fontId="36" fillId="0" borderId="30" xfId="52" applyFont="1" applyFill="1" applyBorder="1" applyAlignment="1">
      <alignment horizontal="left" vertical="center"/>
    </xf>
    <xf numFmtId="0" fontId="36" fillId="0" borderId="31" xfId="52" applyFont="1" applyFill="1" applyBorder="1" applyAlignment="1">
      <alignment horizontal="left" vertical="center"/>
    </xf>
    <xf numFmtId="0" fontId="12" fillId="0" borderId="20" xfId="52" applyFont="1" applyFill="1" applyBorder="1" applyAlignment="1">
      <alignment horizontal="left" vertical="center"/>
    </xf>
    <xf numFmtId="0" fontId="12" fillId="0" borderId="20" xfId="52" applyFont="1" applyFill="1" applyBorder="1" applyAlignment="1">
      <alignment vertical="center"/>
    </xf>
    <xf numFmtId="0" fontId="12" fillId="0" borderId="32" xfId="52" applyFont="1" applyFill="1" applyBorder="1" applyAlignment="1">
      <alignment horizontal="center" vertical="center"/>
    </xf>
    <xf numFmtId="0" fontId="12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12" fillId="0" borderId="23" xfId="52" applyFont="1" applyFill="1" applyBorder="1" applyAlignment="1">
      <alignment vertical="center"/>
    </xf>
    <xf numFmtId="0" fontId="12" fillId="0" borderId="0" xfId="52" applyFont="1" applyFill="1" applyBorder="1" applyAlignment="1">
      <alignment horizontal="left" vertical="center"/>
    </xf>
    <xf numFmtId="0" fontId="36" fillId="0" borderId="27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horizontal="left" vertical="center"/>
    </xf>
    <xf numFmtId="0" fontId="12" fillId="0" borderId="34" xfId="52" applyFont="1" applyFill="1" applyBorder="1" applyAlignment="1">
      <alignment horizontal="left" vertical="center"/>
    </xf>
    <xf numFmtId="0" fontId="12" fillId="0" borderId="33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horizontal="left" vertical="center" wrapText="1"/>
    </xf>
    <xf numFmtId="0" fontId="12" fillId="0" borderId="20" xfId="52" applyFont="1" applyFill="1" applyBorder="1" applyAlignment="1">
      <alignment horizontal="left" vertical="center" wrapText="1"/>
    </xf>
    <xf numFmtId="0" fontId="36" fillId="0" borderId="29" xfId="52" applyFont="1" applyFill="1" applyBorder="1" applyAlignment="1">
      <alignment horizontal="left" vertical="center"/>
    </xf>
    <xf numFmtId="0" fontId="11" fillId="0" borderId="23" xfId="52" applyFill="1" applyBorder="1" applyAlignment="1">
      <alignment horizontal="center" vertical="center"/>
    </xf>
    <xf numFmtId="0" fontId="36" fillId="0" borderId="35" xfId="52" applyFont="1" applyFill="1" applyBorder="1" applyAlignment="1">
      <alignment horizontal="center" vertical="center"/>
    </xf>
    <xf numFmtId="0" fontId="36" fillId="0" borderId="36" xfId="52" applyFont="1" applyFill="1" applyBorder="1" applyAlignment="1">
      <alignment horizontal="left" vertical="center"/>
    </xf>
    <xf numFmtId="0" fontId="12" fillId="0" borderId="34" xfId="52" applyFont="1" applyFill="1" applyBorder="1" applyAlignment="1">
      <alignment horizontal="right" vertical="center"/>
    </xf>
    <xf numFmtId="0" fontId="12" fillId="0" borderId="33" xfId="52" applyFont="1" applyFill="1" applyBorder="1" applyAlignment="1">
      <alignment horizontal="right" vertical="center"/>
    </xf>
    <xf numFmtId="0" fontId="24" fillId="0" borderId="26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36" fillId="0" borderId="32" xfId="52" applyFont="1" applyFill="1" applyBorder="1" applyAlignment="1">
      <alignment horizontal="left" vertical="center"/>
    </xf>
    <xf numFmtId="0" fontId="36" fillId="0" borderId="37" xfId="52" applyFont="1" applyFill="1" applyBorder="1" applyAlignment="1">
      <alignment horizontal="left" vertical="center"/>
    </xf>
    <xf numFmtId="0" fontId="12" fillId="0" borderId="23" xfId="52" applyFont="1" applyFill="1" applyBorder="1" applyAlignment="1">
      <alignment horizontal="center" vertical="center"/>
    </xf>
    <xf numFmtId="58" fontId="12" fillId="0" borderId="23" xfId="52" applyNumberFormat="1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center" vertical="center"/>
    </xf>
    <xf numFmtId="0" fontId="12" fillId="0" borderId="27" xfId="52" applyFont="1" applyFill="1" applyBorder="1" applyAlignment="1">
      <alignment horizontal="center" vertical="center"/>
    </xf>
    <xf numFmtId="0" fontId="12" fillId="0" borderId="38" xfId="52" applyFont="1" applyFill="1" applyBorder="1" applyAlignment="1">
      <alignment horizontal="center" vertical="center"/>
    </xf>
    <xf numFmtId="0" fontId="36" fillId="0" borderId="21" xfId="52" applyFont="1" applyFill="1" applyBorder="1" applyAlignment="1">
      <alignment horizontal="center" vertical="center"/>
    </xf>
    <xf numFmtId="0" fontId="12" fillId="0" borderId="21" xfId="52" applyFont="1" applyFill="1" applyBorder="1" applyAlignment="1">
      <alignment horizontal="left" vertical="center"/>
    </xf>
    <xf numFmtId="0" fontId="12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6" fillId="0" borderId="39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left" vertical="center"/>
    </xf>
    <xf numFmtId="0" fontId="36" fillId="0" borderId="38" xfId="52" applyFont="1" applyFill="1" applyBorder="1" applyAlignment="1">
      <alignment horizontal="left" vertical="center"/>
    </xf>
    <xf numFmtId="0" fontId="36" fillId="0" borderId="21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horizontal="left" vertical="center" wrapText="1"/>
    </xf>
    <xf numFmtId="0" fontId="11" fillId="0" borderId="24" xfId="52" applyFill="1" applyBorder="1" applyAlignment="1">
      <alignment horizontal="center" vertical="center"/>
    </xf>
    <xf numFmtId="0" fontId="36" fillId="0" borderId="39" xfId="52" applyFont="1" applyFill="1" applyBorder="1" applyAlignment="1">
      <alignment horizontal="center" vertical="center"/>
    </xf>
    <xf numFmtId="0" fontId="12" fillId="0" borderId="37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horizontal="center" vertical="center"/>
    </xf>
    <xf numFmtId="0" fontId="12" fillId="0" borderId="21" xfId="52" applyFont="1" applyFill="1" applyBorder="1" applyAlignment="1">
      <alignment horizontal="center" vertical="center" wrapText="1"/>
    </xf>
    <xf numFmtId="0" fontId="11" fillId="0" borderId="40" xfId="52" applyFont="1" applyFill="1" applyBorder="1" applyAlignment="1">
      <alignment horizontal="center" vertical="center"/>
    </xf>
    <xf numFmtId="0" fontId="14" fillId="0" borderId="40" xfId="52" applyFont="1" applyFill="1" applyBorder="1" applyAlignment="1">
      <alignment horizontal="center" vertical="center"/>
    </xf>
    <xf numFmtId="0" fontId="12" fillId="0" borderId="37" xfId="52" applyFont="1" applyFill="1" applyBorder="1" applyAlignment="1">
      <alignment horizontal="right" vertical="center"/>
    </xf>
    <xf numFmtId="0" fontId="12" fillId="0" borderId="41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left" vertical="center"/>
    </xf>
    <xf numFmtId="0" fontId="12" fillId="0" borderId="24" xfId="52" applyFont="1" applyFill="1" applyBorder="1" applyAlignment="1">
      <alignment horizontal="center" vertical="center"/>
    </xf>
    <xf numFmtId="0" fontId="17" fillId="0" borderId="0" xfId="53" applyFont="1" applyFill="1" applyAlignment="1"/>
    <xf numFmtId="0" fontId="11" fillId="0" borderId="0" xfId="53" applyFont="1" applyFill="1" applyAlignment="1"/>
    <xf numFmtId="0" fontId="34" fillId="0" borderId="0" xfId="53" applyFont="1" applyFill="1" applyAlignment="1">
      <alignment horizontal="center"/>
    </xf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1" fillId="0" borderId="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0" fontId="14" fillId="0" borderId="2" xfId="52" applyNumberFormat="1" applyFont="1" applyFill="1" applyBorder="1" applyAlignment="1">
      <alignment horizontal="center" vertical="center"/>
    </xf>
    <xf numFmtId="49" fontId="26" fillId="0" borderId="2" xfId="51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38" fillId="0" borderId="15" xfId="52" applyFont="1" applyFill="1" applyBorder="1" applyAlignment="1">
      <alignment horizontal="left" vertical="center"/>
    </xf>
    <xf numFmtId="0" fontId="38" fillId="0" borderId="42" xfId="52" applyFont="1" applyFill="1" applyBorder="1" applyAlignment="1">
      <alignment horizontal="left" vertical="center"/>
    </xf>
    <xf numFmtId="0" fontId="38" fillId="0" borderId="3" xfId="52" applyFont="1" applyFill="1" applyBorder="1" applyAlignment="1">
      <alignment horizontal="center" vertical="center"/>
    </xf>
    <xf numFmtId="0" fontId="38" fillId="0" borderId="43" xfId="52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29" fillId="0" borderId="2" xfId="52" applyFont="1" applyFill="1" applyBorder="1" applyAlignment="1">
      <alignment horizontal="left" vertical="center"/>
    </xf>
    <xf numFmtId="0" fontId="39" fillId="0" borderId="2" xfId="52" applyFont="1" applyFill="1" applyBorder="1" applyAlignment="1">
      <alignment horizontal="center" vertical="center"/>
    </xf>
    <xf numFmtId="0" fontId="40" fillId="0" borderId="15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180" fontId="30" fillId="0" borderId="2" xfId="0" applyNumberFormat="1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center"/>
    </xf>
    <xf numFmtId="0" fontId="29" fillId="0" borderId="15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shrinkToFit="1"/>
    </xf>
    <xf numFmtId="0" fontId="32" fillId="0" borderId="17" xfId="0" applyNumberFormat="1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34" fillId="0" borderId="0" xfId="53" applyFont="1" applyFill="1" applyAlignment="1"/>
    <xf numFmtId="0" fontId="12" fillId="0" borderId="0" xfId="53" applyFont="1" applyFill="1" applyAlignment="1"/>
    <xf numFmtId="0" fontId="10" fillId="0" borderId="0" xfId="0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8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9" xfId="53" applyFont="1" applyFill="1" applyBorder="1" applyAlignment="1" applyProtection="1">
      <alignment horizontal="center" vertical="center"/>
    </xf>
    <xf numFmtId="181" fontId="25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/>
    </xf>
    <xf numFmtId="49" fontId="34" fillId="0" borderId="20" xfId="54" applyNumberFormat="1" applyFont="1" applyFill="1" applyBorder="1" applyAlignment="1">
      <alignment horizontal="center" vertical="center"/>
    </xf>
    <xf numFmtId="0" fontId="25" fillId="0" borderId="20" xfId="0" applyNumberFormat="1" applyFont="1" applyFill="1" applyBorder="1" applyAlignment="1">
      <alignment horizontal="center" vertical="center"/>
    </xf>
    <xf numFmtId="0" fontId="17" fillId="0" borderId="20" xfId="53" applyFont="1" applyFill="1" applyBorder="1" applyAlignment="1"/>
    <xf numFmtId="0" fontId="25" fillId="0" borderId="21" xfId="0" applyNumberFormat="1" applyFont="1" applyFill="1" applyBorder="1" applyAlignment="1">
      <alignment horizontal="center" vertical="center"/>
    </xf>
    <xf numFmtId="49" fontId="34" fillId="0" borderId="21" xfId="54" applyNumberFormat="1" applyFont="1" applyFill="1" applyBorder="1" applyAlignment="1">
      <alignment horizontal="center" vertical="center"/>
    </xf>
    <xf numFmtId="0" fontId="17" fillId="0" borderId="22" xfId="53" applyFont="1" applyFill="1" applyBorder="1" applyAlignment="1">
      <alignment horizontal="center"/>
    </xf>
    <xf numFmtId="49" fontId="17" fillId="0" borderId="23" xfId="53" applyNumberFormat="1" applyFont="1" applyFill="1" applyBorder="1" applyAlignment="1">
      <alignment horizontal="center"/>
    </xf>
    <xf numFmtId="49" fontId="34" fillId="0" borderId="23" xfId="54" applyNumberFormat="1" applyFont="1" applyFill="1" applyBorder="1" applyAlignment="1">
      <alignment horizontal="center" vertical="center"/>
    </xf>
    <xf numFmtId="49" fontId="34" fillId="0" borderId="24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/>
    <xf numFmtId="0" fontId="11" fillId="0" borderId="0" xfId="52" applyFont="1" applyAlignment="1">
      <alignment horizontal="left" vertical="center"/>
    </xf>
    <xf numFmtId="0" fontId="14" fillId="0" borderId="45" xfId="52" applyFont="1" applyBorder="1" applyAlignment="1">
      <alignment horizontal="left" vertical="center"/>
    </xf>
    <xf numFmtId="0" fontId="20" fillId="0" borderId="46" xfId="52" applyFont="1" applyBorder="1" applyAlignment="1">
      <alignment horizontal="center" vertical="center"/>
    </xf>
    <xf numFmtId="0" fontId="14" fillId="0" borderId="46" xfId="52" applyFont="1" applyBorder="1" applyAlignment="1">
      <alignment horizontal="center" vertical="center"/>
    </xf>
    <xf numFmtId="0" fontId="24" fillId="0" borderId="46" xfId="52" applyFont="1" applyBorder="1" applyAlignment="1">
      <alignment horizontal="left" vertical="center"/>
    </xf>
    <xf numFmtId="0" fontId="24" fillId="0" borderId="26" xfId="52" applyFont="1" applyBorder="1" applyAlignment="1">
      <alignment horizontal="center" vertical="center"/>
    </xf>
    <xf numFmtId="0" fontId="24" fillId="0" borderId="27" xfId="52" applyFont="1" applyBorder="1" applyAlignment="1">
      <alignment horizontal="center" vertical="center"/>
    </xf>
    <xf numFmtId="0" fontId="24" fillId="0" borderId="38" xfId="52" applyFont="1" applyBorder="1" applyAlignment="1">
      <alignment horizontal="center" vertical="center"/>
    </xf>
    <xf numFmtId="0" fontId="14" fillId="0" borderId="26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14" fillId="0" borderId="38" xfId="52" applyFont="1" applyBorder="1" applyAlignment="1">
      <alignment horizontal="center" vertical="center"/>
    </xf>
    <xf numFmtId="0" fontId="24" fillId="0" borderId="28" xfId="52" applyFont="1" applyBorder="1" applyAlignment="1">
      <alignment horizontal="left" vertical="center"/>
    </xf>
    <xf numFmtId="0" fontId="24" fillId="0" borderId="20" xfId="52" applyFont="1" applyBorder="1" applyAlignment="1">
      <alignment horizontal="left" vertical="center"/>
    </xf>
    <xf numFmtId="14" fontId="20" fillId="0" borderId="20" xfId="52" applyNumberFormat="1" applyFont="1" applyBorder="1" applyAlignment="1">
      <alignment horizontal="center" vertical="center"/>
    </xf>
    <xf numFmtId="14" fontId="20" fillId="0" borderId="21" xfId="52" applyNumberFormat="1" applyFont="1" applyBorder="1" applyAlignment="1">
      <alignment horizontal="center" vertical="center"/>
    </xf>
    <xf numFmtId="0" fontId="24" fillId="0" borderId="28" xfId="52" applyFont="1" applyBorder="1" applyAlignment="1">
      <alignment vertical="center"/>
    </xf>
    <xf numFmtId="49" fontId="20" fillId="0" borderId="20" xfId="52" applyNumberFormat="1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24" fillId="0" borderId="20" xfId="52" applyFont="1" applyBorder="1" applyAlignment="1">
      <alignment vertical="center"/>
    </xf>
    <xf numFmtId="0" fontId="20" fillId="0" borderId="47" xfId="52" applyFont="1" applyBorder="1" applyAlignment="1">
      <alignment horizontal="center" vertical="center"/>
    </xf>
    <xf numFmtId="0" fontId="20" fillId="0" borderId="48" xfId="52" applyFont="1" applyBorder="1" applyAlignment="1">
      <alignment horizontal="center" vertical="center"/>
    </xf>
    <xf numFmtId="0" fontId="11" fillId="0" borderId="20" xfId="52" applyFont="1" applyBorder="1" applyAlignment="1">
      <alignment vertical="center"/>
    </xf>
    <xf numFmtId="0" fontId="41" fillId="0" borderId="29" xfId="52" applyFont="1" applyBorder="1" applyAlignment="1">
      <alignment vertical="center"/>
    </xf>
    <xf numFmtId="0" fontId="20" fillId="0" borderId="49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24" fillId="0" borderId="29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/>
    </xf>
    <xf numFmtId="14" fontId="20" fillId="0" borderId="23" xfId="52" applyNumberFormat="1" applyFont="1" applyBorder="1" applyAlignment="1">
      <alignment horizontal="center" vertical="center"/>
    </xf>
    <xf numFmtId="14" fontId="20" fillId="0" borderId="24" xfId="52" applyNumberFormat="1" applyFont="1" applyBorder="1" applyAlignment="1">
      <alignment horizontal="center" vertical="center"/>
    </xf>
    <xf numFmtId="0" fontId="14" fillId="0" borderId="0" xfId="52" applyFont="1" applyBorder="1" applyAlignment="1">
      <alignment horizontal="left" vertical="center"/>
    </xf>
    <xf numFmtId="0" fontId="24" fillId="0" borderId="26" xfId="52" applyFont="1" applyBorder="1" applyAlignment="1">
      <alignment vertical="center"/>
    </xf>
    <xf numFmtId="0" fontId="11" fillId="0" borderId="27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11" fillId="0" borderId="27" xfId="52" applyFont="1" applyBorder="1" applyAlignment="1">
      <alignment vertical="center"/>
    </xf>
    <xf numFmtId="0" fontId="24" fillId="0" borderId="27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4" fillId="0" borderId="0" xfId="52" applyFont="1" applyBorder="1" applyAlignment="1">
      <alignment horizontal="left" vertical="center"/>
    </xf>
    <xf numFmtId="0" fontId="12" fillId="0" borderId="36" xfId="52" applyFont="1" applyBorder="1" applyAlignment="1">
      <alignment horizontal="left" vertical="center" wrapText="1"/>
    </xf>
    <xf numFmtId="0" fontId="12" fillId="0" borderId="31" xfId="52" applyFont="1" applyBorder="1" applyAlignment="1">
      <alignment horizontal="left" vertical="center" wrapText="1"/>
    </xf>
    <xf numFmtId="0" fontId="12" fillId="0" borderId="50" xfId="52" applyFont="1" applyBorder="1" applyAlignment="1">
      <alignment horizontal="left" vertical="center" wrapText="1"/>
    </xf>
    <xf numFmtId="0" fontId="12" fillId="0" borderId="34" xfId="52" applyFont="1" applyBorder="1" applyAlignment="1">
      <alignment horizontal="left" vertical="center"/>
    </xf>
    <xf numFmtId="0" fontId="12" fillId="0" borderId="33" xfId="52" applyFont="1" applyBorder="1" applyAlignment="1">
      <alignment horizontal="left" vertical="center"/>
    </xf>
    <xf numFmtId="0" fontId="12" fillId="0" borderId="37" xfId="52" applyFont="1" applyBorder="1" applyAlignment="1">
      <alignment horizontal="left" vertical="center"/>
    </xf>
    <xf numFmtId="0" fontId="12" fillId="0" borderId="32" xfId="52" applyFont="1" applyBorder="1" applyAlignment="1">
      <alignment horizontal="left" vertical="center"/>
    </xf>
    <xf numFmtId="0" fontId="20" fillId="0" borderId="29" xfId="52" applyFont="1" applyBorder="1" applyAlignment="1">
      <alignment horizontal="left" vertical="center"/>
    </xf>
    <xf numFmtId="0" fontId="20" fillId="0" borderId="23" xfId="52" applyFont="1" applyBorder="1" applyAlignment="1">
      <alignment horizontal="left" vertical="center"/>
    </xf>
    <xf numFmtId="0" fontId="12" fillId="0" borderId="26" xfId="52" applyFont="1" applyBorder="1" applyAlignment="1">
      <alignment horizontal="left" vertical="center" wrapText="1"/>
    </xf>
    <xf numFmtId="0" fontId="12" fillId="0" borderId="27" xfId="52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/>
    </xf>
    <xf numFmtId="0" fontId="24" fillId="0" borderId="29" xfId="52" applyFont="1" applyBorder="1" applyAlignment="1">
      <alignment horizontal="center" vertical="center"/>
    </xf>
    <xf numFmtId="0" fontId="24" fillId="0" borderId="23" xfId="52" applyFont="1" applyBorder="1" applyAlignment="1">
      <alignment horizontal="center" vertical="center"/>
    </xf>
    <xf numFmtId="0" fontId="24" fillId="0" borderId="28" xfId="52" applyFont="1" applyBorder="1" applyAlignment="1">
      <alignment horizontal="center" vertical="center"/>
    </xf>
    <xf numFmtId="0" fontId="24" fillId="0" borderId="20" xfId="52" applyFont="1" applyBorder="1" applyAlignment="1">
      <alignment horizontal="center" vertical="center"/>
    </xf>
    <xf numFmtId="0" fontId="36" fillId="0" borderId="20" xfId="52" applyFont="1" applyBorder="1" applyAlignment="1">
      <alignment horizontal="left" vertical="center"/>
    </xf>
    <xf numFmtId="0" fontId="24" fillId="0" borderId="51" xfId="52" applyFont="1" applyFill="1" applyBorder="1" applyAlignment="1">
      <alignment horizontal="left" vertical="center"/>
    </xf>
    <xf numFmtId="0" fontId="24" fillId="0" borderId="52" xfId="52" applyFont="1" applyFill="1" applyBorder="1" applyAlignment="1">
      <alignment horizontal="left" vertical="center"/>
    </xf>
    <xf numFmtId="0" fontId="14" fillId="0" borderId="0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14" fillId="0" borderId="53" xfId="52" applyFont="1" applyBorder="1" applyAlignment="1">
      <alignment vertical="center"/>
    </xf>
    <xf numFmtId="0" fontId="20" fillId="0" borderId="54" xfId="52" applyFont="1" applyBorder="1" applyAlignment="1">
      <alignment horizontal="center" vertical="center"/>
    </xf>
    <xf numFmtId="0" fontId="14" fillId="0" borderId="54" xfId="52" applyFont="1" applyBorder="1" applyAlignment="1">
      <alignment vertical="center"/>
    </xf>
    <xf numFmtId="58" fontId="11" fillId="0" borderId="54" xfId="52" applyNumberFormat="1" applyFont="1" applyBorder="1" applyAlignment="1">
      <alignment vertical="center"/>
    </xf>
    <xf numFmtId="0" fontId="14" fillId="0" borderId="54" xfId="52" applyFont="1" applyBorder="1" applyAlignment="1">
      <alignment horizontal="center" vertical="center"/>
    </xf>
    <xf numFmtId="0" fontId="14" fillId="0" borderId="55" xfId="52" applyFont="1" applyFill="1" applyBorder="1" applyAlignment="1">
      <alignment horizontal="left" vertical="center"/>
    </xf>
    <xf numFmtId="0" fontId="14" fillId="0" borderId="54" xfId="52" applyFont="1" applyFill="1" applyBorder="1" applyAlignment="1">
      <alignment horizontal="left" vertical="center"/>
    </xf>
    <xf numFmtId="0" fontId="14" fillId="0" borderId="56" xfId="52" applyFont="1" applyFill="1" applyBorder="1" applyAlignment="1">
      <alignment horizontal="center" vertical="center"/>
    </xf>
    <xf numFmtId="0" fontId="14" fillId="0" borderId="57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horizontal="center" vertical="center"/>
    </xf>
    <xf numFmtId="0" fontId="14" fillId="0" borderId="23" xfId="52" applyFont="1" applyFill="1" applyBorder="1" applyAlignment="1">
      <alignment horizontal="center" vertical="center"/>
    </xf>
    <xf numFmtId="0" fontId="11" fillId="0" borderId="46" xfId="52" applyFont="1" applyBorder="1" applyAlignment="1">
      <alignment horizontal="center" vertical="center"/>
    </xf>
    <xf numFmtId="0" fontId="11" fillId="0" borderId="58" xfId="52" applyFont="1" applyBorder="1" applyAlignment="1">
      <alignment horizontal="center" vertical="center"/>
    </xf>
    <xf numFmtId="0" fontId="20" fillId="0" borderId="24" xfId="52" applyFont="1" applyBorder="1" applyAlignment="1">
      <alignment horizontal="left" vertical="center"/>
    </xf>
    <xf numFmtId="0" fontId="20" fillId="0" borderId="38" xfId="52" applyFont="1" applyBorder="1" applyAlignment="1">
      <alignment horizontal="left" vertical="center"/>
    </xf>
    <xf numFmtId="0" fontId="24" fillId="0" borderId="24" xfId="52" applyFont="1" applyBorder="1" applyAlignment="1">
      <alignment horizontal="left" vertical="center"/>
    </xf>
    <xf numFmtId="0" fontId="36" fillId="0" borderId="27" xfId="52" applyFont="1" applyBorder="1" applyAlignment="1">
      <alignment horizontal="left" vertical="center"/>
    </xf>
    <xf numFmtId="0" fontId="36" fillId="0" borderId="38" xfId="52" applyFont="1" applyBorder="1" applyAlignment="1">
      <alignment horizontal="left" vertical="center"/>
    </xf>
    <xf numFmtId="0" fontId="36" fillId="0" borderId="32" xfId="52" applyFont="1" applyBorder="1" applyAlignment="1">
      <alignment horizontal="left" vertical="center"/>
    </xf>
    <xf numFmtId="0" fontId="36" fillId="0" borderId="33" xfId="52" applyFont="1" applyBorder="1" applyAlignment="1">
      <alignment horizontal="left" vertical="center"/>
    </xf>
    <xf numFmtId="0" fontId="36" fillId="0" borderId="40" xfId="52" applyFont="1" applyBorder="1" applyAlignment="1">
      <alignment horizontal="left" vertical="center"/>
    </xf>
    <xf numFmtId="0" fontId="20" fillId="0" borderId="21" xfId="52" applyFont="1" applyFill="1" applyBorder="1" applyAlignment="1">
      <alignment horizontal="left" vertical="center"/>
    </xf>
    <xf numFmtId="0" fontId="24" fillId="0" borderId="24" xfId="52" applyFont="1" applyBorder="1" applyAlignment="1">
      <alignment horizontal="center" vertical="center"/>
    </xf>
    <xf numFmtId="0" fontId="36" fillId="0" borderId="21" xfId="52" applyFont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24" fillId="0" borderId="40" xfId="52" applyFont="1" applyBorder="1" applyAlignment="1">
      <alignment horizontal="left" vertical="center"/>
    </xf>
    <xf numFmtId="0" fontId="20" fillId="0" borderId="59" xfId="52" applyFont="1" applyBorder="1" applyAlignment="1">
      <alignment horizontal="center" vertical="center"/>
    </xf>
    <xf numFmtId="0" fontId="14" fillId="0" borderId="60" xfId="52" applyFont="1" applyFill="1" applyBorder="1" applyAlignment="1">
      <alignment horizontal="left" vertical="center"/>
    </xf>
    <xf numFmtId="0" fontId="14" fillId="0" borderId="61" xfId="52" applyFont="1" applyFill="1" applyBorder="1" applyAlignment="1">
      <alignment horizontal="center" vertical="center"/>
    </xf>
    <xf numFmtId="0" fontId="14" fillId="0" borderId="24" xfId="52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49" fontId="26" fillId="0" borderId="2" xfId="51" applyNumberFormat="1" applyFont="1" applyFill="1" applyBorder="1" applyAlignment="1">
      <alignment vertical="center" wrapText="1"/>
    </xf>
    <xf numFmtId="178" fontId="27" fillId="0" borderId="2" xfId="0" applyNumberFormat="1" applyFont="1" applyFill="1" applyBorder="1" applyAlignment="1">
      <alignment horizontal="left" vertical="center"/>
    </xf>
    <xf numFmtId="179" fontId="27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78" fontId="27" fillId="3" borderId="2" xfId="0" applyNumberFormat="1" applyFont="1" applyFill="1" applyBorder="1" applyAlignment="1">
      <alignment horizontal="left" vertical="center"/>
    </xf>
    <xf numFmtId="0" fontId="38" fillId="0" borderId="62" xfId="52" applyFont="1" applyFill="1" applyBorder="1" applyAlignment="1">
      <alignment horizontal="left" vertical="center"/>
    </xf>
    <xf numFmtId="0" fontId="38" fillId="0" borderId="63" xfId="52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3" fillId="0" borderId="0" xfId="51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>
      <alignment horizontal="left"/>
    </xf>
    <xf numFmtId="0" fontId="11" fillId="0" borderId="0" xfId="52" applyFont="1" applyBorder="1" applyAlignment="1">
      <alignment horizontal="left" vertical="center"/>
    </xf>
    <xf numFmtId="0" fontId="42" fillId="0" borderId="25" xfId="52" applyFont="1" applyBorder="1" applyAlignment="1">
      <alignment horizontal="center" vertical="top"/>
    </xf>
    <xf numFmtId="0" fontId="24" fillId="0" borderId="64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14" fillId="0" borderId="55" xfId="52" applyFont="1" applyBorder="1" applyAlignment="1">
      <alignment horizontal="left" vertical="center"/>
    </xf>
    <xf numFmtId="0" fontId="14" fillId="0" borderId="54" xfId="52" applyFont="1" applyBorder="1" applyAlignment="1">
      <alignment horizontal="left" vertical="center"/>
    </xf>
    <xf numFmtId="0" fontId="24" fillId="0" borderId="56" xfId="52" applyFont="1" applyBorder="1" applyAlignment="1">
      <alignment vertical="center"/>
    </xf>
    <xf numFmtId="0" fontId="11" fillId="0" borderId="57" xfId="52" applyFont="1" applyBorder="1" applyAlignment="1">
      <alignment horizontal="left" vertical="center"/>
    </xf>
    <xf numFmtId="0" fontId="20" fillId="0" borderId="57" xfId="52" applyFont="1" applyBorder="1" applyAlignment="1">
      <alignment horizontal="left" vertical="center"/>
    </xf>
    <xf numFmtId="0" fontId="11" fillId="0" borderId="57" xfId="52" applyFont="1" applyBorder="1" applyAlignment="1">
      <alignment vertical="center"/>
    </xf>
    <xf numFmtId="0" fontId="24" fillId="0" borderId="57" xfId="52" applyFont="1" applyBorder="1" applyAlignment="1">
      <alignment vertical="center"/>
    </xf>
    <xf numFmtId="0" fontId="24" fillId="0" borderId="56" xfId="52" applyFont="1" applyBorder="1" applyAlignment="1">
      <alignment horizontal="center" vertical="center"/>
    </xf>
    <xf numFmtId="0" fontId="20" fillId="0" borderId="57" xfId="52" applyFont="1" applyBorder="1" applyAlignment="1">
      <alignment horizontal="center" vertical="center"/>
    </xf>
    <xf numFmtId="0" fontId="24" fillId="0" borderId="57" xfId="52" applyFont="1" applyBorder="1" applyAlignment="1">
      <alignment horizontal="center" vertical="center"/>
    </xf>
    <xf numFmtId="0" fontId="11" fillId="0" borderId="57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24" fillId="0" borderId="51" xfId="52" applyFont="1" applyBorder="1" applyAlignment="1">
      <alignment horizontal="left" vertical="center" wrapText="1"/>
    </xf>
    <xf numFmtId="0" fontId="24" fillId="0" borderId="52" xfId="52" applyFont="1" applyBorder="1" applyAlignment="1">
      <alignment horizontal="left" vertical="center" wrapText="1"/>
    </xf>
    <xf numFmtId="0" fontId="24" fillId="0" borderId="65" xfId="52" applyFont="1" applyBorder="1" applyAlignment="1">
      <alignment horizontal="left" vertical="center"/>
    </xf>
    <xf numFmtId="0" fontId="24" fillId="0" borderId="66" xfId="52" applyFont="1" applyBorder="1" applyAlignment="1">
      <alignment horizontal="left" vertical="center"/>
    </xf>
    <xf numFmtId="0" fontId="43" fillId="0" borderId="67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vertical="center"/>
    </xf>
    <xf numFmtId="9" fontId="20" fillId="0" borderId="2" xfId="52" applyNumberFormat="1" applyFont="1" applyBorder="1" applyAlignment="1">
      <alignment horizontal="center" vertical="center"/>
    </xf>
    <xf numFmtId="9" fontId="20" fillId="0" borderId="57" xfId="52" applyNumberFormat="1" applyFont="1" applyBorder="1" applyAlignment="1">
      <alignment horizontal="center" vertical="center"/>
    </xf>
    <xf numFmtId="0" fontId="20" fillId="0" borderId="28" xfId="52" applyFont="1" applyBorder="1" applyAlignment="1">
      <alignment horizontal="left" vertical="center"/>
    </xf>
    <xf numFmtId="9" fontId="20" fillId="0" borderId="20" xfId="52" applyNumberFormat="1" applyFont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54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9" fontId="20" fillId="0" borderId="51" xfId="52" applyNumberFormat="1" applyFont="1" applyBorder="1" applyAlignment="1">
      <alignment horizontal="left" vertical="center"/>
    </xf>
    <xf numFmtId="9" fontId="20" fillId="0" borderId="52" xfId="52" applyNumberFormat="1" applyFont="1" applyBorder="1" applyAlignment="1">
      <alignment horizontal="left" vertical="center"/>
    </xf>
    <xf numFmtId="0" fontId="36" fillId="0" borderId="56" xfId="52" applyFont="1" applyFill="1" applyBorder="1" applyAlignment="1">
      <alignment horizontal="left" vertical="center"/>
    </xf>
    <xf numFmtId="0" fontId="36" fillId="0" borderId="57" xfId="52" applyFont="1" applyFill="1" applyBorder="1" applyAlignment="1">
      <alignment horizontal="left" vertical="center"/>
    </xf>
    <xf numFmtId="0" fontId="36" fillId="0" borderId="49" xfId="52" applyFont="1" applyFill="1" applyBorder="1" applyAlignment="1">
      <alignment horizontal="left" vertical="center"/>
    </xf>
    <xf numFmtId="0" fontId="36" fillId="0" borderId="52" xfId="52" applyFont="1" applyFill="1" applyBorder="1" applyAlignment="1">
      <alignment horizontal="left" vertical="center"/>
    </xf>
    <xf numFmtId="0" fontId="14" fillId="0" borderId="35" xfId="52" applyFont="1" applyFill="1" applyBorder="1" applyAlignment="1">
      <alignment horizontal="left" vertical="center"/>
    </xf>
    <xf numFmtId="0" fontId="20" fillId="0" borderId="68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14" fillId="0" borderId="45" xfId="52" applyFont="1" applyBorder="1" applyAlignment="1">
      <alignment vertical="center"/>
    </xf>
    <xf numFmtId="0" fontId="44" fillId="0" borderId="54" xfId="52" applyFont="1" applyBorder="1" applyAlignment="1">
      <alignment horizontal="center" vertical="center"/>
    </xf>
    <xf numFmtId="0" fontId="14" fillId="0" borderId="46" xfId="52" applyFont="1" applyBorder="1" applyAlignment="1">
      <alignment vertical="center"/>
    </xf>
    <xf numFmtId="0" fontId="20" fillId="0" borderId="70" xfId="52" applyFont="1" applyBorder="1" applyAlignment="1">
      <alignment vertical="center"/>
    </xf>
    <xf numFmtId="0" fontId="14" fillId="0" borderId="70" xfId="52" applyFont="1" applyBorder="1" applyAlignment="1">
      <alignment vertical="center"/>
    </xf>
    <xf numFmtId="58" fontId="11" fillId="0" borderId="46" xfId="52" applyNumberFormat="1" applyFont="1" applyBorder="1" applyAlignment="1">
      <alignment vertical="center"/>
    </xf>
    <xf numFmtId="0" fontId="14" fillId="0" borderId="35" xfId="52" applyFont="1" applyBorder="1" applyAlignment="1">
      <alignment horizontal="center" vertical="center"/>
    </xf>
    <xf numFmtId="0" fontId="20" fillId="0" borderId="71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4" fillId="0" borderId="72" xfId="52" applyFont="1" applyBorder="1" applyAlignment="1">
      <alignment horizontal="left" vertical="center"/>
    </xf>
    <xf numFmtId="0" fontId="14" fillId="0" borderId="60" xfId="52" applyFont="1" applyBorder="1" applyAlignment="1">
      <alignment horizontal="left" vertical="center"/>
    </xf>
    <xf numFmtId="0" fontId="20" fillId="0" borderId="61" xfId="52" applyFont="1" applyBorder="1" applyAlignment="1">
      <alignment horizontal="left" vertical="center"/>
    </xf>
    <xf numFmtId="0" fontId="24" fillId="0" borderId="0" xfId="52" applyFont="1" applyBorder="1" applyAlignment="1">
      <alignment vertical="center"/>
    </xf>
    <xf numFmtId="0" fontId="24" fillId="0" borderId="41" xfId="52" applyFont="1" applyBorder="1" applyAlignment="1">
      <alignment horizontal="left" vertical="center" wrapText="1"/>
    </xf>
    <xf numFmtId="0" fontId="24" fillId="0" borderId="61" xfId="52" applyFont="1" applyBorder="1" applyAlignment="1">
      <alignment horizontal="left" vertical="center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24" fillId="0" borderId="2" xfId="52" applyFont="1" applyBorder="1" applyAlignment="1">
      <alignment horizontal="center" vertical="center"/>
    </xf>
    <xf numFmtId="0" fontId="46" fillId="0" borderId="40" xfId="52" applyFont="1" applyBorder="1" applyAlignment="1">
      <alignment horizontal="left" vertical="center"/>
    </xf>
    <xf numFmtId="0" fontId="12" fillId="0" borderId="21" xfId="52" applyFont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0" fontId="36" fillId="0" borderId="61" xfId="52" applyFont="1" applyFill="1" applyBorder="1" applyAlignment="1">
      <alignment horizontal="left" vertical="center"/>
    </xf>
    <xf numFmtId="0" fontId="36" fillId="0" borderId="41" xfId="52" applyFont="1" applyFill="1" applyBorder="1" applyAlignment="1">
      <alignment horizontal="left" vertical="center"/>
    </xf>
    <xf numFmtId="0" fontId="20" fillId="0" borderId="73" xfId="52" applyFont="1" applyFill="1" applyBorder="1" applyAlignment="1">
      <alignment horizontal="left" vertical="center"/>
    </xf>
    <xf numFmtId="0" fontId="14" fillId="0" borderId="74" xfId="52" applyFont="1" applyBorder="1" applyAlignment="1">
      <alignment horizontal="center" vertical="center"/>
    </xf>
    <xf numFmtId="0" fontId="20" fillId="0" borderId="70" xfId="52" applyFont="1" applyBorder="1" applyAlignment="1">
      <alignment horizontal="center" vertical="center"/>
    </xf>
    <xf numFmtId="0" fontId="20" fillId="0" borderId="72" xfId="52" applyFont="1" applyBorder="1" applyAlignment="1">
      <alignment horizontal="center" vertical="center"/>
    </xf>
    <xf numFmtId="0" fontId="20" fillId="0" borderId="72" xfId="52" applyFont="1" applyFill="1" applyBorder="1" applyAlignment="1">
      <alignment horizontal="left" vertical="center"/>
    </xf>
    <xf numFmtId="0" fontId="47" fillId="0" borderId="11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8" fillId="0" borderId="15" xfId="0" applyFont="1" applyBorder="1"/>
    <xf numFmtId="0" fontId="48" fillId="0" borderId="2" xfId="0" applyFont="1" applyBorder="1"/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5" borderId="5" xfId="0" applyFont="1" applyFill="1" applyBorder="1" applyAlignment="1">
      <alignment horizontal="center" vertical="center"/>
    </xf>
    <xf numFmtId="0" fontId="48" fillId="5" borderId="7" xfId="0" applyFont="1" applyFill="1" applyBorder="1" applyAlignment="1">
      <alignment horizontal="center" vertical="center"/>
    </xf>
    <xf numFmtId="0" fontId="48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7" fillId="0" borderId="18" xfId="0" applyFont="1" applyBorder="1" applyAlignment="1">
      <alignment horizontal="center" vertical="center" wrapText="1"/>
    </xf>
    <xf numFmtId="0" fontId="48" fillId="0" borderId="75" xfId="0" applyFont="1" applyBorder="1" applyAlignment="1">
      <alignment horizontal="center" vertical="center"/>
    </xf>
    <xf numFmtId="0" fontId="48" fillId="0" borderId="19" xfId="0" applyFont="1" applyBorder="1"/>
    <xf numFmtId="0" fontId="0" fillId="0" borderId="19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8" fillId="7" borderId="2" xfId="0" applyFont="1" applyFill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45085</xdr:colOff>
      <xdr:row>2</xdr:row>
      <xdr:rowOff>46355</xdr:rowOff>
    </xdr:from>
    <xdr:to>
      <xdr:col>8</xdr:col>
      <xdr:colOff>393700</xdr:colOff>
      <xdr:row>3</xdr:row>
      <xdr:rowOff>104140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7743825" y="139065"/>
          <a:ext cx="438785" cy="1415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480060</xdr:colOff>
      <xdr:row>2</xdr:row>
      <xdr:rowOff>38100</xdr:rowOff>
    </xdr:from>
    <xdr:to>
      <xdr:col>8</xdr:col>
      <xdr:colOff>984885</xdr:colOff>
      <xdr:row>3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57285" y="619125"/>
          <a:ext cx="504825" cy="51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8" customWidth="1"/>
    <col min="3" max="3" width="10.125" customWidth="1"/>
  </cols>
  <sheetData>
    <row r="1" ht="21" customHeight="1" spans="1:2">
      <c r="A1" s="499"/>
      <c r="B1" s="500" t="s">
        <v>0</v>
      </c>
    </row>
    <row r="2" spans="1:2">
      <c r="A2" s="9">
        <v>1</v>
      </c>
      <c r="B2" s="501" t="s">
        <v>1</v>
      </c>
    </row>
    <row r="3" spans="1:2">
      <c r="A3" s="9">
        <v>2</v>
      </c>
      <c r="B3" s="501" t="s">
        <v>2</v>
      </c>
    </row>
    <row r="4" spans="1:2">
      <c r="A4" s="9">
        <v>3</v>
      </c>
      <c r="B4" s="501" t="s">
        <v>3</v>
      </c>
    </row>
    <row r="5" spans="1:2">
      <c r="A5" s="9">
        <v>4</v>
      </c>
      <c r="B5" s="501" t="s">
        <v>4</v>
      </c>
    </row>
    <row r="6" spans="1:2">
      <c r="A6" s="9">
        <v>5</v>
      </c>
      <c r="B6" s="501" t="s">
        <v>5</v>
      </c>
    </row>
    <row r="7" spans="1:2">
      <c r="A7" s="9">
        <v>6</v>
      </c>
      <c r="B7" s="501" t="s">
        <v>6</v>
      </c>
    </row>
    <row r="8" s="497" customFormat="1" ht="15" customHeight="1" spans="1:2">
      <c r="A8" s="502">
        <v>7</v>
      </c>
      <c r="B8" s="503" t="s">
        <v>7</v>
      </c>
    </row>
    <row r="9" ht="18.95" customHeight="1" spans="1:2">
      <c r="A9" s="499"/>
      <c r="B9" s="504" t="s">
        <v>8</v>
      </c>
    </row>
    <row r="10" ht="15.95" customHeight="1" spans="1:2">
      <c r="A10" s="9">
        <v>1</v>
      </c>
      <c r="B10" s="505" t="s">
        <v>9</v>
      </c>
    </row>
    <row r="11" spans="1:2">
      <c r="A11" s="9">
        <v>2</v>
      </c>
      <c r="B11" s="501" t="s">
        <v>10</v>
      </c>
    </row>
    <row r="12" spans="1:2">
      <c r="A12" s="9">
        <v>3</v>
      </c>
      <c r="B12" s="503" t="s">
        <v>11</v>
      </c>
    </row>
    <row r="13" spans="1:2">
      <c r="A13" s="9">
        <v>4</v>
      </c>
      <c r="B13" s="501" t="s">
        <v>12</v>
      </c>
    </row>
    <row r="14" spans="1:2">
      <c r="A14" s="9">
        <v>5</v>
      </c>
      <c r="B14" s="501" t="s">
        <v>13</v>
      </c>
    </row>
    <row r="15" spans="1:2">
      <c r="A15" s="9">
        <v>6</v>
      </c>
      <c r="B15" s="501" t="s">
        <v>14</v>
      </c>
    </row>
    <row r="16" spans="1:2">
      <c r="A16" s="9">
        <v>7</v>
      </c>
      <c r="B16" s="501" t="s">
        <v>15</v>
      </c>
    </row>
    <row r="17" spans="1:2">
      <c r="A17" s="9">
        <v>8</v>
      </c>
      <c r="B17" s="501" t="s">
        <v>16</v>
      </c>
    </row>
    <row r="18" spans="1:2">
      <c r="A18" s="9">
        <v>9</v>
      </c>
      <c r="B18" s="501" t="s">
        <v>17</v>
      </c>
    </row>
    <row r="19" spans="1:2">
      <c r="A19" s="9"/>
      <c r="B19" s="501"/>
    </row>
    <row r="20" ht="20.25" spans="1:2">
      <c r="A20" s="499"/>
      <c r="B20" s="500" t="s">
        <v>18</v>
      </c>
    </row>
    <row r="21" spans="1:2">
      <c r="A21" s="9">
        <v>1</v>
      </c>
      <c r="B21" s="506" t="s">
        <v>19</v>
      </c>
    </row>
    <row r="22" spans="1:2">
      <c r="A22" s="9">
        <v>2</v>
      </c>
      <c r="B22" s="501" t="s">
        <v>20</v>
      </c>
    </row>
    <row r="23" spans="1:2">
      <c r="A23" s="9">
        <v>3</v>
      </c>
      <c r="B23" s="501" t="s">
        <v>21</v>
      </c>
    </row>
    <row r="24" spans="1:2">
      <c r="A24" s="9">
        <v>4</v>
      </c>
      <c r="B24" s="501" t="s">
        <v>22</v>
      </c>
    </row>
    <row r="25" spans="1:2">
      <c r="A25" s="9">
        <v>5</v>
      </c>
      <c r="B25" s="501" t="s">
        <v>23</v>
      </c>
    </row>
    <row r="26" spans="1:2">
      <c r="A26" s="9">
        <v>6</v>
      </c>
      <c r="B26" s="501" t="s">
        <v>24</v>
      </c>
    </row>
    <row r="27" spans="1:2">
      <c r="A27" s="9">
        <v>7</v>
      </c>
      <c r="B27" s="501" t="s">
        <v>25</v>
      </c>
    </row>
    <row r="28" spans="1:2">
      <c r="A28" s="9"/>
      <c r="B28" s="501"/>
    </row>
    <row r="29" ht="20.25" spans="1:2">
      <c r="A29" s="499"/>
      <c r="B29" s="500" t="s">
        <v>26</v>
      </c>
    </row>
    <row r="30" spans="1:2">
      <c r="A30" s="9">
        <v>1</v>
      </c>
      <c r="B30" s="506" t="s">
        <v>27</v>
      </c>
    </row>
    <row r="31" spans="1:2">
      <c r="A31" s="9">
        <v>2</v>
      </c>
      <c r="B31" s="501" t="s">
        <v>28</v>
      </c>
    </row>
    <row r="32" spans="1:2">
      <c r="A32" s="9">
        <v>3</v>
      </c>
      <c r="B32" s="501" t="s">
        <v>29</v>
      </c>
    </row>
    <row r="33" ht="28.5" spans="1:2">
      <c r="A33" s="9">
        <v>4</v>
      </c>
      <c r="B33" s="501" t="s">
        <v>30</v>
      </c>
    </row>
    <row r="34" spans="1:2">
      <c r="A34" s="9">
        <v>5</v>
      </c>
      <c r="B34" s="501" t="s">
        <v>31</v>
      </c>
    </row>
    <row r="35" spans="1:2">
      <c r="A35" s="9">
        <v>6</v>
      </c>
      <c r="B35" s="501" t="s">
        <v>32</v>
      </c>
    </row>
    <row r="36" spans="1:2">
      <c r="A36" s="9">
        <v>7</v>
      </c>
      <c r="B36" s="501" t="s">
        <v>33</v>
      </c>
    </row>
    <row r="37" spans="1:2">
      <c r="A37" s="9"/>
      <c r="B37" s="501"/>
    </row>
    <row r="39" spans="1:2">
      <c r="A39" s="507" t="s">
        <v>34</v>
      </c>
      <c r="B39" s="50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282</v>
      </c>
      <c r="H2" s="4"/>
      <c r="I2" s="4" t="s">
        <v>283</v>
      </c>
      <c r="J2" s="4"/>
      <c r="K2" s="6" t="s">
        <v>284</v>
      </c>
      <c r="L2" s="78" t="s">
        <v>285</v>
      </c>
      <c r="M2" s="21" t="s">
        <v>286</v>
      </c>
    </row>
    <row r="3" s="1" customFormat="1" ht="16.5" spans="1:13">
      <c r="A3" s="4"/>
      <c r="B3" s="7"/>
      <c r="C3" s="7"/>
      <c r="D3" s="7"/>
      <c r="E3" s="7"/>
      <c r="F3" s="7"/>
      <c r="G3" s="4" t="s">
        <v>287</v>
      </c>
      <c r="H3" s="4" t="s">
        <v>288</v>
      </c>
      <c r="I3" s="4" t="s">
        <v>287</v>
      </c>
      <c r="J3" s="4" t="s">
        <v>288</v>
      </c>
      <c r="K3" s="8"/>
      <c r="L3" s="79"/>
      <c r="M3" s="22"/>
    </row>
    <row r="4" ht="22" customHeight="1" spans="1:13">
      <c r="A4" s="69">
        <v>1</v>
      </c>
      <c r="B4" s="25" t="s">
        <v>272</v>
      </c>
      <c r="C4" s="26" t="s">
        <v>268</v>
      </c>
      <c r="D4" s="27" t="s">
        <v>269</v>
      </c>
      <c r="E4" s="28" t="s">
        <v>270</v>
      </c>
      <c r="F4" s="29" t="s">
        <v>271</v>
      </c>
      <c r="G4" s="70">
        <v>-0.02</v>
      </c>
      <c r="H4" s="70">
        <v>-0.01</v>
      </c>
      <c r="I4" s="70">
        <v>-0.02</v>
      </c>
      <c r="J4" s="70">
        <v>-0.01</v>
      </c>
      <c r="K4" s="74"/>
      <c r="L4" s="14" t="s">
        <v>95</v>
      </c>
      <c r="M4" s="14" t="s">
        <v>289</v>
      </c>
    </row>
    <row r="5" ht="22" customHeight="1" spans="1:13">
      <c r="A5" s="69">
        <v>2</v>
      </c>
      <c r="B5" s="25" t="s">
        <v>277</v>
      </c>
      <c r="C5" s="31" t="s">
        <v>273</v>
      </c>
      <c r="D5" s="31" t="s">
        <v>274</v>
      </c>
      <c r="E5" s="27" t="s">
        <v>275</v>
      </c>
      <c r="F5" s="32" t="s">
        <v>276</v>
      </c>
      <c r="G5" s="70">
        <v>-0.02</v>
      </c>
      <c r="H5" s="70">
        <v>-0.01</v>
      </c>
      <c r="I5" s="70">
        <v>-0.02</v>
      </c>
      <c r="J5" s="70">
        <v>-0.01</v>
      </c>
      <c r="K5" s="74"/>
      <c r="L5" s="14" t="s">
        <v>95</v>
      </c>
      <c r="M5" s="14" t="s">
        <v>289</v>
      </c>
    </row>
    <row r="6" ht="22" customHeight="1" spans="1:13">
      <c r="A6" s="69"/>
      <c r="B6" s="25"/>
      <c r="C6" s="26"/>
      <c r="D6" s="27"/>
      <c r="E6" s="25"/>
      <c r="F6" s="33"/>
      <c r="G6" s="70"/>
      <c r="H6" s="70"/>
      <c r="I6" s="70"/>
      <c r="J6" s="70"/>
      <c r="K6" s="74"/>
      <c r="L6" s="14"/>
      <c r="M6" s="14"/>
    </row>
    <row r="7" ht="22" customHeight="1" spans="1:13">
      <c r="A7" s="69"/>
      <c r="B7" s="25"/>
      <c r="C7" s="26"/>
      <c r="D7" s="27"/>
      <c r="E7" s="25"/>
      <c r="F7" s="34"/>
      <c r="G7" s="70"/>
      <c r="H7" s="70"/>
      <c r="I7" s="70"/>
      <c r="J7" s="70"/>
      <c r="K7" s="74"/>
      <c r="L7" s="14"/>
      <c r="M7" s="14"/>
    </row>
    <row r="8" ht="22" customHeight="1" spans="1:13">
      <c r="A8" s="69"/>
      <c r="B8" s="25"/>
      <c r="C8" s="26"/>
      <c r="D8" s="27"/>
      <c r="E8" s="25"/>
      <c r="F8" s="34"/>
      <c r="G8" s="70"/>
      <c r="H8" s="70"/>
      <c r="I8" s="70"/>
      <c r="J8" s="70"/>
      <c r="K8" s="74"/>
      <c r="L8" s="14"/>
      <c r="M8" s="14"/>
    </row>
    <row r="9" ht="22" customHeight="1" spans="1:13">
      <c r="A9" s="69"/>
      <c r="B9" s="71"/>
      <c r="C9" s="72"/>
      <c r="D9" s="72"/>
      <c r="E9" s="72"/>
      <c r="F9" s="73"/>
      <c r="G9" s="70"/>
      <c r="H9" s="70"/>
      <c r="I9" s="70"/>
      <c r="J9" s="70"/>
      <c r="K9" s="74"/>
      <c r="L9" s="9"/>
      <c r="M9" s="9"/>
    </row>
    <row r="10" ht="22" customHeight="1" spans="1:13">
      <c r="A10" s="69"/>
      <c r="B10" s="71"/>
      <c r="C10" s="72"/>
      <c r="D10" s="72"/>
      <c r="E10" s="72"/>
      <c r="F10" s="73"/>
      <c r="G10" s="74"/>
      <c r="H10" s="75"/>
      <c r="I10" s="75"/>
      <c r="J10" s="75"/>
      <c r="K10" s="74"/>
      <c r="L10" s="9"/>
      <c r="M10" s="9"/>
    </row>
    <row r="11" ht="22" customHeight="1" spans="1:13">
      <c r="A11" s="69"/>
      <c r="B11" s="71"/>
      <c r="C11" s="72"/>
      <c r="D11" s="72"/>
      <c r="E11" s="72"/>
      <c r="F11" s="73"/>
      <c r="G11" s="74"/>
      <c r="H11" s="75"/>
      <c r="I11" s="75"/>
      <c r="J11" s="75"/>
      <c r="K11" s="74"/>
      <c r="L11" s="9"/>
      <c r="M11" s="9"/>
    </row>
    <row r="12" s="2" customFormat="1" ht="18.75" spans="1:13">
      <c r="A12" s="15" t="s">
        <v>290</v>
      </c>
      <c r="B12" s="16"/>
      <c r="C12" s="16"/>
      <c r="D12" s="72"/>
      <c r="E12" s="17"/>
      <c r="F12" s="73"/>
      <c r="G12" s="35"/>
      <c r="H12" s="15" t="s">
        <v>279</v>
      </c>
      <c r="I12" s="16"/>
      <c r="J12" s="16"/>
      <c r="K12" s="17"/>
      <c r="L12" s="80"/>
      <c r="M12" s="23"/>
    </row>
    <row r="13" ht="84" customHeight="1" spans="1:13">
      <c r="A13" s="76" t="s">
        <v>291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81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E12" sqref="E12:E13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15.25" customWidth="1"/>
    <col min="8" max="8" width="6.375" customWidth="1"/>
    <col min="9" max="9" width="9.1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2" t="s">
        <v>294</v>
      </c>
      <c r="H2" s="43"/>
      <c r="I2" s="66"/>
      <c r="J2" s="42" t="s">
        <v>295</v>
      </c>
      <c r="K2" s="43"/>
      <c r="L2" s="66"/>
      <c r="M2" s="42" t="s">
        <v>296</v>
      </c>
      <c r="N2" s="43"/>
      <c r="O2" s="66"/>
      <c r="P2" s="42" t="s">
        <v>297</v>
      </c>
      <c r="Q2" s="43"/>
      <c r="R2" s="66"/>
      <c r="S2" s="43" t="s">
        <v>298</v>
      </c>
      <c r="T2" s="43"/>
      <c r="U2" s="66"/>
      <c r="V2" s="38" t="s">
        <v>299</v>
      </c>
      <c r="W2" s="38" t="s">
        <v>267</v>
      </c>
    </row>
    <row r="3" s="1" customFormat="1" ht="16.5" spans="1:23">
      <c r="A3" s="7"/>
      <c r="B3" s="44"/>
      <c r="C3" s="44"/>
      <c r="D3" s="44"/>
      <c r="E3" s="44"/>
      <c r="F3" s="44"/>
      <c r="G3" s="4" t="s">
        <v>300</v>
      </c>
      <c r="H3" s="4" t="s">
        <v>67</v>
      </c>
      <c r="I3" s="4" t="s">
        <v>258</v>
      </c>
      <c r="J3" s="4" t="s">
        <v>300</v>
      </c>
      <c r="K3" s="4" t="s">
        <v>67</v>
      </c>
      <c r="L3" s="4" t="s">
        <v>258</v>
      </c>
      <c r="M3" s="4" t="s">
        <v>300</v>
      </c>
      <c r="N3" s="4" t="s">
        <v>67</v>
      </c>
      <c r="O3" s="4" t="s">
        <v>258</v>
      </c>
      <c r="P3" s="4" t="s">
        <v>300</v>
      </c>
      <c r="Q3" s="4" t="s">
        <v>67</v>
      </c>
      <c r="R3" s="4" t="s">
        <v>258</v>
      </c>
      <c r="S3" s="4" t="s">
        <v>300</v>
      </c>
      <c r="T3" s="4" t="s">
        <v>67</v>
      </c>
      <c r="U3" s="4" t="s">
        <v>258</v>
      </c>
      <c r="V3" s="68"/>
      <c r="W3" s="68"/>
    </row>
    <row r="4" spans="1:23">
      <c r="A4" s="45" t="s">
        <v>301</v>
      </c>
      <c r="B4" s="25" t="s">
        <v>272</v>
      </c>
      <c r="C4" s="26" t="s">
        <v>268</v>
      </c>
      <c r="D4" s="27" t="s">
        <v>269</v>
      </c>
      <c r="E4" s="28" t="s">
        <v>270</v>
      </c>
      <c r="F4" s="29" t="s">
        <v>271</v>
      </c>
      <c r="G4" s="46"/>
      <c r="H4" s="47"/>
      <c r="I4" s="47"/>
      <c r="J4" s="47"/>
      <c r="K4" s="30"/>
      <c r="L4" s="30"/>
      <c r="M4" s="14"/>
      <c r="N4" s="14"/>
      <c r="O4" s="14"/>
      <c r="P4" s="14"/>
      <c r="Q4" s="14"/>
      <c r="R4" s="14"/>
      <c r="S4" s="14"/>
      <c r="T4" s="14"/>
      <c r="U4" s="14"/>
      <c r="V4" s="14" t="s">
        <v>302</v>
      </c>
      <c r="W4" s="14"/>
    </row>
    <row r="5" ht="16.5" spans="1:23">
      <c r="A5" s="48"/>
      <c r="B5" s="25" t="s">
        <v>277</v>
      </c>
      <c r="C5" s="31" t="s">
        <v>273</v>
      </c>
      <c r="D5" s="31" t="s">
        <v>274</v>
      </c>
      <c r="E5" s="27" t="s">
        <v>275</v>
      </c>
      <c r="F5" s="32" t="s">
        <v>276</v>
      </c>
      <c r="G5" s="49" t="s">
        <v>303</v>
      </c>
      <c r="H5" s="50"/>
      <c r="I5" s="67"/>
      <c r="J5" s="49" t="s">
        <v>304</v>
      </c>
      <c r="K5" s="50"/>
      <c r="L5" s="67"/>
      <c r="M5" s="42" t="s">
        <v>305</v>
      </c>
      <c r="N5" s="43"/>
      <c r="O5" s="66"/>
      <c r="P5" s="42" t="s">
        <v>306</v>
      </c>
      <c r="Q5" s="43"/>
      <c r="R5" s="66"/>
      <c r="S5" s="43" t="s">
        <v>307</v>
      </c>
      <c r="T5" s="43"/>
      <c r="U5" s="66"/>
      <c r="V5" s="14"/>
      <c r="W5" s="14"/>
    </row>
    <row r="6" ht="16.5" spans="1:23">
      <c r="A6" s="48"/>
      <c r="B6" s="25"/>
      <c r="C6" s="26"/>
      <c r="D6" s="27"/>
      <c r="E6" s="25"/>
      <c r="F6" s="51"/>
      <c r="G6" s="52" t="s">
        <v>300</v>
      </c>
      <c r="H6" s="52" t="s">
        <v>67</v>
      </c>
      <c r="I6" s="52" t="s">
        <v>258</v>
      </c>
      <c r="J6" s="52" t="s">
        <v>300</v>
      </c>
      <c r="K6" s="52" t="s">
        <v>67</v>
      </c>
      <c r="L6" s="52" t="s">
        <v>258</v>
      </c>
      <c r="M6" s="4" t="s">
        <v>300</v>
      </c>
      <c r="N6" s="4" t="s">
        <v>67</v>
      </c>
      <c r="O6" s="4" t="s">
        <v>258</v>
      </c>
      <c r="P6" s="4" t="s">
        <v>300</v>
      </c>
      <c r="Q6" s="4" t="s">
        <v>67</v>
      </c>
      <c r="R6" s="4" t="s">
        <v>258</v>
      </c>
      <c r="S6" s="4" t="s">
        <v>300</v>
      </c>
      <c r="T6" s="4" t="s">
        <v>67</v>
      </c>
      <c r="U6" s="4" t="s">
        <v>258</v>
      </c>
      <c r="V6" s="14"/>
      <c r="W6" s="14"/>
    </row>
    <row r="7" ht="16.5" spans="1:23">
      <c r="A7" s="48"/>
      <c r="B7" s="25"/>
      <c r="C7" s="26"/>
      <c r="D7" s="27"/>
      <c r="E7" s="25"/>
      <c r="F7" s="53"/>
      <c r="G7" s="52"/>
      <c r="H7" s="52"/>
      <c r="I7" s="52"/>
      <c r="J7" s="52"/>
      <c r="K7" s="52"/>
      <c r="L7" s="52"/>
      <c r="M7" s="4"/>
      <c r="N7" s="4"/>
      <c r="O7" s="4"/>
      <c r="P7" s="4"/>
      <c r="Q7" s="4"/>
      <c r="R7" s="4"/>
      <c r="S7" s="4"/>
      <c r="T7" s="4"/>
      <c r="U7" s="4"/>
      <c r="V7" s="14"/>
      <c r="W7" s="14"/>
    </row>
    <row r="8" ht="16.5" spans="1:23">
      <c r="A8" s="48"/>
      <c r="B8" s="25"/>
      <c r="C8" s="26"/>
      <c r="D8" s="27"/>
      <c r="E8" s="25"/>
      <c r="F8" s="53"/>
      <c r="G8" s="52"/>
      <c r="H8" s="52"/>
      <c r="I8" s="52"/>
      <c r="J8" s="52"/>
      <c r="K8" s="52"/>
      <c r="L8" s="52"/>
      <c r="M8" s="4"/>
      <c r="N8" s="4"/>
      <c r="O8" s="4"/>
      <c r="P8" s="4"/>
      <c r="Q8" s="4"/>
      <c r="R8" s="4"/>
      <c r="S8" s="4"/>
      <c r="T8" s="4"/>
      <c r="U8" s="4"/>
      <c r="V8" s="14"/>
      <c r="W8" s="14"/>
    </row>
    <row r="9" ht="18.75" spans="1:23">
      <c r="A9" s="54"/>
      <c r="B9" s="55"/>
      <c r="C9" s="56"/>
      <c r="D9" s="56"/>
      <c r="E9" s="56"/>
      <c r="F9" s="9"/>
      <c r="G9" s="46"/>
      <c r="H9" s="47"/>
      <c r="I9" s="47" t="s">
        <v>308</v>
      </c>
      <c r="J9" s="47"/>
      <c r="K9" s="47"/>
      <c r="L9" s="30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5"/>
      <c r="B10" s="57"/>
      <c r="C10" s="58"/>
      <c r="D10" s="58"/>
      <c r="E10" s="58"/>
      <c r="F10" s="45"/>
      <c r="G10" s="14"/>
      <c r="H10" s="47"/>
      <c r="I10" s="47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ht="22" customHeight="1" spans="1:23">
      <c r="A11" s="48"/>
      <c r="B11" s="59"/>
      <c r="C11" s="54"/>
      <c r="D11" s="60"/>
      <c r="E11" s="54"/>
      <c r="F11" s="54"/>
      <c r="G11" s="14"/>
      <c r="H11" s="47"/>
      <c r="I11" s="47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45"/>
      <c r="B12" s="57"/>
      <c r="C12" s="61"/>
      <c r="D12" s="58"/>
      <c r="E12" s="61"/>
      <c r="F12" s="45"/>
      <c r="G12" s="14"/>
      <c r="H12" s="47"/>
      <c r="I12" s="47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48"/>
      <c r="B13" s="59"/>
      <c r="C13" s="62"/>
      <c r="D13" s="60"/>
      <c r="E13" s="62"/>
      <c r="F13" s="5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63"/>
      <c r="B14" s="63"/>
      <c r="C14" s="63"/>
      <c r="D14" s="63"/>
      <c r="E14" s="63"/>
      <c r="F14" s="6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62"/>
      <c r="B15" s="62"/>
      <c r="C15" s="62"/>
      <c r="D15" s="62"/>
      <c r="E15" s="62"/>
      <c r="F15" s="62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63"/>
      <c r="B16" s="63"/>
      <c r="C16" s="63"/>
      <c r="D16" s="63"/>
      <c r="E16" s="63"/>
      <c r="F16" s="63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>
      <c r="A17" s="62"/>
      <c r="B17" s="62"/>
      <c r="C17" s="62"/>
      <c r="D17" s="62"/>
      <c r="E17" s="62"/>
      <c r="F17" s="62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="2" customFormat="1" ht="33" customHeight="1" spans="1:23">
      <c r="A19" s="15" t="s">
        <v>309</v>
      </c>
      <c r="B19" s="16"/>
      <c r="C19" s="16"/>
      <c r="D19" s="16"/>
      <c r="E19" s="17"/>
      <c r="F19" s="18"/>
      <c r="G19" s="35"/>
      <c r="H19" s="41"/>
      <c r="I19" s="41"/>
      <c r="J19" s="15" t="s">
        <v>279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7"/>
      <c r="V19" s="16"/>
      <c r="W19" s="23"/>
    </row>
    <row r="20" ht="80" customHeight="1" spans="1:23">
      <c r="A20" s="64" t="s">
        <v>310</v>
      </c>
      <c r="B20" s="64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9:E19"/>
    <mergeCell ref="F19:G19"/>
    <mergeCell ref="J19:U19"/>
    <mergeCell ref="A20:W20"/>
    <mergeCell ref="A2:A3"/>
    <mergeCell ref="A4:A9"/>
    <mergeCell ref="A10:A11"/>
    <mergeCell ref="A12:A13"/>
    <mergeCell ref="A14:A15"/>
    <mergeCell ref="A16:A17"/>
    <mergeCell ref="B2:B3"/>
    <mergeCell ref="B10:B11"/>
    <mergeCell ref="B12:B13"/>
    <mergeCell ref="B14:B15"/>
    <mergeCell ref="B16:B17"/>
    <mergeCell ref="C2:C3"/>
    <mergeCell ref="C10:C11"/>
    <mergeCell ref="C12:C13"/>
    <mergeCell ref="C14:C15"/>
    <mergeCell ref="C16:C17"/>
    <mergeCell ref="D2:D3"/>
    <mergeCell ref="D10:D11"/>
    <mergeCell ref="D12:D13"/>
    <mergeCell ref="D14:D15"/>
    <mergeCell ref="D16:D17"/>
    <mergeCell ref="E2:E3"/>
    <mergeCell ref="E10:E11"/>
    <mergeCell ref="E12:E13"/>
    <mergeCell ref="E14:E15"/>
    <mergeCell ref="E16:E17"/>
    <mergeCell ref="F2:F3"/>
    <mergeCell ref="F10:F11"/>
    <mergeCell ref="F12:F13"/>
    <mergeCell ref="F14:F15"/>
    <mergeCell ref="F16:F17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312</v>
      </c>
      <c r="B2" s="38" t="s">
        <v>254</v>
      </c>
      <c r="C2" s="38" t="s">
        <v>255</v>
      </c>
      <c r="D2" s="38" t="s">
        <v>256</v>
      </c>
      <c r="E2" s="38" t="s">
        <v>257</v>
      </c>
      <c r="F2" s="38" t="s">
        <v>258</v>
      </c>
      <c r="G2" s="37" t="s">
        <v>313</v>
      </c>
      <c r="H2" s="37" t="s">
        <v>314</v>
      </c>
      <c r="I2" s="37" t="s">
        <v>315</v>
      </c>
      <c r="J2" s="37" t="s">
        <v>314</v>
      </c>
      <c r="K2" s="37" t="s">
        <v>316</v>
      </c>
      <c r="L2" s="37" t="s">
        <v>314</v>
      </c>
      <c r="M2" s="38" t="s">
        <v>299</v>
      </c>
      <c r="N2" s="38" t="s">
        <v>267</v>
      </c>
    </row>
    <row r="3" spans="1:14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39" t="s">
        <v>312</v>
      </c>
      <c r="B4" s="40" t="s">
        <v>317</v>
      </c>
      <c r="C4" s="40" t="s">
        <v>300</v>
      </c>
      <c r="D4" s="40" t="s">
        <v>256</v>
      </c>
      <c r="E4" s="38" t="s">
        <v>257</v>
      </c>
      <c r="F4" s="38" t="s">
        <v>258</v>
      </c>
      <c r="G4" s="37" t="s">
        <v>313</v>
      </c>
      <c r="H4" s="37" t="s">
        <v>314</v>
      </c>
      <c r="I4" s="37" t="s">
        <v>315</v>
      </c>
      <c r="J4" s="37" t="s">
        <v>314</v>
      </c>
      <c r="K4" s="37" t="s">
        <v>316</v>
      </c>
      <c r="L4" s="37" t="s">
        <v>314</v>
      </c>
      <c r="M4" s="38" t="s">
        <v>299</v>
      </c>
      <c r="N4" s="38" t="s">
        <v>267</v>
      </c>
    </row>
    <row r="5" spans="1:14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318</v>
      </c>
      <c r="B11" s="16"/>
      <c r="C11" s="16"/>
      <c r="D11" s="17"/>
      <c r="E11" s="18"/>
      <c r="F11" s="41"/>
      <c r="G11" s="35"/>
      <c r="H11" s="41"/>
      <c r="I11" s="15" t="s">
        <v>319</v>
      </c>
      <c r="J11" s="16"/>
      <c r="K11" s="16"/>
      <c r="L11" s="16"/>
      <c r="M11" s="16"/>
      <c r="N11" s="23"/>
    </row>
    <row r="12" ht="16.5" spans="1:14">
      <c r="A12" s="19" t="s">
        <v>320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D6" sqref="D6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3.9" customWidth="1"/>
    <col min="5" max="5" width="12.125" customWidth="1"/>
    <col min="6" max="6" width="22.9" customWidth="1"/>
    <col min="7" max="7" width="15.7" customWidth="1"/>
    <col min="8" max="9" width="14" customWidth="1"/>
    <col min="10" max="10" width="11.5" customWidth="1"/>
  </cols>
  <sheetData>
    <row r="1" ht="29.25" spans="1:10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322</v>
      </c>
      <c r="H2" s="4" t="s">
        <v>323</v>
      </c>
      <c r="I2" s="4" t="s">
        <v>324</v>
      </c>
      <c r="J2" s="4" t="s">
        <v>325</v>
      </c>
      <c r="K2" s="5" t="s">
        <v>299</v>
      </c>
      <c r="L2" s="5" t="s">
        <v>267</v>
      </c>
    </row>
    <row r="3" ht="30" customHeight="1" spans="1:12">
      <c r="A3" s="24">
        <v>1</v>
      </c>
      <c r="B3" s="25" t="s">
        <v>272</v>
      </c>
      <c r="C3" s="26" t="s">
        <v>268</v>
      </c>
      <c r="D3" s="27" t="s">
        <v>269</v>
      </c>
      <c r="E3" s="28" t="s">
        <v>270</v>
      </c>
      <c r="F3" s="29" t="s">
        <v>271</v>
      </c>
      <c r="G3" s="14" t="s">
        <v>326</v>
      </c>
      <c r="H3" s="30"/>
      <c r="I3" s="30"/>
      <c r="J3" s="14"/>
      <c r="K3" s="36" t="s">
        <v>327</v>
      </c>
      <c r="L3" s="14" t="s">
        <v>289</v>
      </c>
    </row>
    <row r="4" ht="30" customHeight="1" spans="1:12">
      <c r="A4" s="24">
        <v>2</v>
      </c>
      <c r="B4" s="25" t="s">
        <v>277</v>
      </c>
      <c r="C4" s="31" t="s">
        <v>273</v>
      </c>
      <c r="D4" s="31" t="s">
        <v>274</v>
      </c>
      <c r="E4" s="27" t="s">
        <v>275</v>
      </c>
      <c r="F4" s="32" t="s">
        <v>276</v>
      </c>
      <c r="G4" s="14" t="s">
        <v>326</v>
      </c>
      <c r="H4" s="30"/>
      <c r="I4" s="30"/>
      <c r="J4" s="14"/>
      <c r="K4" s="36" t="s">
        <v>327</v>
      </c>
      <c r="L4" s="14" t="s">
        <v>289</v>
      </c>
    </row>
    <row r="5" ht="30" customHeight="1" spans="1:12">
      <c r="A5" s="24"/>
      <c r="B5" s="25"/>
      <c r="C5" s="26"/>
      <c r="D5" s="27"/>
      <c r="E5" s="25"/>
      <c r="F5" s="33"/>
      <c r="G5" s="14"/>
      <c r="H5" s="14"/>
      <c r="I5" s="9"/>
      <c r="J5" s="9"/>
      <c r="K5" s="36"/>
      <c r="L5" s="14"/>
    </row>
    <row r="6" ht="30" customHeight="1" spans="1:12">
      <c r="A6" s="24"/>
      <c r="B6" s="25"/>
      <c r="C6" s="26"/>
      <c r="D6" s="27"/>
      <c r="E6" s="25"/>
      <c r="F6" s="34"/>
      <c r="G6" s="14"/>
      <c r="H6" s="14"/>
      <c r="I6" s="9"/>
      <c r="J6" s="9"/>
      <c r="K6" s="36"/>
      <c r="L6" s="14"/>
    </row>
    <row r="7" ht="30" customHeight="1" spans="1:12">
      <c r="A7" s="24"/>
      <c r="B7" s="25"/>
      <c r="C7" s="26"/>
      <c r="D7" s="27"/>
      <c r="E7" s="25"/>
      <c r="F7" s="34"/>
      <c r="G7" s="14"/>
      <c r="H7" s="9"/>
      <c r="I7" s="9"/>
      <c r="J7" s="9"/>
      <c r="K7" s="36"/>
      <c r="L7" s="14"/>
    </row>
    <row r="8" ht="30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5" t="s">
        <v>328</v>
      </c>
      <c r="B9" s="16"/>
      <c r="C9" s="16"/>
      <c r="D9" s="16"/>
      <c r="E9" s="17"/>
      <c r="F9" s="18"/>
      <c r="G9" s="35"/>
      <c r="H9" s="15" t="s">
        <v>329</v>
      </c>
      <c r="I9" s="16"/>
      <c r="J9" s="16"/>
      <c r="K9" s="16"/>
      <c r="L9" s="23"/>
    </row>
    <row r="10" ht="16.5" spans="1:12">
      <c r="A10" s="19" t="s">
        <v>330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4" sqref="A4:J6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253</v>
      </c>
      <c r="B2" s="5" t="s">
        <v>258</v>
      </c>
      <c r="C2" s="5" t="s">
        <v>300</v>
      </c>
      <c r="D2" s="5" t="s">
        <v>256</v>
      </c>
      <c r="E2" s="5" t="s">
        <v>257</v>
      </c>
      <c r="F2" s="4" t="s">
        <v>332</v>
      </c>
      <c r="G2" s="4" t="s">
        <v>283</v>
      </c>
      <c r="H2" s="6" t="s">
        <v>284</v>
      </c>
      <c r="I2" s="21" t="s">
        <v>286</v>
      </c>
    </row>
    <row r="3" s="1" customFormat="1" ht="16.5" spans="1:9">
      <c r="A3" s="4"/>
      <c r="B3" s="7"/>
      <c r="C3" s="7"/>
      <c r="D3" s="7"/>
      <c r="E3" s="7"/>
      <c r="F3" s="4" t="s">
        <v>333</v>
      </c>
      <c r="G3" s="4" t="s">
        <v>287</v>
      </c>
      <c r="H3" s="8"/>
      <c r="I3" s="22"/>
    </row>
    <row r="4" ht="18.75" spans="1:9">
      <c r="A4" s="9"/>
      <c r="B4" s="9"/>
      <c r="C4" s="10"/>
      <c r="D4" s="11"/>
      <c r="E4" s="12"/>
      <c r="F4" s="13"/>
      <c r="G4" s="13"/>
      <c r="H4" s="14"/>
      <c r="I4" s="14"/>
    </row>
    <row r="5" ht="18.75" spans="1:9">
      <c r="A5" s="9"/>
      <c r="B5" s="9"/>
      <c r="C5" s="10"/>
      <c r="D5" s="11"/>
      <c r="E5" s="12"/>
      <c r="F5" s="13"/>
      <c r="G5" s="13"/>
      <c r="H5" s="14"/>
      <c r="I5" s="14"/>
    </row>
    <row r="6" spans="1:9">
      <c r="A6" s="9"/>
      <c r="B6" s="9"/>
      <c r="C6" s="10"/>
      <c r="D6" s="11"/>
      <c r="E6" s="14"/>
      <c r="F6" s="13"/>
      <c r="G6" s="13"/>
      <c r="H6" s="14"/>
      <c r="I6" s="14"/>
    </row>
    <row r="7" spans="1:9">
      <c r="A7" s="9"/>
      <c r="B7" s="9"/>
      <c r="C7" s="14"/>
      <c r="D7" s="14"/>
      <c r="E7" s="14"/>
      <c r="F7" s="14"/>
      <c r="G7" s="14"/>
      <c r="H7" s="14"/>
      <c r="I7" s="14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334</v>
      </c>
      <c r="B12" s="16"/>
      <c r="C12" s="16"/>
      <c r="D12" s="17"/>
      <c r="E12" s="18"/>
      <c r="F12" s="15" t="s">
        <v>335</v>
      </c>
      <c r="G12" s="16"/>
      <c r="H12" s="17"/>
      <c r="I12" s="23"/>
    </row>
    <row r="13" ht="16.5" spans="1:9">
      <c r="A13" s="19" t="s">
        <v>336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7" t="s">
        <v>35</v>
      </c>
      <c r="C2" s="478"/>
      <c r="D2" s="478"/>
      <c r="E2" s="478"/>
      <c r="F2" s="478"/>
      <c r="G2" s="478"/>
      <c r="H2" s="478"/>
      <c r="I2" s="492"/>
    </row>
    <row r="3" ht="27.95" customHeight="1" spans="2:9">
      <c r="B3" s="479"/>
      <c r="C3" s="480"/>
      <c r="D3" s="481" t="s">
        <v>36</v>
      </c>
      <c r="E3" s="482"/>
      <c r="F3" s="483" t="s">
        <v>37</v>
      </c>
      <c r="G3" s="484"/>
      <c r="H3" s="481" t="s">
        <v>38</v>
      </c>
      <c r="I3" s="493"/>
    </row>
    <row r="4" ht="27.95" customHeight="1" spans="2:9">
      <c r="B4" s="479" t="s">
        <v>39</v>
      </c>
      <c r="C4" s="480" t="s">
        <v>40</v>
      </c>
      <c r="D4" s="480" t="s">
        <v>41</v>
      </c>
      <c r="E4" s="480" t="s">
        <v>42</v>
      </c>
      <c r="F4" s="485" t="s">
        <v>41</v>
      </c>
      <c r="G4" s="485" t="s">
        <v>42</v>
      </c>
      <c r="H4" s="480" t="s">
        <v>41</v>
      </c>
      <c r="I4" s="494" t="s">
        <v>42</v>
      </c>
    </row>
    <row r="5" ht="27.95" customHeight="1" spans="2:9">
      <c r="B5" s="486" t="s">
        <v>43</v>
      </c>
      <c r="C5" s="9">
        <v>13</v>
      </c>
      <c r="D5" s="9">
        <v>0</v>
      </c>
      <c r="E5" s="9">
        <v>1</v>
      </c>
      <c r="F5" s="487">
        <v>0</v>
      </c>
      <c r="G5" s="487">
        <v>1</v>
      </c>
      <c r="H5" s="9">
        <v>1</v>
      </c>
      <c r="I5" s="495">
        <v>2</v>
      </c>
    </row>
    <row r="6" ht="27.95" customHeight="1" spans="2:9">
      <c r="B6" s="486" t="s">
        <v>44</v>
      </c>
      <c r="C6" s="9">
        <v>20</v>
      </c>
      <c r="D6" s="9">
        <v>0</v>
      </c>
      <c r="E6" s="9">
        <v>1</v>
      </c>
      <c r="F6" s="487">
        <v>1</v>
      </c>
      <c r="G6" s="487">
        <v>2</v>
      </c>
      <c r="H6" s="9">
        <v>2</v>
      </c>
      <c r="I6" s="495">
        <v>3</v>
      </c>
    </row>
    <row r="7" ht="27.95" customHeight="1" spans="2:9">
      <c r="B7" s="486" t="s">
        <v>45</v>
      </c>
      <c r="C7" s="9">
        <v>32</v>
      </c>
      <c r="D7" s="9">
        <v>0</v>
      </c>
      <c r="E7" s="9">
        <v>1</v>
      </c>
      <c r="F7" s="487">
        <v>2</v>
      </c>
      <c r="G7" s="487">
        <v>3</v>
      </c>
      <c r="H7" s="9">
        <v>3</v>
      </c>
      <c r="I7" s="495">
        <v>4</v>
      </c>
    </row>
    <row r="8" ht="27.95" customHeight="1" spans="2:9">
      <c r="B8" s="486" t="s">
        <v>46</v>
      </c>
      <c r="C8" s="9">
        <v>50</v>
      </c>
      <c r="D8" s="9">
        <v>1</v>
      </c>
      <c r="E8" s="9">
        <v>2</v>
      </c>
      <c r="F8" s="487">
        <v>3</v>
      </c>
      <c r="G8" s="487">
        <v>4</v>
      </c>
      <c r="H8" s="9">
        <v>5</v>
      </c>
      <c r="I8" s="495">
        <v>6</v>
      </c>
    </row>
    <row r="9" ht="27.95" customHeight="1" spans="2:9">
      <c r="B9" s="486" t="s">
        <v>47</v>
      </c>
      <c r="C9" s="9">
        <v>80</v>
      </c>
      <c r="D9" s="9">
        <v>2</v>
      </c>
      <c r="E9" s="9">
        <v>3</v>
      </c>
      <c r="F9" s="487">
        <v>5</v>
      </c>
      <c r="G9" s="487">
        <v>6</v>
      </c>
      <c r="H9" s="9">
        <v>7</v>
      </c>
      <c r="I9" s="495">
        <v>8</v>
      </c>
    </row>
    <row r="10" ht="27.95" customHeight="1" spans="2:9">
      <c r="B10" s="486" t="s">
        <v>48</v>
      </c>
      <c r="C10" s="9">
        <v>125</v>
      </c>
      <c r="D10" s="9">
        <v>3</v>
      </c>
      <c r="E10" s="9">
        <v>4</v>
      </c>
      <c r="F10" s="487">
        <v>7</v>
      </c>
      <c r="G10" s="487">
        <v>8</v>
      </c>
      <c r="H10" s="9">
        <v>10</v>
      </c>
      <c r="I10" s="495">
        <v>11</v>
      </c>
    </row>
    <row r="11" ht="27.95" customHeight="1" spans="2:9">
      <c r="B11" s="486" t="s">
        <v>49</v>
      </c>
      <c r="C11" s="9">
        <v>200</v>
      </c>
      <c r="D11" s="9">
        <v>5</v>
      </c>
      <c r="E11" s="9">
        <v>6</v>
      </c>
      <c r="F11" s="487">
        <v>10</v>
      </c>
      <c r="G11" s="487">
        <v>11</v>
      </c>
      <c r="H11" s="9">
        <v>14</v>
      </c>
      <c r="I11" s="495">
        <v>15</v>
      </c>
    </row>
    <row r="12" ht="27.95" customHeight="1" spans="2:9">
      <c r="B12" s="488" t="s">
        <v>50</v>
      </c>
      <c r="C12" s="489">
        <v>315</v>
      </c>
      <c r="D12" s="489">
        <v>7</v>
      </c>
      <c r="E12" s="489">
        <v>8</v>
      </c>
      <c r="F12" s="490">
        <v>14</v>
      </c>
      <c r="G12" s="490">
        <v>15</v>
      </c>
      <c r="H12" s="489">
        <v>21</v>
      </c>
      <c r="I12" s="496">
        <v>22</v>
      </c>
    </row>
    <row r="14" spans="2:4">
      <c r="B14" s="491" t="s">
        <v>51</v>
      </c>
      <c r="C14" s="491"/>
      <c r="D14" s="4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I58" sqref="I58"/>
    </sheetView>
  </sheetViews>
  <sheetFormatPr defaultColWidth="10.375" defaultRowHeight="16.5" customHeight="1"/>
  <cols>
    <col min="1" max="1" width="11.125" style="298" customWidth="1"/>
    <col min="2" max="9" width="10.375" style="298"/>
    <col min="10" max="10" width="8.875" style="298" customWidth="1"/>
    <col min="11" max="11" width="12" style="298" customWidth="1"/>
    <col min="12" max="16384" width="10.375" style="298"/>
  </cols>
  <sheetData>
    <row r="1" ht="21" spans="1:11">
      <c r="A1" s="407" t="s">
        <v>52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ht="15" spans="1:11">
      <c r="A2" s="299" t="s">
        <v>53</v>
      </c>
      <c r="B2" s="300" t="s">
        <v>54</v>
      </c>
      <c r="C2" s="300"/>
      <c r="D2" s="301" t="s">
        <v>55</v>
      </c>
      <c r="E2" s="301"/>
      <c r="F2" s="300" t="s">
        <v>56</v>
      </c>
      <c r="G2" s="300"/>
      <c r="H2" s="302" t="s">
        <v>57</v>
      </c>
      <c r="I2" s="373" t="s">
        <v>56</v>
      </c>
      <c r="J2" s="373"/>
      <c r="K2" s="374"/>
    </row>
    <row r="3" ht="14.25" spans="1:11">
      <c r="A3" s="303" t="s">
        <v>58</v>
      </c>
      <c r="B3" s="304"/>
      <c r="C3" s="305"/>
      <c r="D3" s="306" t="s">
        <v>59</v>
      </c>
      <c r="E3" s="307"/>
      <c r="F3" s="307"/>
      <c r="G3" s="308"/>
      <c r="H3" s="306" t="s">
        <v>60</v>
      </c>
      <c r="I3" s="307"/>
      <c r="J3" s="307"/>
      <c r="K3" s="308"/>
    </row>
    <row r="4" ht="14.25" spans="1:11">
      <c r="A4" s="309" t="s">
        <v>61</v>
      </c>
      <c r="B4" s="158" t="s">
        <v>62</v>
      </c>
      <c r="C4" s="159"/>
      <c r="D4" s="309" t="s">
        <v>63</v>
      </c>
      <c r="E4" s="310"/>
      <c r="F4" s="311">
        <v>45660</v>
      </c>
      <c r="G4" s="312"/>
      <c r="H4" s="309" t="s">
        <v>64</v>
      </c>
      <c r="I4" s="310"/>
      <c r="J4" s="158" t="s">
        <v>65</v>
      </c>
      <c r="K4" s="159" t="s">
        <v>66</v>
      </c>
    </row>
    <row r="5" ht="14.25" spans="1:11">
      <c r="A5" s="313" t="s">
        <v>67</v>
      </c>
      <c r="B5" s="158" t="s">
        <v>68</v>
      </c>
      <c r="C5" s="159"/>
      <c r="D5" s="309" t="s">
        <v>69</v>
      </c>
      <c r="E5" s="310"/>
      <c r="F5" s="311">
        <v>45654</v>
      </c>
      <c r="G5" s="312"/>
      <c r="H5" s="309" t="s">
        <v>70</v>
      </c>
      <c r="I5" s="310"/>
      <c r="J5" s="158" t="s">
        <v>65</v>
      </c>
      <c r="K5" s="159" t="s">
        <v>66</v>
      </c>
    </row>
    <row r="6" ht="14.25" spans="1:11">
      <c r="A6" s="309" t="s">
        <v>71</v>
      </c>
      <c r="B6" s="314" t="s">
        <v>72</v>
      </c>
      <c r="C6" s="315">
        <v>6</v>
      </c>
      <c r="D6" s="313" t="s">
        <v>73</v>
      </c>
      <c r="E6" s="316"/>
      <c r="F6" s="311">
        <v>45296</v>
      </c>
      <c r="G6" s="312"/>
      <c r="H6" s="309" t="s">
        <v>74</v>
      </c>
      <c r="I6" s="310"/>
      <c r="J6" s="158" t="s">
        <v>65</v>
      </c>
      <c r="K6" s="159" t="s">
        <v>66</v>
      </c>
    </row>
    <row r="7" ht="14.25" spans="1:11">
      <c r="A7" s="309" t="s">
        <v>75</v>
      </c>
      <c r="B7" s="317">
        <v>970</v>
      </c>
      <c r="C7" s="318"/>
      <c r="D7" s="313" t="s">
        <v>76</v>
      </c>
      <c r="E7" s="319"/>
      <c r="F7" s="311">
        <v>45297</v>
      </c>
      <c r="G7" s="312"/>
      <c r="H7" s="309" t="s">
        <v>77</v>
      </c>
      <c r="I7" s="310"/>
      <c r="J7" s="158" t="s">
        <v>65</v>
      </c>
      <c r="K7" s="159" t="s">
        <v>66</v>
      </c>
    </row>
    <row r="8" ht="15" spans="1:11">
      <c r="A8" s="320" t="s">
        <v>78</v>
      </c>
      <c r="B8" s="321" t="s">
        <v>79</v>
      </c>
      <c r="C8" s="322"/>
      <c r="D8" s="323" t="s">
        <v>80</v>
      </c>
      <c r="E8" s="324"/>
      <c r="F8" s="325">
        <v>45298</v>
      </c>
      <c r="G8" s="326"/>
      <c r="H8" s="323" t="s">
        <v>81</v>
      </c>
      <c r="I8" s="324"/>
      <c r="J8" s="343" t="s">
        <v>65</v>
      </c>
      <c r="K8" s="375" t="s">
        <v>66</v>
      </c>
    </row>
    <row r="9" ht="15" spans="1:11">
      <c r="A9" s="408" t="s">
        <v>82</v>
      </c>
      <c r="B9" s="409"/>
      <c r="C9" s="409"/>
      <c r="D9" s="410"/>
      <c r="E9" s="410"/>
      <c r="F9" s="410"/>
      <c r="G9" s="410"/>
      <c r="H9" s="410"/>
      <c r="I9" s="410"/>
      <c r="J9" s="410"/>
      <c r="K9" s="457"/>
    </row>
    <row r="10" ht="15" spans="1:11">
      <c r="A10" s="411" t="s">
        <v>83</v>
      </c>
      <c r="B10" s="412"/>
      <c r="C10" s="412"/>
      <c r="D10" s="412"/>
      <c r="E10" s="412"/>
      <c r="F10" s="412"/>
      <c r="G10" s="412"/>
      <c r="H10" s="412"/>
      <c r="I10" s="412"/>
      <c r="J10" s="412"/>
      <c r="K10" s="458"/>
    </row>
    <row r="11" ht="14.25" spans="1:11">
      <c r="A11" s="413" t="s">
        <v>84</v>
      </c>
      <c r="B11" s="414" t="s">
        <v>85</v>
      </c>
      <c r="C11" s="415" t="s">
        <v>86</v>
      </c>
      <c r="D11" s="416"/>
      <c r="E11" s="417" t="s">
        <v>87</v>
      </c>
      <c r="F11" s="414" t="s">
        <v>85</v>
      </c>
      <c r="G11" s="415" t="s">
        <v>86</v>
      </c>
      <c r="H11" s="415" t="s">
        <v>88</v>
      </c>
      <c r="I11" s="417" t="s">
        <v>89</v>
      </c>
      <c r="J11" s="414" t="s">
        <v>85</v>
      </c>
      <c r="K11" s="459" t="s">
        <v>86</v>
      </c>
    </row>
    <row r="12" ht="14.25" spans="1:11">
      <c r="A12" s="313" t="s">
        <v>90</v>
      </c>
      <c r="B12" s="333" t="s">
        <v>85</v>
      </c>
      <c r="C12" s="158" t="s">
        <v>86</v>
      </c>
      <c r="D12" s="319"/>
      <c r="E12" s="316" t="s">
        <v>91</v>
      </c>
      <c r="F12" s="333" t="s">
        <v>85</v>
      </c>
      <c r="G12" s="158" t="s">
        <v>86</v>
      </c>
      <c r="H12" s="158" t="s">
        <v>88</v>
      </c>
      <c r="I12" s="316" t="s">
        <v>92</v>
      </c>
      <c r="J12" s="333" t="s">
        <v>85</v>
      </c>
      <c r="K12" s="159" t="s">
        <v>86</v>
      </c>
    </row>
    <row r="13" ht="14.25" spans="1:11">
      <c r="A13" s="313" t="s">
        <v>93</v>
      </c>
      <c r="B13" s="333" t="s">
        <v>85</v>
      </c>
      <c r="C13" s="158" t="s">
        <v>86</v>
      </c>
      <c r="D13" s="319"/>
      <c r="E13" s="316" t="s">
        <v>94</v>
      </c>
      <c r="F13" s="158" t="s">
        <v>95</v>
      </c>
      <c r="G13" s="158" t="s">
        <v>96</v>
      </c>
      <c r="H13" s="158" t="s">
        <v>88</v>
      </c>
      <c r="I13" s="316" t="s">
        <v>97</v>
      </c>
      <c r="J13" s="333" t="s">
        <v>85</v>
      </c>
      <c r="K13" s="159" t="s">
        <v>86</v>
      </c>
    </row>
    <row r="14" ht="15" spans="1:11">
      <c r="A14" s="323" t="s">
        <v>98</v>
      </c>
      <c r="B14" s="324"/>
      <c r="C14" s="324"/>
      <c r="D14" s="324"/>
      <c r="E14" s="324"/>
      <c r="F14" s="324"/>
      <c r="G14" s="324"/>
      <c r="H14" s="324"/>
      <c r="I14" s="324"/>
      <c r="J14" s="324"/>
      <c r="K14" s="377"/>
    </row>
    <row r="15" ht="15" spans="1:11">
      <c r="A15" s="411" t="s">
        <v>99</v>
      </c>
      <c r="B15" s="412"/>
      <c r="C15" s="412"/>
      <c r="D15" s="412"/>
      <c r="E15" s="412"/>
      <c r="F15" s="412"/>
      <c r="G15" s="412"/>
      <c r="H15" s="412"/>
      <c r="I15" s="412"/>
      <c r="J15" s="412"/>
      <c r="K15" s="458"/>
    </row>
    <row r="16" ht="14.25" spans="1:11">
      <c r="A16" s="418" t="s">
        <v>100</v>
      </c>
      <c r="B16" s="415" t="s">
        <v>95</v>
      </c>
      <c r="C16" s="415" t="s">
        <v>96</v>
      </c>
      <c r="D16" s="419"/>
      <c r="E16" s="420" t="s">
        <v>101</v>
      </c>
      <c r="F16" s="415" t="s">
        <v>95</v>
      </c>
      <c r="G16" s="415" t="s">
        <v>96</v>
      </c>
      <c r="H16" s="421"/>
      <c r="I16" s="420" t="s">
        <v>102</v>
      </c>
      <c r="J16" s="415" t="s">
        <v>95</v>
      </c>
      <c r="K16" s="459" t="s">
        <v>96</v>
      </c>
    </row>
    <row r="17" customHeight="1" spans="1:22">
      <c r="A17" s="350" t="s">
        <v>103</v>
      </c>
      <c r="B17" s="158" t="s">
        <v>95</v>
      </c>
      <c r="C17" s="158" t="s">
        <v>96</v>
      </c>
      <c r="D17" s="422"/>
      <c r="E17" s="351" t="s">
        <v>104</v>
      </c>
      <c r="F17" s="158" t="s">
        <v>95</v>
      </c>
      <c r="G17" s="158" t="s">
        <v>96</v>
      </c>
      <c r="H17" s="423"/>
      <c r="I17" s="351" t="s">
        <v>105</v>
      </c>
      <c r="J17" s="158" t="s">
        <v>95</v>
      </c>
      <c r="K17" s="159" t="s">
        <v>96</v>
      </c>
      <c r="L17" s="460"/>
      <c r="M17" s="460"/>
      <c r="N17" s="460"/>
      <c r="O17" s="460"/>
      <c r="P17" s="460"/>
      <c r="Q17" s="460"/>
      <c r="R17" s="460"/>
      <c r="S17" s="460"/>
      <c r="T17" s="460"/>
      <c r="U17" s="460"/>
      <c r="V17" s="460"/>
    </row>
    <row r="18" ht="18" customHeight="1" spans="1:11">
      <c r="A18" s="424" t="s">
        <v>106</v>
      </c>
      <c r="B18" s="425"/>
      <c r="C18" s="425"/>
      <c r="D18" s="425"/>
      <c r="E18" s="425"/>
      <c r="F18" s="425"/>
      <c r="G18" s="425"/>
      <c r="H18" s="425"/>
      <c r="I18" s="425"/>
      <c r="J18" s="425"/>
      <c r="K18" s="461"/>
    </row>
    <row r="19" s="406" customFormat="1" ht="18" customHeight="1" spans="1:11">
      <c r="A19" s="411" t="s">
        <v>107</v>
      </c>
      <c r="B19" s="412"/>
      <c r="C19" s="412"/>
      <c r="D19" s="412"/>
      <c r="E19" s="412"/>
      <c r="F19" s="412"/>
      <c r="G19" s="412"/>
      <c r="H19" s="412"/>
      <c r="I19" s="412"/>
      <c r="J19" s="412"/>
      <c r="K19" s="458"/>
    </row>
    <row r="20" customHeight="1" spans="1:11">
      <c r="A20" s="426" t="s">
        <v>108</v>
      </c>
      <c r="B20" s="427"/>
      <c r="C20" s="427"/>
      <c r="D20" s="427"/>
      <c r="E20" s="427"/>
      <c r="F20" s="427"/>
      <c r="G20" s="427"/>
      <c r="H20" s="427"/>
      <c r="I20" s="427"/>
      <c r="J20" s="427"/>
      <c r="K20" s="462"/>
    </row>
    <row r="21" ht="21.75" customHeight="1" spans="1:11">
      <c r="A21" s="428" t="s">
        <v>109</v>
      </c>
      <c r="B21" s="248"/>
      <c r="C21" s="429">
        <v>110</v>
      </c>
      <c r="D21" s="429">
        <v>120</v>
      </c>
      <c r="E21" s="429">
        <v>130</v>
      </c>
      <c r="F21" s="429">
        <v>140</v>
      </c>
      <c r="G21" s="429">
        <v>150</v>
      </c>
      <c r="H21" s="429">
        <v>160</v>
      </c>
      <c r="I21" s="463">
        <v>165</v>
      </c>
      <c r="J21" s="464"/>
      <c r="K21" s="382" t="s">
        <v>110</v>
      </c>
    </row>
    <row r="22" ht="23" customHeight="1" spans="1:11">
      <c r="A22" s="430" t="s">
        <v>111</v>
      </c>
      <c r="B22" s="431"/>
      <c r="C22" s="431" t="s">
        <v>95</v>
      </c>
      <c r="D22" s="431" t="s">
        <v>95</v>
      </c>
      <c r="E22" s="431" t="s">
        <v>95</v>
      </c>
      <c r="F22" s="431" t="s">
        <v>95</v>
      </c>
      <c r="G22" s="431" t="s">
        <v>95</v>
      </c>
      <c r="H22" s="431" t="s">
        <v>95</v>
      </c>
      <c r="I22" s="431" t="s">
        <v>95</v>
      </c>
      <c r="J22" s="431"/>
      <c r="K22" s="465" t="s">
        <v>95</v>
      </c>
    </row>
    <row r="23" ht="23" customHeight="1" spans="1:11">
      <c r="A23" s="430"/>
      <c r="B23" s="431"/>
      <c r="C23" s="431"/>
      <c r="D23" s="431"/>
      <c r="E23" s="431"/>
      <c r="F23" s="431"/>
      <c r="G23" s="431"/>
      <c r="H23" s="431"/>
      <c r="I23" s="431"/>
      <c r="J23" s="431"/>
      <c r="K23" s="465"/>
    </row>
    <row r="24" ht="23" customHeight="1" spans="1:11">
      <c r="A24" s="430"/>
      <c r="B24" s="432"/>
      <c r="C24" s="431"/>
      <c r="D24" s="431"/>
      <c r="E24" s="431"/>
      <c r="F24" s="431"/>
      <c r="G24" s="431"/>
      <c r="H24" s="431"/>
      <c r="I24" s="432"/>
      <c r="J24" s="432"/>
      <c r="K24" s="465"/>
    </row>
    <row r="25" ht="23" customHeight="1" spans="1:11">
      <c r="A25" s="433"/>
      <c r="B25" s="434"/>
      <c r="C25" s="434"/>
      <c r="D25" s="434"/>
      <c r="E25" s="434"/>
      <c r="F25" s="434"/>
      <c r="G25" s="434"/>
      <c r="H25" s="434"/>
      <c r="I25" s="434"/>
      <c r="J25" s="434"/>
      <c r="K25" s="466"/>
    </row>
    <row r="26" ht="23" customHeight="1" spans="1:11">
      <c r="A26" s="433"/>
      <c r="B26" s="434"/>
      <c r="C26" s="434"/>
      <c r="D26" s="434"/>
      <c r="E26" s="434"/>
      <c r="F26" s="434"/>
      <c r="G26" s="434"/>
      <c r="H26" s="434"/>
      <c r="I26" s="434"/>
      <c r="J26" s="434"/>
      <c r="K26" s="466"/>
    </row>
    <row r="27" ht="23" customHeight="1" spans="1:11">
      <c r="A27" s="433"/>
      <c r="B27" s="434"/>
      <c r="C27" s="434"/>
      <c r="D27" s="434"/>
      <c r="E27" s="434"/>
      <c r="F27" s="434"/>
      <c r="G27" s="434"/>
      <c r="H27" s="434"/>
      <c r="I27" s="434"/>
      <c r="J27" s="434"/>
      <c r="K27" s="466"/>
    </row>
    <row r="28" ht="18" customHeight="1" spans="1:11">
      <c r="A28" s="435" t="s">
        <v>112</v>
      </c>
      <c r="B28" s="436"/>
      <c r="C28" s="436"/>
      <c r="D28" s="436"/>
      <c r="E28" s="436"/>
      <c r="F28" s="436"/>
      <c r="G28" s="436"/>
      <c r="H28" s="436"/>
      <c r="I28" s="436"/>
      <c r="J28" s="436"/>
      <c r="K28" s="467"/>
    </row>
    <row r="29" ht="18.75" customHeight="1" spans="1:11">
      <c r="A29" s="437"/>
      <c r="B29" s="438"/>
      <c r="C29" s="438"/>
      <c r="D29" s="438"/>
      <c r="E29" s="438"/>
      <c r="F29" s="438"/>
      <c r="G29" s="438"/>
      <c r="H29" s="438"/>
      <c r="I29" s="438"/>
      <c r="J29" s="438"/>
      <c r="K29" s="468"/>
    </row>
    <row r="30" ht="18.75" customHeight="1" spans="1:11">
      <c r="A30" s="439"/>
      <c r="B30" s="440"/>
      <c r="C30" s="440"/>
      <c r="D30" s="440"/>
      <c r="E30" s="440"/>
      <c r="F30" s="440"/>
      <c r="G30" s="440"/>
      <c r="H30" s="440"/>
      <c r="I30" s="440"/>
      <c r="J30" s="440"/>
      <c r="K30" s="469"/>
    </row>
    <row r="31" ht="18" customHeight="1" spans="1:11">
      <c r="A31" s="435" t="s">
        <v>113</v>
      </c>
      <c r="B31" s="436"/>
      <c r="C31" s="436"/>
      <c r="D31" s="436"/>
      <c r="E31" s="436"/>
      <c r="F31" s="436"/>
      <c r="G31" s="436"/>
      <c r="H31" s="436"/>
      <c r="I31" s="436"/>
      <c r="J31" s="436"/>
      <c r="K31" s="467"/>
    </row>
    <row r="32" ht="14.25" spans="1:11">
      <c r="A32" s="441" t="s">
        <v>114</v>
      </c>
      <c r="B32" s="442"/>
      <c r="C32" s="442"/>
      <c r="D32" s="442"/>
      <c r="E32" s="442"/>
      <c r="F32" s="442"/>
      <c r="G32" s="442"/>
      <c r="H32" s="442"/>
      <c r="I32" s="442"/>
      <c r="J32" s="442"/>
      <c r="K32" s="470"/>
    </row>
    <row r="33" ht="15" spans="1:11">
      <c r="A33" s="166" t="s">
        <v>115</v>
      </c>
      <c r="B33" s="167"/>
      <c r="C33" s="158" t="s">
        <v>65</v>
      </c>
      <c r="D33" s="158" t="s">
        <v>66</v>
      </c>
      <c r="E33" s="443" t="s">
        <v>116</v>
      </c>
      <c r="F33" s="444"/>
      <c r="G33" s="444"/>
      <c r="H33" s="444"/>
      <c r="I33" s="444"/>
      <c r="J33" s="444"/>
      <c r="K33" s="471"/>
    </row>
    <row r="34" ht="15" spans="1:11">
      <c r="A34" s="445" t="s">
        <v>117</v>
      </c>
      <c r="B34" s="445"/>
      <c r="C34" s="445"/>
      <c r="D34" s="445"/>
      <c r="E34" s="445"/>
      <c r="F34" s="445"/>
      <c r="G34" s="445"/>
      <c r="H34" s="445"/>
      <c r="I34" s="445"/>
      <c r="J34" s="445"/>
      <c r="K34" s="445"/>
    </row>
    <row r="35" ht="21" customHeight="1" spans="1:11">
      <c r="A35" s="446" t="s">
        <v>118</v>
      </c>
      <c r="B35" s="447"/>
      <c r="C35" s="447"/>
      <c r="D35" s="447"/>
      <c r="E35" s="447"/>
      <c r="F35" s="447"/>
      <c r="G35" s="447"/>
      <c r="H35" s="447"/>
      <c r="I35" s="447"/>
      <c r="J35" s="447"/>
      <c r="K35" s="472"/>
    </row>
    <row r="36" ht="21" customHeight="1" spans="1:11">
      <c r="A36" s="358" t="s">
        <v>119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88"/>
    </row>
    <row r="37" ht="21" customHeight="1" spans="1:11">
      <c r="A37" s="358" t="s">
        <v>120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88"/>
    </row>
    <row r="38" ht="21" customHeight="1" spans="1:11">
      <c r="A38" s="358"/>
      <c r="B38" s="359"/>
      <c r="C38" s="359"/>
      <c r="D38" s="359"/>
      <c r="E38" s="359"/>
      <c r="F38" s="359"/>
      <c r="G38" s="359"/>
      <c r="H38" s="359"/>
      <c r="I38" s="359"/>
      <c r="J38" s="359"/>
      <c r="K38" s="388"/>
    </row>
    <row r="39" ht="21" customHeight="1" spans="1:11">
      <c r="A39" s="358"/>
      <c r="B39" s="359"/>
      <c r="C39" s="359"/>
      <c r="D39" s="359"/>
      <c r="E39" s="359"/>
      <c r="F39" s="359"/>
      <c r="G39" s="359"/>
      <c r="H39" s="359"/>
      <c r="I39" s="359"/>
      <c r="J39" s="359"/>
      <c r="K39" s="388"/>
    </row>
    <row r="40" ht="21" customHeight="1" spans="1:11">
      <c r="A40" s="358"/>
      <c r="B40" s="359"/>
      <c r="C40" s="359"/>
      <c r="D40" s="359"/>
      <c r="E40" s="359"/>
      <c r="F40" s="359"/>
      <c r="G40" s="359"/>
      <c r="H40" s="359"/>
      <c r="I40" s="359"/>
      <c r="J40" s="359"/>
      <c r="K40" s="388"/>
    </row>
    <row r="41" ht="21" customHeight="1" spans="1:11">
      <c r="A41" s="358"/>
      <c r="B41" s="359"/>
      <c r="C41" s="359"/>
      <c r="D41" s="359"/>
      <c r="E41" s="359"/>
      <c r="F41" s="359"/>
      <c r="G41" s="359"/>
      <c r="H41" s="359"/>
      <c r="I41" s="359"/>
      <c r="J41" s="359"/>
      <c r="K41" s="388"/>
    </row>
    <row r="42" ht="15" spans="1:11">
      <c r="A42" s="353" t="s">
        <v>121</v>
      </c>
      <c r="B42" s="354"/>
      <c r="C42" s="354"/>
      <c r="D42" s="354"/>
      <c r="E42" s="354"/>
      <c r="F42" s="354"/>
      <c r="G42" s="354"/>
      <c r="H42" s="354"/>
      <c r="I42" s="354"/>
      <c r="J42" s="354"/>
      <c r="K42" s="386"/>
    </row>
    <row r="43" ht="15" spans="1:11">
      <c r="A43" s="411" t="s">
        <v>122</v>
      </c>
      <c r="B43" s="412"/>
      <c r="C43" s="412"/>
      <c r="D43" s="412"/>
      <c r="E43" s="412"/>
      <c r="F43" s="412"/>
      <c r="G43" s="412"/>
      <c r="H43" s="412"/>
      <c r="I43" s="412"/>
      <c r="J43" s="412"/>
      <c r="K43" s="458"/>
    </row>
    <row r="44" ht="14.25" spans="1:11">
      <c r="A44" s="418" t="s">
        <v>123</v>
      </c>
      <c r="B44" s="415" t="s">
        <v>95</v>
      </c>
      <c r="C44" s="415" t="s">
        <v>96</v>
      </c>
      <c r="D44" s="415" t="s">
        <v>88</v>
      </c>
      <c r="E44" s="420" t="s">
        <v>124</v>
      </c>
      <c r="F44" s="415" t="s">
        <v>95</v>
      </c>
      <c r="G44" s="415" t="s">
        <v>96</v>
      </c>
      <c r="H44" s="415" t="s">
        <v>88</v>
      </c>
      <c r="I44" s="420" t="s">
        <v>125</v>
      </c>
      <c r="J44" s="415" t="s">
        <v>95</v>
      </c>
      <c r="K44" s="459" t="s">
        <v>96</v>
      </c>
    </row>
    <row r="45" ht="14.25" spans="1:11">
      <c r="A45" s="350" t="s">
        <v>87</v>
      </c>
      <c r="B45" s="158" t="s">
        <v>95</v>
      </c>
      <c r="C45" s="158" t="s">
        <v>96</v>
      </c>
      <c r="D45" s="158" t="s">
        <v>88</v>
      </c>
      <c r="E45" s="351" t="s">
        <v>94</v>
      </c>
      <c r="F45" s="158" t="s">
        <v>95</v>
      </c>
      <c r="G45" s="158" t="s">
        <v>96</v>
      </c>
      <c r="H45" s="158" t="s">
        <v>88</v>
      </c>
      <c r="I45" s="351" t="s">
        <v>105</v>
      </c>
      <c r="J45" s="158" t="s">
        <v>95</v>
      </c>
      <c r="K45" s="159" t="s">
        <v>96</v>
      </c>
    </row>
    <row r="46" ht="15" spans="1:11">
      <c r="A46" s="323" t="s">
        <v>98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77"/>
    </row>
    <row r="47" ht="15" spans="1:11">
      <c r="A47" s="445" t="s">
        <v>126</v>
      </c>
      <c r="B47" s="445"/>
      <c r="C47" s="445"/>
      <c r="D47" s="445"/>
      <c r="E47" s="445"/>
      <c r="F47" s="445"/>
      <c r="G47" s="445"/>
      <c r="H47" s="445"/>
      <c r="I47" s="445"/>
      <c r="J47" s="445"/>
      <c r="K47" s="445"/>
    </row>
    <row r="48" ht="15" spans="1:11">
      <c r="A48" s="446"/>
      <c r="B48" s="447"/>
      <c r="C48" s="447"/>
      <c r="D48" s="447"/>
      <c r="E48" s="447"/>
      <c r="F48" s="447"/>
      <c r="G48" s="447"/>
      <c r="H48" s="447"/>
      <c r="I48" s="447"/>
      <c r="J48" s="447"/>
      <c r="K48" s="472"/>
    </row>
    <row r="49" ht="15" spans="1:11">
      <c r="A49" s="448" t="s">
        <v>127</v>
      </c>
      <c r="B49" s="449" t="s">
        <v>128</v>
      </c>
      <c r="C49" s="449"/>
      <c r="D49" s="450" t="s">
        <v>129</v>
      </c>
      <c r="E49" s="451" t="s">
        <v>130</v>
      </c>
      <c r="F49" s="452" t="s">
        <v>131</v>
      </c>
      <c r="G49" s="453">
        <v>45670</v>
      </c>
      <c r="H49" s="454" t="s">
        <v>132</v>
      </c>
      <c r="I49" s="473"/>
      <c r="J49" s="474" t="s">
        <v>133</v>
      </c>
      <c r="K49" s="475"/>
    </row>
    <row r="50" ht="15" spans="1:11">
      <c r="A50" s="445" t="s">
        <v>134</v>
      </c>
      <c r="B50" s="445"/>
      <c r="C50" s="445"/>
      <c r="D50" s="445"/>
      <c r="E50" s="445"/>
      <c r="F50" s="445"/>
      <c r="G50" s="445"/>
      <c r="H50" s="445"/>
      <c r="I50" s="445"/>
      <c r="J50" s="445"/>
      <c r="K50" s="445"/>
    </row>
    <row r="51" ht="15" spans="1:11">
      <c r="A51" s="455" t="s">
        <v>135</v>
      </c>
      <c r="B51" s="456"/>
      <c r="C51" s="456"/>
      <c r="D51" s="456"/>
      <c r="E51" s="456"/>
      <c r="F51" s="456"/>
      <c r="G51" s="456"/>
      <c r="H51" s="456"/>
      <c r="I51" s="456"/>
      <c r="J51" s="456"/>
      <c r="K51" s="476"/>
    </row>
    <row r="52" ht="15" spans="1:11">
      <c r="A52" s="448" t="s">
        <v>127</v>
      </c>
      <c r="B52" s="449" t="s">
        <v>128</v>
      </c>
      <c r="C52" s="449"/>
      <c r="D52" s="450" t="s">
        <v>129</v>
      </c>
      <c r="E52" s="451" t="s">
        <v>130</v>
      </c>
      <c r="F52" s="452" t="s">
        <v>136</v>
      </c>
      <c r="G52" s="453">
        <v>45670</v>
      </c>
      <c r="H52" s="454" t="s">
        <v>132</v>
      </c>
      <c r="I52" s="473"/>
      <c r="J52" s="474" t="s">
        <v>133</v>
      </c>
      <c r="K52" s="47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2"/>
  <sheetViews>
    <sheetView workbookViewId="0">
      <selection activeCell="H26" sqref="H26"/>
    </sheetView>
  </sheetViews>
  <sheetFormatPr defaultColWidth="9" defaultRowHeight="14.25"/>
  <cols>
    <col min="1" max="1" width="22.5" style="230" customWidth="1"/>
    <col min="2" max="2" width="9" style="230" customWidth="1"/>
    <col min="3" max="4" width="8.5" style="231" customWidth="1"/>
    <col min="5" max="7" width="8.5" style="230" customWidth="1"/>
    <col min="8" max="8" width="6.5" style="230" customWidth="1"/>
    <col min="9" max="9" width="2.75" style="230" customWidth="1"/>
    <col min="10" max="10" width="9.15833333333333" style="230" customWidth="1"/>
    <col min="11" max="11" width="12.625" style="230" customWidth="1"/>
    <col min="12" max="15" width="9.75" style="230" customWidth="1"/>
    <col min="16" max="253" width="9" style="230"/>
    <col min="254" max="16384" width="9" style="233"/>
  </cols>
  <sheetData>
    <row r="1" s="230" customFormat="1" ht="29" customHeight="1" spans="1:256">
      <c r="A1" s="234" t="s">
        <v>137</v>
      </c>
      <c r="B1" s="234"/>
      <c r="C1" s="236"/>
      <c r="D1" s="236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3"/>
      <c r="BE1" s="233"/>
      <c r="BF1" s="233"/>
      <c r="BG1" s="233"/>
      <c r="BH1" s="233"/>
      <c r="BI1" s="233"/>
      <c r="BJ1" s="233"/>
      <c r="BK1" s="233"/>
      <c r="BL1" s="233"/>
      <c r="BM1" s="233"/>
      <c r="BN1" s="233"/>
      <c r="BO1" s="233"/>
      <c r="BP1" s="233"/>
      <c r="BQ1" s="233"/>
      <c r="BR1" s="233"/>
      <c r="BS1" s="233"/>
      <c r="BT1" s="233"/>
      <c r="BU1" s="233"/>
      <c r="BV1" s="233"/>
      <c r="BW1" s="233"/>
      <c r="BX1" s="233"/>
      <c r="BY1" s="233"/>
      <c r="BZ1" s="233"/>
      <c r="CA1" s="233"/>
      <c r="CB1" s="233"/>
      <c r="CC1" s="233"/>
      <c r="CD1" s="233"/>
      <c r="CE1" s="233"/>
      <c r="CF1" s="233"/>
      <c r="CG1" s="233"/>
      <c r="CH1" s="233"/>
      <c r="CI1" s="233"/>
      <c r="CJ1" s="233"/>
      <c r="CK1" s="233"/>
      <c r="CL1" s="233"/>
      <c r="CM1" s="233"/>
      <c r="CN1" s="233"/>
      <c r="CO1" s="233"/>
      <c r="CP1" s="233"/>
      <c r="CQ1" s="233"/>
      <c r="CR1" s="233"/>
      <c r="CS1" s="233"/>
      <c r="CT1" s="233"/>
      <c r="CU1" s="233"/>
      <c r="CV1" s="233"/>
      <c r="CW1" s="233"/>
      <c r="CX1" s="233"/>
      <c r="CY1" s="233"/>
      <c r="CZ1" s="233"/>
      <c r="DA1" s="233"/>
      <c r="DB1" s="233"/>
      <c r="DC1" s="233"/>
      <c r="DD1" s="233"/>
      <c r="DE1" s="233"/>
      <c r="DF1" s="233"/>
      <c r="DG1" s="233"/>
      <c r="DH1" s="233"/>
      <c r="DI1" s="233"/>
      <c r="DJ1" s="233"/>
      <c r="DK1" s="233"/>
      <c r="DL1" s="233"/>
      <c r="DM1" s="233"/>
      <c r="DN1" s="233"/>
      <c r="DO1" s="233"/>
      <c r="DP1" s="233"/>
      <c r="DQ1" s="233"/>
      <c r="DR1" s="233"/>
      <c r="DS1" s="233"/>
      <c r="DT1" s="233"/>
      <c r="DU1" s="233"/>
      <c r="DV1" s="233"/>
      <c r="DW1" s="233"/>
      <c r="DX1" s="233"/>
      <c r="DY1" s="233"/>
      <c r="DZ1" s="233"/>
      <c r="EA1" s="233"/>
      <c r="EB1" s="233"/>
      <c r="EC1" s="233"/>
      <c r="ED1" s="233"/>
      <c r="EE1" s="233"/>
      <c r="EF1" s="233"/>
      <c r="EG1" s="233"/>
      <c r="EH1" s="233"/>
      <c r="EI1" s="233"/>
      <c r="EJ1" s="233"/>
      <c r="EK1" s="233"/>
      <c r="EL1" s="233"/>
      <c r="EM1" s="233"/>
      <c r="EN1" s="233"/>
      <c r="EO1" s="233"/>
      <c r="EP1" s="233"/>
      <c r="EQ1" s="233"/>
      <c r="ER1" s="233"/>
      <c r="ES1" s="233"/>
      <c r="ET1" s="233"/>
      <c r="EU1" s="233"/>
      <c r="EV1" s="233"/>
      <c r="EW1" s="233"/>
      <c r="EX1" s="233"/>
      <c r="EY1" s="233"/>
      <c r="EZ1" s="233"/>
      <c r="FA1" s="233"/>
      <c r="FB1" s="233"/>
      <c r="FC1" s="233"/>
      <c r="FD1" s="233"/>
      <c r="FE1" s="233"/>
      <c r="FF1" s="233"/>
      <c r="FG1" s="233"/>
      <c r="FH1" s="233"/>
      <c r="FI1" s="233"/>
      <c r="FJ1" s="233"/>
      <c r="FK1" s="233"/>
      <c r="FL1" s="233"/>
      <c r="FM1" s="233"/>
      <c r="FN1" s="233"/>
      <c r="FO1" s="233"/>
      <c r="FP1" s="233"/>
      <c r="FQ1" s="233"/>
      <c r="FR1" s="233"/>
      <c r="FS1" s="233"/>
      <c r="FT1" s="233"/>
      <c r="FU1" s="233"/>
      <c r="FV1" s="233"/>
      <c r="FW1" s="233"/>
      <c r="FX1" s="233"/>
      <c r="FY1" s="233"/>
      <c r="FZ1" s="233"/>
      <c r="GA1" s="233"/>
      <c r="GB1" s="233"/>
      <c r="GC1" s="233"/>
      <c r="GD1" s="233"/>
      <c r="GE1" s="233"/>
      <c r="GF1" s="233"/>
      <c r="GG1" s="233"/>
      <c r="GH1" s="233"/>
      <c r="GI1" s="233"/>
      <c r="GJ1" s="233"/>
      <c r="GK1" s="233"/>
      <c r="GL1" s="233"/>
      <c r="GM1" s="233"/>
      <c r="GN1" s="233"/>
      <c r="GO1" s="233"/>
      <c r="GP1" s="233"/>
      <c r="GQ1" s="233"/>
      <c r="GR1" s="233"/>
      <c r="GS1" s="233"/>
      <c r="GT1" s="233"/>
      <c r="GU1" s="233"/>
      <c r="GV1" s="233"/>
      <c r="GW1" s="233"/>
      <c r="GX1" s="233"/>
      <c r="GY1" s="233"/>
      <c r="GZ1" s="233"/>
      <c r="HA1" s="233"/>
      <c r="HB1" s="233"/>
      <c r="HC1" s="233"/>
      <c r="HD1" s="233"/>
      <c r="HE1" s="233"/>
      <c r="HF1" s="233"/>
      <c r="HG1" s="233"/>
      <c r="HH1" s="233"/>
      <c r="HI1" s="233"/>
      <c r="HJ1" s="233"/>
      <c r="HK1" s="233"/>
      <c r="HL1" s="233"/>
      <c r="HM1" s="233"/>
      <c r="HN1" s="233"/>
      <c r="HO1" s="233"/>
      <c r="HP1" s="233"/>
      <c r="HQ1" s="233"/>
      <c r="HR1" s="233"/>
      <c r="HS1" s="233"/>
      <c r="HT1" s="233"/>
      <c r="HU1" s="233"/>
      <c r="HV1" s="233"/>
      <c r="HW1" s="233"/>
      <c r="HX1" s="233"/>
      <c r="HY1" s="233"/>
      <c r="HZ1" s="233"/>
      <c r="IA1" s="233"/>
      <c r="IB1" s="233"/>
      <c r="IC1" s="233"/>
      <c r="ID1" s="233"/>
      <c r="IE1" s="233"/>
      <c r="IF1" s="233"/>
      <c r="IG1" s="233"/>
      <c r="IH1" s="233"/>
      <c r="II1" s="233"/>
      <c r="IJ1" s="233"/>
      <c r="IK1" s="233"/>
      <c r="IL1" s="233"/>
      <c r="IM1" s="233"/>
      <c r="IN1" s="233"/>
      <c r="IO1" s="233"/>
      <c r="IP1" s="233"/>
      <c r="IQ1" s="233"/>
      <c r="IR1" s="233"/>
      <c r="IS1" s="233"/>
      <c r="IT1" s="233"/>
      <c r="IU1" s="233"/>
      <c r="IV1" s="233"/>
    </row>
    <row r="2" s="230" customFormat="1" ht="20" customHeight="1" spans="1:256">
      <c r="A2" s="237" t="s">
        <v>61</v>
      </c>
      <c r="B2" s="238" t="str">
        <f>首期!B4</f>
        <v>QAMMAN84151</v>
      </c>
      <c r="C2" s="239"/>
      <c r="D2" s="240"/>
      <c r="E2" s="241" t="s">
        <v>67</v>
      </c>
      <c r="F2" s="242" t="str">
        <f>首期!B5</f>
        <v>儿童打底裤（两件套）</v>
      </c>
      <c r="G2" s="242"/>
      <c r="H2" s="242"/>
      <c r="I2" s="275"/>
      <c r="J2" s="276" t="s">
        <v>57</v>
      </c>
      <c r="K2" s="277" t="s">
        <v>56</v>
      </c>
      <c r="L2" s="277"/>
      <c r="M2" s="277"/>
      <c r="N2" s="277"/>
      <c r="O2" s="278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  <c r="HE2" s="233"/>
      <c r="HF2" s="233"/>
      <c r="HG2" s="233"/>
      <c r="HH2" s="233"/>
      <c r="HI2" s="233"/>
      <c r="HJ2" s="233"/>
      <c r="HK2" s="233"/>
      <c r="HL2" s="233"/>
      <c r="HM2" s="233"/>
      <c r="HN2" s="233"/>
      <c r="HO2" s="233"/>
      <c r="HP2" s="233"/>
      <c r="HQ2" s="233"/>
      <c r="HR2" s="233"/>
      <c r="HS2" s="233"/>
      <c r="HT2" s="233"/>
      <c r="HU2" s="233"/>
      <c r="HV2" s="233"/>
      <c r="HW2" s="233"/>
      <c r="HX2" s="233"/>
      <c r="HY2" s="233"/>
      <c r="HZ2" s="233"/>
      <c r="IA2" s="233"/>
      <c r="IB2" s="233"/>
      <c r="IC2" s="233"/>
      <c r="ID2" s="233"/>
      <c r="IE2" s="233"/>
      <c r="IF2" s="233"/>
      <c r="IG2" s="233"/>
      <c r="IH2" s="233"/>
      <c r="II2" s="233"/>
      <c r="IJ2" s="233"/>
      <c r="IK2" s="233"/>
      <c r="IL2" s="233"/>
      <c r="IM2" s="233"/>
      <c r="IN2" s="233"/>
      <c r="IO2" s="233"/>
      <c r="IP2" s="233"/>
      <c r="IQ2" s="233"/>
      <c r="IR2" s="233"/>
      <c r="IS2" s="233"/>
      <c r="IT2" s="233"/>
      <c r="IU2" s="233"/>
      <c r="IV2" s="233"/>
    </row>
    <row r="3" s="230" customFormat="1" spans="1:256">
      <c r="A3" s="243" t="s">
        <v>138</v>
      </c>
      <c r="B3" s="244"/>
      <c r="C3" s="245"/>
      <c r="D3" s="244"/>
      <c r="E3" s="244"/>
      <c r="F3" s="244"/>
      <c r="G3" s="244"/>
      <c r="H3" s="244"/>
      <c r="I3" s="279"/>
      <c r="J3" s="280"/>
      <c r="K3" s="280"/>
      <c r="L3" s="280"/>
      <c r="M3" s="280"/>
      <c r="N3" s="280"/>
      <c r="O3" s="281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BO3" s="233"/>
      <c r="BP3" s="233"/>
      <c r="BQ3" s="233"/>
      <c r="BR3" s="233"/>
      <c r="BS3" s="233"/>
      <c r="BT3" s="233"/>
      <c r="BU3" s="233"/>
      <c r="BV3" s="233"/>
      <c r="BW3" s="233"/>
      <c r="BX3" s="233"/>
      <c r="BY3" s="233"/>
      <c r="BZ3" s="233"/>
      <c r="CA3" s="233"/>
      <c r="CB3" s="233"/>
      <c r="CC3" s="233"/>
      <c r="CD3" s="233"/>
      <c r="CE3" s="233"/>
      <c r="CF3" s="233"/>
      <c r="CG3" s="233"/>
      <c r="CH3" s="233"/>
      <c r="CI3" s="233"/>
      <c r="CJ3" s="233"/>
      <c r="CK3" s="233"/>
      <c r="CL3" s="233"/>
      <c r="CM3" s="233"/>
      <c r="CN3" s="233"/>
      <c r="CO3" s="233"/>
      <c r="CP3" s="233"/>
      <c r="CQ3" s="233"/>
      <c r="CR3" s="233"/>
      <c r="CS3" s="233"/>
      <c r="CT3" s="233"/>
      <c r="CU3" s="233"/>
      <c r="CV3" s="233"/>
      <c r="CW3" s="233"/>
      <c r="CX3" s="233"/>
      <c r="CY3" s="233"/>
      <c r="CZ3" s="233"/>
      <c r="DA3" s="233"/>
      <c r="DB3" s="233"/>
      <c r="DC3" s="233"/>
      <c r="DD3" s="233"/>
      <c r="DE3" s="233"/>
      <c r="DF3" s="233"/>
      <c r="DG3" s="233"/>
      <c r="DH3" s="233"/>
      <c r="DI3" s="233"/>
      <c r="DJ3" s="233"/>
      <c r="DK3" s="233"/>
      <c r="DL3" s="233"/>
      <c r="DM3" s="233"/>
      <c r="DN3" s="233"/>
      <c r="DO3" s="233"/>
      <c r="DP3" s="233"/>
      <c r="DQ3" s="233"/>
      <c r="DR3" s="233"/>
      <c r="DS3" s="233"/>
      <c r="DT3" s="233"/>
      <c r="DU3" s="233"/>
      <c r="DV3" s="233"/>
      <c r="DW3" s="233"/>
      <c r="DX3" s="233"/>
      <c r="DY3" s="233"/>
      <c r="DZ3" s="233"/>
      <c r="EA3" s="233"/>
      <c r="EB3" s="233"/>
      <c r="EC3" s="233"/>
      <c r="ED3" s="233"/>
      <c r="EE3" s="233"/>
      <c r="EF3" s="233"/>
      <c r="EG3" s="233"/>
      <c r="EH3" s="233"/>
      <c r="EI3" s="233"/>
      <c r="EJ3" s="233"/>
      <c r="EK3" s="233"/>
      <c r="EL3" s="233"/>
      <c r="EM3" s="233"/>
      <c r="EN3" s="233"/>
      <c r="EO3" s="233"/>
      <c r="EP3" s="233"/>
      <c r="EQ3" s="233"/>
      <c r="ER3" s="233"/>
      <c r="ES3" s="233"/>
      <c r="ET3" s="233"/>
      <c r="EU3" s="233"/>
      <c r="EV3" s="233"/>
      <c r="EW3" s="233"/>
      <c r="EX3" s="233"/>
      <c r="EY3" s="233"/>
      <c r="EZ3" s="233"/>
      <c r="FA3" s="233"/>
      <c r="FB3" s="233"/>
      <c r="FC3" s="233"/>
      <c r="FD3" s="233"/>
      <c r="FE3" s="233"/>
      <c r="FF3" s="233"/>
      <c r="FG3" s="233"/>
      <c r="FH3" s="233"/>
      <c r="FI3" s="233"/>
      <c r="FJ3" s="233"/>
      <c r="FK3" s="233"/>
      <c r="FL3" s="233"/>
      <c r="FM3" s="233"/>
      <c r="FN3" s="233"/>
      <c r="FO3" s="233"/>
      <c r="FP3" s="233"/>
      <c r="FQ3" s="233"/>
      <c r="FR3" s="233"/>
      <c r="FS3" s="233"/>
      <c r="FT3" s="233"/>
      <c r="FU3" s="233"/>
      <c r="FV3" s="233"/>
      <c r="FW3" s="233"/>
      <c r="FX3" s="233"/>
      <c r="FY3" s="233"/>
      <c r="FZ3" s="233"/>
      <c r="GA3" s="233"/>
      <c r="GB3" s="233"/>
      <c r="GC3" s="233"/>
      <c r="GD3" s="233"/>
      <c r="GE3" s="233"/>
      <c r="GF3" s="233"/>
      <c r="GG3" s="233"/>
      <c r="GH3" s="233"/>
      <c r="GI3" s="233"/>
      <c r="GJ3" s="233"/>
      <c r="GK3" s="233"/>
      <c r="GL3" s="233"/>
      <c r="GM3" s="233"/>
      <c r="GN3" s="233"/>
      <c r="GO3" s="233"/>
      <c r="GP3" s="233"/>
      <c r="GQ3" s="233"/>
      <c r="GR3" s="233"/>
      <c r="GS3" s="233"/>
      <c r="GT3" s="233"/>
      <c r="GU3" s="233"/>
      <c r="GV3" s="233"/>
      <c r="GW3" s="233"/>
      <c r="GX3" s="233"/>
      <c r="GY3" s="233"/>
      <c r="GZ3" s="233"/>
      <c r="HA3" s="233"/>
      <c r="HB3" s="233"/>
      <c r="HC3" s="233"/>
      <c r="HD3" s="233"/>
      <c r="HE3" s="233"/>
      <c r="HF3" s="233"/>
      <c r="HG3" s="233"/>
      <c r="HH3" s="233"/>
      <c r="HI3" s="233"/>
      <c r="HJ3" s="233"/>
      <c r="HK3" s="233"/>
      <c r="HL3" s="233"/>
      <c r="HM3" s="233"/>
      <c r="HN3" s="233"/>
      <c r="HO3" s="233"/>
      <c r="HP3" s="233"/>
      <c r="HQ3" s="233"/>
      <c r="HR3" s="233"/>
      <c r="HS3" s="233"/>
      <c r="HT3" s="233"/>
      <c r="HU3" s="233"/>
      <c r="HV3" s="233"/>
      <c r="HW3" s="233"/>
      <c r="HX3" s="233"/>
      <c r="HY3" s="233"/>
      <c r="HZ3" s="233"/>
      <c r="IA3" s="233"/>
      <c r="IB3" s="233"/>
      <c r="IC3" s="233"/>
      <c r="ID3" s="233"/>
      <c r="IE3" s="233"/>
      <c r="IF3" s="233"/>
      <c r="IG3" s="233"/>
      <c r="IH3" s="233"/>
      <c r="II3" s="233"/>
      <c r="IJ3" s="233"/>
      <c r="IK3" s="233"/>
      <c r="IL3" s="233"/>
      <c r="IM3" s="233"/>
      <c r="IN3" s="233"/>
      <c r="IO3" s="233"/>
      <c r="IP3" s="233"/>
      <c r="IQ3" s="233"/>
      <c r="IR3" s="233"/>
      <c r="IS3" s="233"/>
      <c r="IT3" s="233"/>
      <c r="IU3" s="233"/>
      <c r="IV3" s="233"/>
    </row>
    <row r="4" s="230" customFormat="1" ht="16.5" spans="1:256">
      <c r="A4" s="243"/>
      <c r="B4" s="394" t="s">
        <v>139</v>
      </c>
      <c r="C4" s="394" t="s">
        <v>140</v>
      </c>
      <c r="D4" s="394" t="s">
        <v>141</v>
      </c>
      <c r="E4" s="394" t="s">
        <v>142</v>
      </c>
      <c r="F4" s="394" t="s">
        <v>143</v>
      </c>
      <c r="G4" s="394" t="s">
        <v>144</v>
      </c>
      <c r="H4" s="394" t="s">
        <v>145</v>
      </c>
      <c r="I4" s="279"/>
      <c r="J4" s="282"/>
      <c r="K4" s="283" t="s">
        <v>111</v>
      </c>
      <c r="L4" s="283" t="s">
        <v>146</v>
      </c>
      <c r="M4" s="283" t="s">
        <v>147</v>
      </c>
      <c r="N4" s="284"/>
      <c r="O4" s="285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233"/>
      <c r="BB4" s="233"/>
      <c r="BC4" s="233"/>
      <c r="BD4" s="233"/>
      <c r="BE4" s="233"/>
      <c r="BF4" s="233"/>
      <c r="BG4" s="233"/>
      <c r="BH4" s="233"/>
      <c r="BI4" s="233"/>
      <c r="BJ4" s="233"/>
      <c r="BK4" s="233"/>
      <c r="BL4" s="233"/>
      <c r="BM4" s="233"/>
      <c r="BN4" s="233"/>
      <c r="BO4" s="233"/>
      <c r="BP4" s="233"/>
      <c r="BQ4" s="233"/>
      <c r="BR4" s="233"/>
      <c r="BS4" s="233"/>
      <c r="BT4" s="233"/>
      <c r="BU4" s="233"/>
      <c r="BV4" s="233"/>
      <c r="BW4" s="233"/>
      <c r="BX4" s="233"/>
      <c r="BY4" s="233"/>
      <c r="BZ4" s="233"/>
      <c r="CA4" s="233"/>
      <c r="CB4" s="233"/>
      <c r="CC4" s="233"/>
      <c r="CD4" s="233"/>
      <c r="CE4" s="233"/>
      <c r="CF4" s="233"/>
      <c r="CG4" s="233"/>
      <c r="CH4" s="233"/>
      <c r="CI4" s="233"/>
      <c r="CJ4" s="233"/>
      <c r="CK4" s="233"/>
      <c r="CL4" s="233"/>
      <c r="CM4" s="233"/>
      <c r="CN4" s="233"/>
      <c r="CO4" s="233"/>
      <c r="CP4" s="233"/>
      <c r="CQ4" s="233"/>
      <c r="CR4" s="233"/>
      <c r="CS4" s="233"/>
      <c r="CT4" s="233"/>
      <c r="CU4" s="233"/>
      <c r="CV4" s="233"/>
      <c r="CW4" s="233"/>
      <c r="CX4" s="233"/>
      <c r="CY4" s="233"/>
      <c r="CZ4" s="233"/>
      <c r="DA4" s="233"/>
      <c r="DB4" s="233"/>
      <c r="DC4" s="233"/>
      <c r="DD4" s="233"/>
      <c r="DE4" s="233"/>
      <c r="DF4" s="233"/>
      <c r="DG4" s="233"/>
      <c r="DH4" s="233"/>
      <c r="DI4" s="233"/>
      <c r="DJ4" s="233"/>
      <c r="DK4" s="233"/>
      <c r="DL4" s="233"/>
      <c r="DM4" s="233"/>
      <c r="DN4" s="233"/>
      <c r="DO4" s="233"/>
      <c r="DP4" s="233"/>
      <c r="DQ4" s="233"/>
      <c r="DR4" s="233"/>
      <c r="DS4" s="233"/>
      <c r="DT4" s="233"/>
      <c r="DU4" s="233"/>
      <c r="DV4" s="233"/>
      <c r="DW4" s="233"/>
      <c r="DX4" s="233"/>
      <c r="DY4" s="233"/>
      <c r="DZ4" s="233"/>
      <c r="EA4" s="233"/>
      <c r="EB4" s="233"/>
      <c r="EC4" s="233"/>
      <c r="ED4" s="233"/>
      <c r="EE4" s="233"/>
      <c r="EF4" s="233"/>
      <c r="EG4" s="233"/>
      <c r="EH4" s="233"/>
      <c r="EI4" s="233"/>
      <c r="EJ4" s="233"/>
      <c r="EK4" s="233"/>
      <c r="EL4" s="233"/>
      <c r="EM4" s="233"/>
      <c r="EN4" s="233"/>
      <c r="EO4" s="233"/>
      <c r="EP4" s="233"/>
      <c r="EQ4" s="233"/>
      <c r="ER4" s="233"/>
      <c r="ES4" s="233"/>
      <c r="ET4" s="233"/>
      <c r="EU4" s="233"/>
      <c r="EV4" s="233"/>
      <c r="EW4" s="233"/>
      <c r="EX4" s="233"/>
      <c r="EY4" s="233"/>
      <c r="EZ4" s="233"/>
      <c r="FA4" s="233"/>
      <c r="FB4" s="233"/>
      <c r="FC4" s="233"/>
      <c r="FD4" s="233"/>
      <c r="FE4" s="233"/>
      <c r="FF4" s="233"/>
      <c r="FG4" s="233"/>
      <c r="FH4" s="233"/>
      <c r="FI4" s="233"/>
      <c r="FJ4" s="233"/>
      <c r="FK4" s="233"/>
      <c r="FL4" s="233"/>
      <c r="FM4" s="233"/>
      <c r="FN4" s="233"/>
      <c r="FO4" s="233"/>
      <c r="FP4" s="233"/>
      <c r="FQ4" s="233"/>
      <c r="FR4" s="233"/>
      <c r="FS4" s="233"/>
      <c r="FT4" s="233"/>
      <c r="FU4" s="233"/>
      <c r="FV4" s="233"/>
      <c r="FW4" s="233"/>
      <c r="FX4" s="233"/>
      <c r="FY4" s="233"/>
      <c r="FZ4" s="233"/>
      <c r="GA4" s="233"/>
      <c r="GB4" s="233"/>
      <c r="GC4" s="233"/>
      <c r="GD4" s="233"/>
      <c r="GE4" s="233"/>
      <c r="GF4" s="233"/>
      <c r="GG4" s="233"/>
      <c r="GH4" s="233"/>
      <c r="GI4" s="233"/>
      <c r="GJ4" s="233"/>
      <c r="GK4" s="233"/>
      <c r="GL4" s="233"/>
      <c r="GM4" s="233"/>
      <c r="GN4" s="233"/>
      <c r="GO4" s="233"/>
      <c r="GP4" s="233"/>
      <c r="GQ4" s="233"/>
      <c r="GR4" s="233"/>
      <c r="GS4" s="233"/>
      <c r="GT4" s="233"/>
      <c r="GU4" s="233"/>
      <c r="GV4" s="233"/>
      <c r="GW4" s="233"/>
      <c r="GX4" s="233"/>
      <c r="GY4" s="233"/>
      <c r="GZ4" s="233"/>
      <c r="HA4" s="233"/>
      <c r="HB4" s="233"/>
      <c r="HC4" s="233"/>
      <c r="HD4" s="233"/>
      <c r="HE4" s="233"/>
      <c r="HF4" s="233"/>
      <c r="HG4" s="233"/>
      <c r="HH4" s="233"/>
      <c r="HI4" s="233"/>
      <c r="HJ4" s="233"/>
      <c r="HK4" s="233"/>
      <c r="HL4" s="233"/>
      <c r="HM4" s="233"/>
      <c r="HN4" s="233"/>
      <c r="HO4" s="233"/>
      <c r="HP4" s="233"/>
      <c r="HQ4" s="233"/>
      <c r="HR4" s="233"/>
      <c r="HS4" s="233"/>
      <c r="HT4" s="233"/>
      <c r="HU4" s="233"/>
      <c r="HV4" s="233"/>
      <c r="HW4" s="233"/>
      <c r="HX4" s="233"/>
      <c r="HY4" s="233"/>
      <c r="HZ4" s="233"/>
      <c r="IA4" s="233"/>
      <c r="IB4" s="233"/>
      <c r="IC4" s="233"/>
      <c r="ID4" s="233"/>
      <c r="IE4" s="233"/>
      <c r="IF4" s="233"/>
      <c r="IG4" s="233"/>
      <c r="IH4" s="233"/>
      <c r="II4" s="233"/>
      <c r="IJ4" s="233"/>
      <c r="IK4" s="233"/>
      <c r="IL4" s="233"/>
      <c r="IM4" s="233"/>
      <c r="IN4" s="233"/>
      <c r="IO4" s="233"/>
      <c r="IP4" s="233"/>
      <c r="IQ4" s="233"/>
      <c r="IR4" s="233"/>
      <c r="IS4" s="233"/>
      <c r="IT4" s="233"/>
      <c r="IU4" s="233"/>
      <c r="IV4" s="233"/>
    </row>
    <row r="5" s="230" customFormat="1" ht="16.5" spans="1:256">
      <c r="A5" s="243"/>
      <c r="B5" s="248"/>
      <c r="C5" s="248"/>
      <c r="D5" s="249"/>
      <c r="E5" s="249"/>
      <c r="F5" s="249"/>
      <c r="G5" s="249"/>
      <c r="H5" s="395"/>
      <c r="I5" s="286"/>
      <c r="J5" s="287"/>
      <c r="K5" s="288"/>
      <c r="L5" s="288">
        <v>160</v>
      </c>
      <c r="M5" s="288">
        <v>160</v>
      </c>
      <c r="N5" s="289"/>
      <c r="O5" s="290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3"/>
      <c r="BA5" s="233"/>
      <c r="BB5" s="233"/>
      <c r="BC5" s="233"/>
      <c r="BD5" s="233"/>
      <c r="BE5" s="233"/>
      <c r="BF5" s="233"/>
      <c r="BG5" s="233"/>
      <c r="BH5" s="233"/>
      <c r="BI5" s="233"/>
      <c r="BJ5" s="233"/>
      <c r="BK5" s="233"/>
      <c r="BL5" s="233"/>
      <c r="BM5" s="233"/>
      <c r="BN5" s="233"/>
      <c r="BO5" s="233"/>
      <c r="BP5" s="233"/>
      <c r="BQ5" s="233"/>
      <c r="BR5" s="233"/>
      <c r="BS5" s="233"/>
      <c r="BT5" s="233"/>
      <c r="BU5" s="233"/>
      <c r="BV5" s="233"/>
      <c r="BW5" s="233"/>
      <c r="BX5" s="233"/>
      <c r="BY5" s="233"/>
      <c r="BZ5" s="233"/>
      <c r="CA5" s="233"/>
      <c r="CB5" s="233"/>
      <c r="CC5" s="233"/>
      <c r="CD5" s="233"/>
      <c r="CE5" s="233"/>
      <c r="CF5" s="233"/>
      <c r="CG5" s="233"/>
      <c r="CH5" s="233"/>
      <c r="CI5" s="233"/>
      <c r="CJ5" s="233"/>
      <c r="CK5" s="233"/>
      <c r="CL5" s="233"/>
      <c r="CM5" s="233"/>
      <c r="CN5" s="233"/>
      <c r="CO5" s="233"/>
      <c r="CP5" s="233"/>
      <c r="CQ5" s="233"/>
      <c r="CR5" s="233"/>
      <c r="CS5" s="233"/>
      <c r="CT5" s="233"/>
      <c r="CU5" s="233"/>
      <c r="CV5" s="233"/>
      <c r="CW5" s="233"/>
      <c r="CX5" s="233"/>
      <c r="CY5" s="233"/>
      <c r="CZ5" s="233"/>
      <c r="DA5" s="233"/>
      <c r="DB5" s="233"/>
      <c r="DC5" s="233"/>
      <c r="DD5" s="233"/>
      <c r="DE5" s="233"/>
      <c r="DF5" s="233"/>
      <c r="DG5" s="233"/>
      <c r="DH5" s="233"/>
      <c r="DI5" s="233"/>
      <c r="DJ5" s="233"/>
      <c r="DK5" s="233"/>
      <c r="DL5" s="233"/>
      <c r="DM5" s="233"/>
      <c r="DN5" s="233"/>
      <c r="DO5" s="233"/>
      <c r="DP5" s="233"/>
      <c r="DQ5" s="233"/>
      <c r="DR5" s="233"/>
      <c r="DS5" s="233"/>
      <c r="DT5" s="233"/>
      <c r="DU5" s="233"/>
      <c r="DV5" s="233"/>
      <c r="DW5" s="233"/>
      <c r="DX5" s="233"/>
      <c r="DY5" s="233"/>
      <c r="DZ5" s="233"/>
      <c r="EA5" s="233"/>
      <c r="EB5" s="233"/>
      <c r="EC5" s="233"/>
      <c r="ED5" s="233"/>
      <c r="EE5" s="233"/>
      <c r="EF5" s="233"/>
      <c r="EG5" s="233"/>
      <c r="EH5" s="233"/>
      <c r="EI5" s="233"/>
      <c r="EJ5" s="233"/>
      <c r="EK5" s="233"/>
      <c r="EL5" s="233"/>
      <c r="EM5" s="233"/>
      <c r="EN5" s="233"/>
      <c r="EO5" s="233"/>
      <c r="EP5" s="233"/>
      <c r="EQ5" s="233"/>
      <c r="ER5" s="233"/>
      <c r="ES5" s="233"/>
      <c r="ET5" s="233"/>
      <c r="EU5" s="233"/>
      <c r="EV5" s="233"/>
      <c r="EW5" s="233"/>
      <c r="EX5" s="233"/>
      <c r="EY5" s="233"/>
      <c r="EZ5" s="233"/>
      <c r="FA5" s="233"/>
      <c r="FB5" s="233"/>
      <c r="FC5" s="233"/>
      <c r="FD5" s="233"/>
      <c r="FE5" s="233"/>
      <c r="FF5" s="233"/>
      <c r="FG5" s="233"/>
      <c r="FH5" s="233"/>
      <c r="FI5" s="233"/>
      <c r="FJ5" s="233"/>
      <c r="FK5" s="233"/>
      <c r="FL5" s="233"/>
      <c r="FM5" s="233"/>
      <c r="FN5" s="233"/>
      <c r="FO5" s="233"/>
      <c r="FP5" s="233"/>
      <c r="FQ5" s="233"/>
      <c r="FR5" s="233"/>
      <c r="FS5" s="233"/>
      <c r="FT5" s="233"/>
      <c r="FU5" s="233"/>
      <c r="FV5" s="233"/>
      <c r="FW5" s="233"/>
      <c r="FX5" s="233"/>
      <c r="FY5" s="233"/>
      <c r="FZ5" s="233"/>
      <c r="GA5" s="233"/>
      <c r="GB5" s="233"/>
      <c r="GC5" s="233"/>
      <c r="GD5" s="233"/>
      <c r="GE5" s="233"/>
      <c r="GF5" s="233"/>
      <c r="GG5" s="233"/>
      <c r="GH5" s="233"/>
      <c r="GI5" s="233"/>
      <c r="GJ5" s="233"/>
      <c r="GK5" s="233"/>
      <c r="GL5" s="233"/>
      <c r="GM5" s="233"/>
      <c r="GN5" s="233"/>
      <c r="GO5" s="233"/>
      <c r="GP5" s="233"/>
      <c r="GQ5" s="233"/>
      <c r="GR5" s="233"/>
      <c r="GS5" s="233"/>
      <c r="GT5" s="233"/>
      <c r="GU5" s="233"/>
      <c r="GV5" s="233"/>
      <c r="GW5" s="233"/>
      <c r="GX5" s="233"/>
      <c r="GY5" s="233"/>
      <c r="GZ5" s="233"/>
      <c r="HA5" s="233"/>
      <c r="HB5" s="233"/>
      <c r="HC5" s="233"/>
      <c r="HD5" s="233"/>
      <c r="HE5" s="233"/>
      <c r="HF5" s="233"/>
      <c r="HG5" s="233"/>
      <c r="HH5" s="233"/>
      <c r="HI5" s="233"/>
      <c r="HJ5" s="233"/>
      <c r="HK5" s="233"/>
      <c r="HL5" s="233"/>
      <c r="HM5" s="233"/>
      <c r="HN5" s="233"/>
      <c r="HO5" s="233"/>
      <c r="HP5" s="233"/>
      <c r="HQ5" s="233"/>
      <c r="HR5" s="233"/>
      <c r="HS5" s="233"/>
      <c r="HT5" s="233"/>
      <c r="HU5" s="233"/>
      <c r="HV5" s="233"/>
      <c r="HW5" s="233"/>
      <c r="HX5" s="233"/>
      <c r="HY5" s="233"/>
      <c r="HZ5" s="233"/>
      <c r="IA5" s="233"/>
      <c r="IB5" s="233"/>
      <c r="IC5" s="233"/>
      <c r="ID5" s="233"/>
      <c r="IE5" s="233"/>
      <c r="IF5" s="233"/>
      <c r="IG5" s="233"/>
      <c r="IH5" s="233"/>
      <c r="II5" s="233"/>
      <c r="IJ5" s="233"/>
      <c r="IK5" s="233"/>
      <c r="IL5" s="233"/>
      <c r="IM5" s="233"/>
      <c r="IN5" s="233"/>
      <c r="IO5" s="233"/>
      <c r="IP5" s="233"/>
      <c r="IQ5" s="233"/>
      <c r="IR5" s="233"/>
      <c r="IS5" s="233"/>
      <c r="IT5" s="233"/>
      <c r="IU5" s="233"/>
      <c r="IV5" s="233"/>
    </row>
    <row r="6" s="230" customFormat="1" ht="20" customHeight="1" spans="1:256">
      <c r="A6" s="396" t="s">
        <v>148</v>
      </c>
      <c r="B6" s="397">
        <v>62</v>
      </c>
      <c r="C6" s="398">
        <f>D6-5</f>
        <v>67</v>
      </c>
      <c r="D6" s="398">
        <v>72</v>
      </c>
      <c r="E6" s="398">
        <f t="shared" ref="E6:G6" si="0">D6+6</f>
        <v>78</v>
      </c>
      <c r="F6" s="398">
        <f t="shared" si="0"/>
        <v>84</v>
      </c>
      <c r="G6" s="398">
        <f t="shared" si="0"/>
        <v>90</v>
      </c>
      <c r="H6" s="398">
        <f>G6+3</f>
        <v>93</v>
      </c>
      <c r="I6" s="286"/>
      <c r="J6" s="287"/>
      <c r="K6" s="287"/>
      <c r="L6" s="287" t="s">
        <v>149</v>
      </c>
      <c r="M6" s="287" t="s">
        <v>150</v>
      </c>
      <c r="N6" s="287"/>
      <c r="O6" s="291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  <c r="AR6" s="233"/>
      <c r="AS6" s="233"/>
      <c r="AT6" s="233"/>
      <c r="AU6" s="233"/>
      <c r="AV6" s="233"/>
      <c r="AW6" s="233"/>
      <c r="AX6" s="233"/>
      <c r="AY6" s="233"/>
      <c r="AZ6" s="233"/>
      <c r="BA6" s="233"/>
      <c r="BB6" s="233"/>
      <c r="BC6" s="233"/>
      <c r="BD6" s="233"/>
      <c r="BE6" s="233"/>
      <c r="BF6" s="233"/>
      <c r="BG6" s="233"/>
      <c r="BH6" s="233"/>
      <c r="BI6" s="233"/>
      <c r="BJ6" s="233"/>
      <c r="BK6" s="233"/>
      <c r="BL6" s="233"/>
      <c r="BM6" s="233"/>
      <c r="BN6" s="233"/>
      <c r="BO6" s="233"/>
      <c r="BP6" s="233"/>
      <c r="BQ6" s="233"/>
      <c r="BR6" s="233"/>
      <c r="BS6" s="233"/>
      <c r="BT6" s="233"/>
      <c r="BU6" s="233"/>
      <c r="BV6" s="233"/>
      <c r="BW6" s="233"/>
      <c r="BX6" s="233"/>
      <c r="BY6" s="233"/>
      <c r="BZ6" s="233"/>
      <c r="CA6" s="233"/>
      <c r="CB6" s="233"/>
      <c r="CC6" s="233"/>
      <c r="CD6" s="233"/>
      <c r="CE6" s="233"/>
      <c r="CF6" s="233"/>
      <c r="CG6" s="233"/>
      <c r="CH6" s="233"/>
      <c r="CI6" s="233"/>
      <c r="CJ6" s="233"/>
      <c r="CK6" s="233"/>
      <c r="CL6" s="233"/>
      <c r="CM6" s="233"/>
      <c r="CN6" s="233"/>
      <c r="CO6" s="233"/>
      <c r="CP6" s="233"/>
      <c r="CQ6" s="233"/>
      <c r="CR6" s="233"/>
      <c r="CS6" s="233"/>
      <c r="CT6" s="233"/>
      <c r="CU6" s="233"/>
      <c r="CV6" s="233"/>
      <c r="CW6" s="233"/>
      <c r="CX6" s="233"/>
      <c r="CY6" s="233"/>
      <c r="CZ6" s="233"/>
      <c r="DA6" s="233"/>
      <c r="DB6" s="233"/>
      <c r="DC6" s="233"/>
      <c r="DD6" s="233"/>
      <c r="DE6" s="233"/>
      <c r="DF6" s="233"/>
      <c r="DG6" s="233"/>
      <c r="DH6" s="233"/>
      <c r="DI6" s="233"/>
      <c r="DJ6" s="233"/>
      <c r="DK6" s="233"/>
      <c r="DL6" s="233"/>
      <c r="DM6" s="233"/>
      <c r="DN6" s="233"/>
      <c r="DO6" s="233"/>
      <c r="DP6" s="233"/>
      <c r="DQ6" s="233"/>
      <c r="DR6" s="233"/>
      <c r="DS6" s="233"/>
      <c r="DT6" s="233"/>
      <c r="DU6" s="233"/>
      <c r="DV6" s="233"/>
      <c r="DW6" s="233"/>
      <c r="DX6" s="233"/>
      <c r="DY6" s="233"/>
      <c r="DZ6" s="233"/>
      <c r="EA6" s="233"/>
      <c r="EB6" s="233"/>
      <c r="EC6" s="233"/>
      <c r="ED6" s="233"/>
      <c r="EE6" s="233"/>
      <c r="EF6" s="233"/>
      <c r="EG6" s="233"/>
      <c r="EH6" s="233"/>
      <c r="EI6" s="233"/>
      <c r="EJ6" s="233"/>
      <c r="EK6" s="233"/>
      <c r="EL6" s="233"/>
      <c r="EM6" s="233"/>
      <c r="EN6" s="233"/>
      <c r="EO6" s="233"/>
      <c r="EP6" s="233"/>
      <c r="EQ6" s="233"/>
      <c r="ER6" s="233"/>
      <c r="ES6" s="233"/>
      <c r="ET6" s="233"/>
      <c r="EU6" s="233"/>
      <c r="EV6" s="233"/>
      <c r="EW6" s="233"/>
      <c r="EX6" s="233"/>
      <c r="EY6" s="233"/>
      <c r="EZ6" s="233"/>
      <c r="FA6" s="233"/>
      <c r="FB6" s="233"/>
      <c r="FC6" s="233"/>
      <c r="FD6" s="233"/>
      <c r="FE6" s="233"/>
      <c r="FF6" s="233"/>
      <c r="FG6" s="233"/>
      <c r="FH6" s="233"/>
      <c r="FI6" s="233"/>
      <c r="FJ6" s="233"/>
      <c r="FK6" s="233"/>
      <c r="FL6" s="233"/>
      <c r="FM6" s="233"/>
      <c r="FN6" s="233"/>
      <c r="FO6" s="233"/>
      <c r="FP6" s="233"/>
      <c r="FQ6" s="233"/>
      <c r="FR6" s="233"/>
      <c r="FS6" s="233"/>
      <c r="FT6" s="233"/>
      <c r="FU6" s="233"/>
      <c r="FV6" s="233"/>
      <c r="FW6" s="233"/>
      <c r="FX6" s="233"/>
      <c r="FY6" s="233"/>
      <c r="FZ6" s="233"/>
      <c r="GA6" s="233"/>
      <c r="GB6" s="233"/>
      <c r="GC6" s="233"/>
      <c r="GD6" s="233"/>
      <c r="GE6" s="233"/>
      <c r="GF6" s="233"/>
      <c r="GG6" s="233"/>
      <c r="GH6" s="233"/>
      <c r="GI6" s="233"/>
      <c r="GJ6" s="233"/>
      <c r="GK6" s="233"/>
      <c r="GL6" s="233"/>
      <c r="GM6" s="233"/>
      <c r="GN6" s="233"/>
      <c r="GO6" s="233"/>
      <c r="GP6" s="233"/>
      <c r="GQ6" s="233"/>
      <c r="GR6" s="233"/>
      <c r="GS6" s="233"/>
      <c r="GT6" s="233"/>
      <c r="GU6" s="233"/>
      <c r="GV6" s="233"/>
      <c r="GW6" s="233"/>
      <c r="GX6" s="233"/>
      <c r="GY6" s="233"/>
      <c r="GZ6" s="233"/>
      <c r="HA6" s="233"/>
      <c r="HB6" s="233"/>
      <c r="HC6" s="233"/>
      <c r="HD6" s="233"/>
      <c r="HE6" s="233"/>
      <c r="HF6" s="233"/>
      <c r="HG6" s="233"/>
      <c r="HH6" s="233"/>
      <c r="HI6" s="233"/>
      <c r="HJ6" s="233"/>
      <c r="HK6" s="233"/>
      <c r="HL6" s="233"/>
      <c r="HM6" s="233"/>
      <c r="HN6" s="233"/>
      <c r="HO6" s="233"/>
      <c r="HP6" s="233"/>
      <c r="HQ6" s="233"/>
      <c r="HR6" s="233"/>
      <c r="HS6" s="233"/>
      <c r="HT6" s="233"/>
      <c r="HU6" s="233"/>
      <c r="HV6" s="233"/>
      <c r="HW6" s="233"/>
      <c r="HX6" s="233"/>
      <c r="HY6" s="233"/>
      <c r="HZ6" s="233"/>
      <c r="IA6" s="233"/>
      <c r="IB6" s="233"/>
      <c r="IC6" s="233"/>
      <c r="ID6" s="233"/>
      <c r="IE6" s="233"/>
      <c r="IF6" s="233"/>
      <c r="IG6" s="233"/>
      <c r="IH6" s="233"/>
      <c r="II6" s="233"/>
      <c r="IJ6" s="233"/>
      <c r="IK6" s="233"/>
      <c r="IL6" s="233"/>
      <c r="IM6" s="233"/>
      <c r="IN6" s="233"/>
      <c r="IO6" s="233"/>
      <c r="IP6" s="233"/>
      <c r="IQ6" s="233"/>
      <c r="IR6" s="233"/>
      <c r="IS6" s="233"/>
      <c r="IT6" s="233"/>
      <c r="IU6" s="233"/>
      <c r="IV6" s="233"/>
    </row>
    <row r="7" s="230" customFormat="1" ht="20" customHeight="1" spans="1:256">
      <c r="A7" s="396" t="s">
        <v>151</v>
      </c>
      <c r="B7" s="397">
        <v>6</v>
      </c>
      <c r="C7" s="398">
        <v>6</v>
      </c>
      <c r="D7" s="398">
        <v>6</v>
      </c>
      <c r="E7" s="398">
        <v>6</v>
      </c>
      <c r="F7" s="398">
        <v>6</v>
      </c>
      <c r="G7" s="398">
        <v>6</v>
      </c>
      <c r="H7" s="398">
        <v>6</v>
      </c>
      <c r="I7" s="286"/>
      <c r="J7" s="287"/>
      <c r="K7" s="287"/>
      <c r="L7" s="287" t="s">
        <v>150</v>
      </c>
      <c r="M7" s="287" t="s">
        <v>150</v>
      </c>
      <c r="N7" s="287"/>
      <c r="O7" s="291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B7" s="233"/>
      <c r="CC7" s="233"/>
      <c r="CD7" s="233"/>
      <c r="CE7" s="233"/>
      <c r="CF7" s="233"/>
      <c r="CG7" s="233"/>
      <c r="CH7" s="233"/>
      <c r="CI7" s="233"/>
      <c r="CJ7" s="233"/>
      <c r="CK7" s="233"/>
      <c r="CL7" s="233"/>
      <c r="CM7" s="233"/>
      <c r="CN7" s="233"/>
      <c r="CO7" s="233"/>
      <c r="CP7" s="233"/>
      <c r="CQ7" s="233"/>
      <c r="CR7" s="233"/>
      <c r="CS7" s="233"/>
      <c r="CT7" s="233"/>
      <c r="CU7" s="233"/>
      <c r="CV7" s="233"/>
      <c r="CW7" s="233"/>
      <c r="CX7" s="233"/>
      <c r="CY7" s="233"/>
      <c r="CZ7" s="233"/>
      <c r="DA7" s="233"/>
      <c r="DB7" s="233"/>
      <c r="DC7" s="233"/>
      <c r="DD7" s="233"/>
      <c r="DE7" s="233"/>
      <c r="DF7" s="233"/>
      <c r="DG7" s="233"/>
      <c r="DH7" s="233"/>
      <c r="DI7" s="233"/>
      <c r="DJ7" s="233"/>
      <c r="DK7" s="233"/>
      <c r="DL7" s="233"/>
      <c r="DM7" s="233"/>
      <c r="DN7" s="233"/>
      <c r="DO7" s="233"/>
      <c r="DP7" s="233"/>
      <c r="DQ7" s="233"/>
      <c r="DR7" s="233"/>
      <c r="DS7" s="233"/>
      <c r="DT7" s="233"/>
      <c r="DU7" s="233"/>
      <c r="DV7" s="233"/>
      <c r="DW7" s="233"/>
      <c r="DX7" s="233"/>
      <c r="DY7" s="233"/>
      <c r="DZ7" s="233"/>
      <c r="EA7" s="233"/>
      <c r="EB7" s="233"/>
      <c r="EC7" s="233"/>
      <c r="ED7" s="233"/>
      <c r="EE7" s="233"/>
      <c r="EF7" s="233"/>
      <c r="EG7" s="233"/>
      <c r="EH7" s="233"/>
      <c r="EI7" s="233"/>
      <c r="EJ7" s="233"/>
      <c r="EK7" s="233"/>
      <c r="EL7" s="233"/>
      <c r="EM7" s="233"/>
      <c r="EN7" s="233"/>
      <c r="EO7" s="233"/>
      <c r="EP7" s="233"/>
      <c r="EQ7" s="233"/>
      <c r="ER7" s="233"/>
      <c r="ES7" s="233"/>
      <c r="ET7" s="233"/>
      <c r="EU7" s="233"/>
      <c r="EV7" s="233"/>
      <c r="EW7" s="233"/>
      <c r="EX7" s="233"/>
      <c r="EY7" s="233"/>
      <c r="EZ7" s="233"/>
      <c r="FA7" s="233"/>
      <c r="FB7" s="233"/>
      <c r="FC7" s="233"/>
      <c r="FD7" s="233"/>
      <c r="FE7" s="233"/>
      <c r="FF7" s="233"/>
      <c r="FG7" s="233"/>
      <c r="FH7" s="233"/>
      <c r="FI7" s="233"/>
      <c r="FJ7" s="233"/>
      <c r="FK7" s="233"/>
      <c r="FL7" s="233"/>
      <c r="FM7" s="233"/>
      <c r="FN7" s="233"/>
      <c r="FO7" s="233"/>
      <c r="FP7" s="233"/>
      <c r="FQ7" s="233"/>
      <c r="FR7" s="233"/>
      <c r="FS7" s="233"/>
      <c r="FT7" s="233"/>
      <c r="FU7" s="233"/>
      <c r="FV7" s="233"/>
      <c r="FW7" s="233"/>
      <c r="FX7" s="233"/>
      <c r="FY7" s="233"/>
      <c r="FZ7" s="233"/>
      <c r="GA7" s="233"/>
      <c r="GB7" s="233"/>
      <c r="GC7" s="233"/>
      <c r="GD7" s="233"/>
      <c r="GE7" s="233"/>
      <c r="GF7" s="233"/>
      <c r="GG7" s="233"/>
      <c r="GH7" s="233"/>
      <c r="GI7" s="233"/>
      <c r="GJ7" s="233"/>
      <c r="GK7" s="233"/>
      <c r="GL7" s="233"/>
      <c r="GM7" s="233"/>
      <c r="GN7" s="233"/>
      <c r="GO7" s="233"/>
      <c r="GP7" s="233"/>
      <c r="GQ7" s="233"/>
      <c r="GR7" s="233"/>
      <c r="GS7" s="233"/>
      <c r="GT7" s="233"/>
      <c r="GU7" s="233"/>
      <c r="GV7" s="233"/>
      <c r="GW7" s="233"/>
      <c r="GX7" s="233"/>
      <c r="GY7" s="233"/>
      <c r="GZ7" s="233"/>
      <c r="HA7" s="233"/>
      <c r="HB7" s="233"/>
      <c r="HC7" s="233"/>
      <c r="HD7" s="233"/>
      <c r="HE7" s="233"/>
      <c r="HF7" s="233"/>
      <c r="HG7" s="233"/>
      <c r="HH7" s="233"/>
      <c r="HI7" s="233"/>
      <c r="HJ7" s="233"/>
      <c r="HK7" s="233"/>
      <c r="HL7" s="233"/>
      <c r="HM7" s="233"/>
      <c r="HN7" s="233"/>
      <c r="HO7" s="233"/>
      <c r="HP7" s="233"/>
      <c r="HQ7" s="233"/>
      <c r="HR7" s="233"/>
      <c r="HS7" s="233"/>
      <c r="HT7" s="233"/>
      <c r="HU7" s="233"/>
      <c r="HV7" s="233"/>
      <c r="HW7" s="233"/>
      <c r="HX7" s="233"/>
      <c r="HY7" s="233"/>
      <c r="HZ7" s="233"/>
      <c r="IA7" s="233"/>
      <c r="IB7" s="233"/>
      <c r="IC7" s="233"/>
      <c r="ID7" s="233"/>
      <c r="IE7" s="233"/>
      <c r="IF7" s="233"/>
      <c r="IG7" s="233"/>
      <c r="IH7" s="233"/>
      <c r="II7" s="233"/>
      <c r="IJ7" s="233"/>
      <c r="IK7" s="233"/>
      <c r="IL7" s="233"/>
      <c r="IM7" s="233"/>
      <c r="IN7" s="233"/>
      <c r="IO7" s="233"/>
      <c r="IP7" s="233"/>
      <c r="IQ7" s="233"/>
      <c r="IR7" s="233"/>
      <c r="IS7" s="233"/>
      <c r="IT7" s="233"/>
      <c r="IU7" s="233"/>
      <c r="IV7" s="233"/>
    </row>
    <row r="8" s="230" customFormat="1" ht="20" customHeight="1" spans="1:256">
      <c r="A8" s="396" t="s">
        <v>152</v>
      </c>
      <c r="B8" s="397">
        <f>C8-3</f>
        <v>44</v>
      </c>
      <c r="C8" s="398">
        <f>D8-3</f>
        <v>47</v>
      </c>
      <c r="D8" s="398">
        <v>50</v>
      </c>
      <c r="E8" s="398">
        <f>D8+4</f>
        <v>54</v>
      </c>
      <c r="F8" s="398">
        <f>E8+3</f>
        <v>57</v>
      </c>
      <c r="G8" s="398">
        <f>F8+4</f>
        <v>61</v>
      </c>
      <c r="H8" s="398">
        <f>G8+2</f>
        <v>63</v>
      </c>
      <c r="I8" s="286"/>
      <c r="J8" s="287"/>
      <c r="K8" s="287"/>
      <c r="L8" s="287" t="s">
        <v>149</v>
      </c>
      <c r="M8" s="287" t="s">
        <v>150</v>
      </c>
      <c r="N8" s="287"/>
      <c r="O8" s="291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B8" s="233"/>
      <c r="BC8" s="233"/>
      <c r="BD8" s="233"/>
      <c r="BE8" s="233"/>
      <c r="BF8" s="233"/>
      <c r="BG8" s="233"/>
      <c r="BH8" s="233"/>
      <c r="BI8" s="233"/>
      <c r="BJ8" s="233"/>
      <c r="BK8" s="233"/>
      <c r="BL8" s="233"/>
      <c r="BM8" s="233"/>
      <c r="BN8" s="233"/>
      <c r="BO8" s="233"/>
      <c r="BP8" s="233"/>
      <c r="BQ8" s="233"/>
      <c r="BR8" s="233"/>
      <c r="BS8" s="233"/>
      <c r="BT8" s="233"/>
      <c r="BU8" s="233"/>
      <c r="BV8" s="233"/>
      <c r="BW8" s="233"/>
      <c r="BX8" s="233"/>
      <c r="BY8" s="233"/>
      <c r="BZ8" s="233"/>
      <c r="CA8" s="233"/>
      <c r="CB8" s="233"/>
      <c r="CC8" s="233"/>
      <c r="CD8" s="233"/>
      <c r="CE8" s="233"/>
      <c r="CF8" s="233"/>
      <c r="CG8" s="233"/>
      <c r="CH8" s="233"/>
      <c r="CI8" s="233"/>
      <c r="CJ8" s="233"/>
      <c r="CK8" s="233"/>
      <c r="CL8" s="233"/>
      <c r="CM8" s="233"/>
      <c r="CN8" s="233"/>
      <c r="CO8" s="233"/>
      <c r="CP8" s="233"/>
      <c r="CQ8" s="233"/>
      <c r="CR8" s="233"/>
      <c r="CS8" s="233"/>
      <c r="CT8" s="233"/>
      <c r="CU8" s="233"/>
      <c r="CV8" s="233"/>
      <c r="CW8" s="233"/>
      <c r="CX8" s="233"/>
      <c r="CY8" s="233"/>
      <c r="CZ8" s="233"/>
      <c r="DA8" s="233"/>
      <c r="DB8" s="233"/>
      <c r="DC8" s="233"/>
      <c r="DD8" s="233"/>
      <c r="DE8" s="233"/>
      <c r="DF8" s="233"/>
      <c r="DG8" s="233"/>
      <c r="DH8" s="233"/>
      <c r="DI8" s="233"/>
      <c r="DJ8" s="233"/>
      <c r="DK8" s="233"/>
      <c r="DL8" s="233"/>
      <c r="DM8" s="233"/>
      <c r="DN8" s="233"/>
      <c r="DO8" s="233"/>
      <c r="DP8" s="233"/>
      <c r="DQ8" s="233"/>
      <c r="DR8" s="233"/>
      <c r="DS8" s="233"/>
      <c r="DT8" s="233"/>
      <c r="DU8" s="233"/>
      <c r="DV8" s="233"/>
      <c r="DW8" s="233"/>
      <c r="DX8" s="233"/>
      <c r="DY8" s="233"/>
      <c r="DZ8" s="233"/>
      <c r="EA8" s="233"/>
      <c r="EB8" s="233"/>
      <c r="EC8" s="233"/>
      <c r="ED8" s="233"/>
      <c r="EE8" s="233"/>
      <c r="EF8" s="233"/>
      <c r="EG8" s="233"/>
      <c r="EH8" s="233"/>
      <c r="EI8" s="233"/>
      <c r="EJ8" s="233"/>
      <c r="EK8" s="233"/>
      <c r="EL8" s="233"/>
      <c r="EM8" s="233"/>
      <c r="EN8" s="233"/>
      <c r="EO8" s="233"/>
      <c r="EP8" s="233"/>
      <c r="EQ8" s="233"/>
      <c r="ER8" s="233"/>
      <c r="ES8" s="233"/>
      <c r="ET8" s="233"/>
      <c r="EU8" s="233"/>
      <c r="EV8" s="233"/>
      <c r="EW8" s="233"/>
      <c r="EX8" s="233"/>
      <c r="EY8" s="233"/>
      <c r="EZ8" s="233"/>
      <c r="FA8" s="233"/>
      <c r="FB8" s="233"/>
      <c r="FC8" s="233"/>
      <c r="FD8" s="233"/>
      <c r="FE8" s="233"/>
      <c r="FF8" s="233"/>
      <c r="FG8" s="233"/>
      <c r="FH8" s="233"/>
      <c r="FI8" s="233"/>
      <c r="FJ8" s="233"/>
      <c r="FK8" s="233"/>
      <c r="FL8" s="233"/>
      <c r="FM8" s="233"/>
      <c r="FN8" s="233"/>
      <c r="FO8" s="233"/>
      <c r="FP8" s="233"/>
      <c r="FQ8" s="233"/>
      <c r="FR8" s="233"/>
      <c r="FS8" s="233"/>
      <c r="FT8" s="233"/>
      <c r="FU8" s="233"/>
      <c r="FV8" s="233"/>
      <c r="FW8" s="233"/>
      <c r="FX8" s="233"/>
      <c r="FY8" s="233"/>
      <c r="FZ8" s="233"/>
      <c r="GA8" s="233"/>
      <c r="GB8" s="233"/>
      <c r="GC8" s="233"/>
      <c r="GD8" s="233"/>
      <c r="GE8" s="233"/>
      <c r="GF8" s="233"/>
      <c r="GG8" s="233"/>
      <c r="GH8" s="233"/>
      <c r="GI8" s="233"/>
      <c r="GJ8" s="233"/>
      <c r="GK8" s="233"/>
      <c r="GL8" s="233"/>
      <c r="GM8" s="233"/>
      <c r="GN8" s="233"/>
      <c r="GO8" s="233"/>
      <c r="GP8" s="233"/>
      <c r="GQ8" s="233"/>
      <c r="GR8" s="233"/>
      <c r="GS8" s="233"/>
      <c r="GT8" s="233"/>
      <c r="GU8" s="233"/>
      <c r="GV8" s="233"/>
      <c r="GW8" s="233"/>
      <c r="GX8" s="233"/>
      <c r="GY8" s="233"/>
      <c r="GZ8" s="233"/>
      <c r="HA8" s="233"/>
      <c r="HB8" s="233"/>
      <c r="HC8" s="233"/>
      <c r="HD8" s="233"/>
      <c r="HE8" s="233"/>
      <c r="HF8" s="233"/>
      <c r="HG8" s="233"/>
      <c r="HH8" s="233"/>
      <c r="HI8" s="233"/>
      <c r="HJ8" s="233"/>
      <c r="HK8" s="233"/>
      <c r="HL8" s="233"/>
      <c r="HM8" s="233"/>
      <c r="HN8" s="233"/>
      <c r="HO8" s="233"/>
      <c r="HP8" s="233"/>
      <c r="HQ8" s="233"/>
      <c r="HR8" s="233"/>
      <c r="HS8" s="233"/>
      <c r="HT8" s="233"/>
      <c r="HU8" s="233"/>
      <c r="HV8" s="233"/>
      <c r="HW8" s="233"/>
      <c r="HX8" s="233"/>
      <c r="HY8" s="233"/>
      <c r="HZ8" s="233"/>
      <c r="IA8" s="233"/>
      <c r="IB8" s="233"/>
      <c r="IC8" s="233"/>
      <c r="ID8" s="233"/>
      <c r="IE8" s="233"/>
      <c r="IF8" s="233"/>
      <c r="IG8" s="233"/>
      <c r="IH8" s="233"/>
      <c r="II8" s="233"/>
      <c r="IJ8" s="233"/>
      <c r="IK8" s="233"/>
      <c r="IL8" s="233"/>
      <c r="IM8" s="233"/>
      <c r="IN8" s="233"/>
      <c r="IO8" s="233"/>
      <c r="IP8" s="233"/>
      <c r="IQ8" s="233"/>
      <c r="IR8" s="233"/>
      <c r="IS8" s="233"/>
      <c r="IT8" s="233"/>
      <c r="IU8" s="233"/>
      <c r="IV8" s="233"/>
    </row>
    <row r="9" s="230" customFormat="1" ht="20" customHeight="1" spans="1:256">
      <c r="A9" s="396" t="s">
        <v>153</v>
      </c>
      <c r="B9" s="397">
        <v>50</v>
      </c>
      <c r="C9" s="398">
        <f>D9-5</f>
        <v>55</v>
      </c>
      <c r="D9" s="398">
        <v>60</v>
      </c>
      <c r="E9" s="398">
        <f t="shared" ref="E9:G9" si="1">D9+7</f>
        <v>67</v>
      </c>
      <c r="F9" s="398">
        <f t="shared" si="1"/>
        <v>74</v>
      </c>
      <c r="G9" s="398">
        <f t="shared" si="1"/>
        <v>81</v>
      </c>
      <c r="H9" s="398">
        <f>G9+3</f>
        <v>84</v>
      </c>
      <c r="I9" s="286"/>
      <c r="J9" s="287"/>
      <c r="K9" s="287"/>
      <c r="L9" s="287" t="s">
        <v>150</v>
      </c>
      <c r="M9" s="287" t="s">
        <v>150</v>
      </c>
      <c r="N9" s="287"/>
      <c r="O9" s="291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3"/>
      <c r="BF9" s="233"/>
      <c r="BG9" s="233"/>
      <c r="BH9" s="233"/>
      <c r="BI9" s="233"/>
      <c r="BJ9" s="233"/>
      <c r="BK9" s="233"/>
      <c r="BL9" s="233"/>
      <c r="BM9" s="233"/>
      <c r="BN9" s="233"/>
      <c r="BO9" s="233"/>
      <c r="BP9" s="233"/>
      <c r="BQ9" s="233"/>
      <c r="BR9" s="233"/>
      <c r="BS9" s="233"/>
      <c r="BT9" s="233"/>
      <c r="BU9" s="233"/>
      <c r="BV9" s="233"/>
      <c r="BW9" s="233"/>
      <c r="BX9" s="233"/>
      <c r="BY9" s="233"/>
      <c r="BZ9" s="233"/>
      <c r="CA9" s="233"/>
      <c r="CB9" s="233"/>
      <c r="CC9" s="233"/>
      <c r="CD9" s="233"/>
      <c r="CE9" s="233"/>
      <c r="CF9" s="233"/>
      <c r="CG9" s="233"/>
      <c r="CH9" s="233"/>
      <c r="CI9" s="233"/>
      <c r="CJ9" s="233"/>
      <c r="CK9" s="233"/>
      <c r="CL9" s="233"/>
      <c r="CM9" s="233"/>
      <c r="CN9" s="233"/>
      <c r="CO9" s="233"/>
      <c r="CP9" s="233"/>
      <c r="CQ9" s="233"/>
      <c r="CR9" s="233"/>
      <c r="CS9" s="233"/>
      <c r="CT9" s="233"/>
      <c r="CU9" s="233"/>
      <c r="CV9" s="233"/>
      <c r="CW9" s="233"/>
      <c r="CX9" s="233"/>
      <c r="CY9" s="233"/>
      <c r="CZ9" s="233"/>
      <c r="DA9" s="233"/>
      <c r="DB9" s="233"/>
      <c r="DC9" s="233"/>
      <c r="DD9" s="233"/>
      <c r="DE9" s="233"/>
      <c r="DF9" s="233"/>
      <c r="DG9" s="233"/>
      <c r="DH9" s="233"/>
      <c r="DI9" s="233"/>
      <c r="DJ9" s="233"/>
      <c r="DK9" s="233"/>
      <c r="DL9" s="233"/>
      <c r="DM9" s="233"/>
      <c r="DN9" s="233"/>
      <c r="DO9" s="233"/>
      <c r="DP9" s="233"/>
      <c r="DQ9" s="233"/>
      <c r="DR9" s="233"/>
      <c r="DS9" s="233"/>
      <c r="DT9" s="233"/>
      <c r="DU9" s="233"/>
      <c r="DV9" s="233"/>
      <c r="DW9" s="233"/>
      <c r="DX9" s="233"/>
      <c r="DY9" s="233"/>
      <c r="DZ9" s="233"/>
      <c r="EA9" s="233"/>
      <c r="EB9" s="233"/>
      <c r="EC9" s="233"/>
      <c r="ED9" s="233"/>
      <c r="EE9" s="233"/>
      <c r="EF9" s="233"/>
      <c r="EG9" s="233"/>
      <c r="EH9" s="233"/>
      <c r="EI9" s="233"/>
      <c r="EJ9" s="233"/>
      <c r="EK9" s="233"/>
      <c r="EL9" s="233"/>
      <c r="EM9" s="233"/>
      <c r="EN9" s="233"/>
      <c r="EO9" s="233"/>
      <c r="EP9" s="233"/>
      <c r="EQ9" s="233"/>
      <c r="ER9" s="233"/>
      <c r="ES9" s="233"/>
      <c r="ET9" s="233"/>
      <c r="EU9" s="233"/>
      <c r="EV9" s="233"/>
      <c r="EW9" s="233"/>
      <c r="EX9" s="233"/>
      <c r="EY9" s="233"/>
      <c r="EZ9" s="233"/>
      <c r="FA9" s="233"/>
      <c r="FB9" s="233"/>
      <c r="FC9" s="233"/>
      <c r="FD9" s="233"/>
      <c r="FE9" s="233"/>
      <c r="FF9" s="233"/>
      <c r="FG9" s="233"/>
      <c r="FH9" s="233"/>
      <c r="FI9" s="233"/>
      <c r="FJ9" s="233"/>
      <c r="FK9" s="233"/>
      <c r="FL9" s="233"/>
      <c r="FM9" s="233"/>
      <c r="FN9" s="233"/>
      <c r="FO9" s="233"/>
      <c r="FP9" s="233"/>
      <c r="FQ9" s="233"/>
      <c r="FR9" s="233"/>
      <c r="FS9" s="233"/>
      <c r="FT9" s="233"/>
      <c r="FU9" s="233"/>
      <c r="FV9" s="233"/>
      <c r="FW9" s="233"/>
      <c r="FX9" s="233"/>
      <c r="FY9" s="233"/>
      <c r="FZ9" s="233"/>
      <c r="GA9" s="233"/>
      <c r="GB9" s="233"/>
      <c r="GC9" s="233"/>
      <c r="GD9" s="233"/>
      <c r="GE9" s="233"/>
      <c r="GF9" s="233"/>
      <c r="GG9" s="233"/>
      <c r="GH9" s="233"/>
      <c r="GI9" s="233"/>
      <c r="GJ9" s="233"/>
      <c r="GK9" s="233"/>
      <c r="GL9" s="233"/>
      <c r="GM9" s="233"/>
      <c r="GN9" s="233"/>
      <c r="GO9" s="233"/>
      <c r="GP9" s="233"/>
      <c r="GQ9" s="233"/>
      <c r="GR9" s="233"/>
      <c r="GS9" s="233"/>
      <c r="GT9" s="233"/>
      <c r="GU9" s="233"/>
      <c r="GV9" s="233"/>
      <c r="GW9" s="233"/>
      <c r="GX9" s="233"/>
      <c r="GY9" s="233"/>
      <c r="GZ9" s="233"/>
      <c r="HA9" s="233"/>
      <c r="HB9" s="233"/>
      <c r="HC9" s="233"/>
      <c r="HD9" s="233"/>
      <c r="HE9" s="233"/>
      <c r="HF9" s="233"/>
      <c r="HG9" s="233"/>
      <c r="HH9" s="233"/>
      <c r="HI9" s="233"/>
      <c r="HJ9" s="233"/>
      <c r="HK9" s="233"/>
      <c r="HL9" s="233"/>
      <c r="HM9" s="233"/>
      <c r="HN9" s="233"/>
      <c r="HO9" s="233"/>
      <c r="HP9" s="233"/>
      <c r="HQ9" s="233"/>
      <c r="HR9" s="233"/>
      <c r="HS9" s="233"/>
      <c r="HT9" s="233"/>
      <c r="HU9" s="233"/>
      <c r="HV9" s="233"/>
      <c r="HW9" s="233"/>
      <c r="HX9" s="233"/>
      <c r="HY9" s="233"/>
      <c r="HZ9" s="233"/>
      <c r="IA9" s="233"/>
      <c r="IB9" s="233"/>
      <c r="IC9" s="233"/>
      <c r="ID9" s="233"/>
      <c r="IE9" s="233"/>
      <c r="IF9" s="233"/>
      <c r="IG9" s="233"/>
      <c r="IH9" s="233"/>
      <c r="II9" s="233"/>
      <c r="IJ9" s="233"/>
      <c r="IK9" s="233"/>
      <c r="IL9" s="233"/>
      <c r="IM9" s="233"/>
      <c r="IN9" s="233"/>
      <c r="IO9" s="233"/>
      <c r="IP9" s="233"/>
      <c r="IQ9" s="233"/>
      <c r="IR9" s="233"/>
      <c r="IS9" s="233"/>
      <c r="IT9" s="233"/>
      <c r="IU9" s="233"/>
      <c r="IV9" s="233"/>
    </row>
    <row r="10" s="230" customFormat="1" ht="20" customHeight="1" spans="1:256">
      <c r="A10" s="399" t="s">
        <v>154</v>
      </c>
      <c r="B10" s="119">
        <v>15.3</v>
      </c>
      <c r="C10" s="118">
        <f>D10-1.6</f>
        <v>16.9</v>
      </c>
      <c r="D10" s="118">
        <v>18.5</v>
      </c>
      <c r="E10" s="118">
        <f>D10+2.25</f>
        <v>20.75</v>
      </c>
      <c r="F10" s="118">
        <f>D10+4.5</f>
        <v>23</v>
      </c>
      <c r="G10" s="118">
        <f>D10+6.75</f>
        <v>25.25</v>
      </c>
      <c r="H10" s="118">
        <f>D10+7.65</f>
        <v>26.15</v>
      </c>
      <c r="I10" s="286"/>
      <c r="J10" s="287"/>
      <c r="K10" s="287"/>
      <c r="L10" s="287" t="s">
        <v>155</v>
      </c>
      <c r="M10" s="287" t="s">
        <v>156</v>
      </c>
      <c r="N10" s="287"/>
      <c r="O10" s="291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3"/>
      <c r="BV10" s="233"/>
      <c r="BW10" s="233"/>
      <c r="BX10" s="233"/>
      <c r="BY10" s="233"/>
      <c r="BZ10" s="233"/>
      <c r="CA10" s="233"/>
      <c r="CB10" s="233"/>
      <c r="CC10" s="233"/>
      <c r="CD10" s="233"/>
      <c r="CE10" s="233"/>
      <c r="CF10" s="233"/>
      <c r="CG10" s="233"/>
      <c r="CH10" s="233"/>
      <c r="CI10" s="233"/>
      <c r="CJ10" s="233"/>
      <c r="CK10" s="233"/>
      <c r="CL10" s="233"/>
      <c r="CM10" s="233"/>
      <c r="CN10" s="233"/>
      <c r="CO10" s="233"/>
      <c r="CP10" s="233"/>
      <c r="CQ10" s="233"/>
      <c r="CR10" s="233"/>
      <c r="CS10" s="233"/>
      <c r="CT10" s="233"/>
      <c r="CU10" s="233"/>
      <c r="CV10" s="233"/>
      <c r="CW10" s="233"/>
      <c r="CX10" s="233"/>
      <c r="CY10" s="233"/>
      <c r="CZ10" s="233"/>
      <c r="DA10" s="233"/>
      <c r="DB10" s="233"/>
      <c r="DC10" s="233"/>
      <c r="DD10" s="233"/>
      <c r="DE10" s="233"/>
      <c r="DF10" s="233"/>
      <c r="DG10" s="233"/>
      <c r="DH10" s="233"/>
      <c r="DI10" s="233"/>
      <c r="DJ10" s="233"/>
      <c r="DK10" s="233"/>
      <c r="DL10" s="233"/>
      <c r="DM10" s="233"/>
      <c r="DN10" s="233"/>
      <c r="DO10" s="233"/>
      <c r="DP10" s="233"/>
      <c r="DQ10" s="233"/>
      <c r="DR10" s="233"/>
      <c r="DS10" s="233"/>
      <c r="DT10" s="233"/>
      <c r="DU10" s="233"/>
      <c r="DV10" s="233"/>
      <c r="DW10" s="233"/>
      <c r="DX10" s="233"/>
      <c r="DY10" s="233"/>
      <c r="DZ10" s="233"/>
      <c r="EA10" s="233"/>
      <c r="EB10" s="233"/>
      <c r="EC10" s="233"/>
      <c r="ED10" s="233"/>
      <c r="EE10" s="233"/>
      <c r="EF10" s="233"/>
      <c r="EG10" s="233"/>
      <c r="EH10" s="233"/>
      <c r="EI10" s="233"/>
      <c r="EJ10" s="233"/>
      <c r="EK10" s="233"/>
      <c r="EL10" s="233"/>
      <c r="EM10" s="233"/>
      <c r="EN10" s="233"/>
      <c r="EO10" s="233"/>
      <c r="EP10" s="233"/>
      <c r="EQ10" s="233"/>
      <c r="ER10" s="233"/>
      <c r="ES10" s="233"/>
      <c r="ET10" s="233"/>
      <c r="EU10" s="233"/>
      <c r="EV10" s="233"/>
      <c r="EW10" s="233"/>
      <c r="EX10" s="233"/>
      <c r="EY10" s="233"/>
      <c r="EZ10" s="233"/>
      <c r="FA10" s="233"/>
      <c r="FB10" s="233"/>
      <c r="FC10" s="233"/>
      <c r="FD10" s="233"/>
      <c r="FE10" s="233"/>
      <c r="FF10" s="233"/>
      <c r="FG10" s="233"/>
      <c r="FH10" s="233"/>
      <c r="FI10" s="233"/>
      <c r="FJ10" s="233"/>
      <c r="FK10" s="233"/>
      <c r="FL10" s="233"/>
      <c r="FM10" s="233"/>
      <c r="FN10" s="233"/>
      <c r="FO10" s="233"/>
      <c r="FP10" s="233"/>
      <c r="FQ10" s="233"/>
      <c r="FR10" s="233"/>
      <c r="FS10" s="233"/>
      <c r="FT10" s="233"/>
      <c r="FU10" s="233"/>
      <c r="FV10" s="233"/>
      <c r="FW10" s="233"/>
      <c r="FX10" s="233"/>
      <c r="FY10" s="233"/>
      <c r="FZ10" s="233"/>
      <c r="GA10" s="233"/>
      <c r="GB10" s="233"/>
      <c r="GC10" s="233"/>
      <c r="GD10" s="233"/>
      <c r="GE10" s="233"/>
      <c r="GF10" s="233"/>
      <c r="GG10" s="233"/>
      <c r="GH10" s="233"/>
      <c r="GI10" s="233"/>
      <c r="GJ10" s="233"/>
      <c r="GK10" s="233"/>
      <c r="GL10" s="233"/>
      <c r="GM10" s="233"/>
      <c r="GN10" s="233"/>
      <c r="GO10" s="233"/>
      <c r="GP10" s="233"/>
      <c r="GQ10" s="233"/>
      <c r="GR10" s="233"/>
      <c r="GS10" s="233"/>
      <c r="GT10" s="233"/>
      <c r="GU10" s="233"/>
      <c r="GV10" s="233"/>
      <c r="GW10" s="233"/>
      <c r="GX10" s="233"/>
      <c r="GY10" s="233"/>
      <c r="GZ10" s="233"/>
      <c r="HA10" s="233"/>
      <c r="HB10" s="233"/>
      <c r="HC10" s="233"/>
      <c r="HD10" s="233"/>
      <c r="HE10" s="233"/>
      <c r="HF10" s="233"/>
      <c r="HG10" s="233"/>
      <c r="HH10" s="233"/>
      <c r="HI10" s="233"/>
      <c r="HJ10" s="233"/>
      <c r="HK10" s="233"/>
      <c r="HL10" s="233"/>
      <c r="HM10" s="233"/>
      <c r="HN10" s="233"/>
      <c r="HO10" s="233"/>
      <c r="HP10" s="233"/>
      <c r="HQ10" s="233"/>
      <c r="HR10" s="233"/>
      <c r="HS10" s="233"/>
      <c r="HT10" s="233"/>
      <c r="HU10" s="233"/>
      <c r="HV10" s="233"/>
      <c r="HW10" s="233"/>
      <c r="HX10" s="233"/>
      <c r="HY10" s="233"/>
      <c r="HZ10" s="233"/>
      <c r="IA10" s="233"/>
      <c r="IB10" s="233"/>
      <c r="IC10" s="233"/>
      <c r="ID10" s="233"/>
      <c r="IE10" s="233"/>
      <c r="IF10" s="233"/>
      <c r="IG10" s="233"/>
      <c r="IH10" s="233"/>
      <c r="II10" s="233"/>
      <c r="IJ10" s="233"/>
      <c r="IK10" s="233"/>
      <c r="IL10" s="233"/>
      <c r="IM10" s="233"/>
      <c r="IN10" s="233"/>
      <c r="IO10" s="233"/>
      <c r="IP10" s="233"/>
      <c r="IQ10" s="233"/>
      <c r="IR10" s="233"/>
      <c r="IS10" s="233"/>
      <c r="IT10" s="233"/>
      <c r="IU10" s="233"/>
      <c r="IV10" s="233"/>
    </row>
    <row r="11" s="230" customFormat="1" ht="20" customHeight="1" spans="1:256">
      <c r="A11" s="396" t="s">
        <v>157</v>
      </c>
      <c r="B11" s="397">
        <v>9.5</v>
      </c>
      <c r="C11" s="398">
        <f>D11-1</f>
        <v>10.5</v>
      </c>
      <c r="D11" s="398">
        <v>11.5</v>
      </c>
      <c r="E11" s="398">
        <f t="shared" ref="E11:G11" si="2">D11+1.5</f>
        <v>13</v>
      </c>
      <c r="F11" s="398">
        <f t="shared" si="2"/>
        <v>14.5</v>
      </c>
      <c r="G11" s="398">
        <f t="shared" si="2"/>
        <v>16</v>
      </c>
      <c r="H11" s="398">
        <f>G11+0.6</f>
        <v>16.6</v>
      </c>
      <c r="I11" s="286"/>
      <c r="J11" s="287"/>
      <c r="K11" s="287"/>
      <c r="L11" s="287" t="s">
        <v>150</v>
      </c>
      <c r="M11" s="287" t="s">
        <v>150</v>
      </c>
      <c r="N11" s="287"/>
      <c r="O11" s="291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233"/>
      <c r="CO11" s="233"/>
      <c r="CP11" s="233"/>
      <c r="CQ11" s="233"/>
      <c r="CR11" s="233"/>
      <c r="CS11" s="233"/>
      <c r="CT11" s="233"/>
      <c r="CU11" s="233"/>
      <c r="CV11" s="233"/>
      <c r="CW11" s="233"/>
      <c r="CX11" s="233"/>
      <c r="CY11" s="233"/>
      <c r="CZ11" s="233"/>
      <c r="DA11" s="233"/>
      <c r="DB11" s="233"/>
      <c r="DC11" s="233"/>
      <c r="DD11" s="233"/>
      <c r="DE11" s="233"/>
      <c r="DF11" s="233"/>
      <c r="DG11" s="233"/>
      <c r="DH11" s="233"/>
      <c r="DI11" s="233"/>
      <c r="DJ11" s="233"/>
      <c r="DK11" s="233"/>
      <c r="DL11" s="233"/>
      <c r="DM11" s="233"/>
      <c r="DN11" s="233"/>
      <c r="DO11" s="233"/>
      <c r="DP11" s="233"/>
      <c r="DQ11" s="233"/>
      <c r="DR11" s="233"/>
      <c r="DS11" s="233"/>
      <c r="DT11" s="233"/>
      <c r="DU11" s="233"/>
      <c r="DV11" s="233"/>
      <c r="DW11" s="233"/>
      <c r="DX11" s="233"/>
      <c r="DY11" s="233"/>
      <c r="DZ11" s="233"/>
      <c r="EA11" s="233"/>
      <c r="EB11" s="233"/>
      <c r="EC11" s="233"/>
      <c r="ED11" s="233"/>
      <c r="EE11" s="233"/>
      <c r="EF11" s="233"/>
      <c r="EG11" s="233"/>
      <c r="EH11" s="233"/>
      <c r="EI11" s="233"/>
      <c r="EJ11" s="233"/>
      <c r="EK11" s="233"/>
      <c r="EL11" s="233"/>
      <c r="EM11" s="233"/>
      <c r="EN11" s="233"/>
      <c r="EO11" s="233"/>
      <c r="EP11" s="233"/>
      <c r="EQ11" s="233"/>
      <c r="ER11" s="233"/>
      <c r="ES11" s="233"/>
      <c r="ET11" s="233"/>
      <c r="EU11" s="233"/>
      <c r="EV11" s="233"/>
      <c r="EW11" s="233"/>
      <c r="EX11" s="233"/>
      <c r="EY11" s="233"/>
      <c r="EZ11" s="233"/>
      <c r="FA11" s="233"/>
      <c r="FB11" s="233"/>
      <c r="FC11" s="233"/>
      <c r="FD11" s="233"/>
      <c r="FE11" s="233"/>
      <c r="FF11" s="233"/>
      <c r="FG11" s="233"/>
      <c r="FH11" s="233"/>
      <c r="FI11" s="233"/>
      <c r="FJ11" s="233"/>
      <c r="FK11" s="233"/>
      <c r="FL11" s="233"/>
      <c r="FM11" s="233"/>
      <c r="FN11" s="233"/>
      <c r="FO11" s="233"/>
      <c r="FP11" s="233"/>
      <c r="FQ11" s="233"/>
      <c r="FR11" s="233"/>
      <c r="FS11" s="233"/>
      <c r="FT11" s="233"/>
      <c r="FU11" s="233"/>
      <c r="FV11" s="233"/>
      <c r="FW11" s="233"/>
      <c r="FX11" s="233"/>
      <c r="FY11" s="233"/>
      <c r="FZ11" s="233"/>
      <c r="GA11" s="233"/>
      <c r="GB11" s="233"/>
      <c r="GC11" s="233"/>
      <c r="GD11" s="233"/>
      <c r="GE11" s="233"/>
      <c r="GF11" s="233"/>
      <c r="GG11" s="233"/>
      <c r="GH11" s="233"/>
      <c r="GI11" s="233"/>
      <c r="GJ11" s="233"/>
      <c r="GK11" s="233"/>
      <c r="GL11" s="233"/>
      <c r="GM11" s="233"/>
      <c r="GN11" s="233"/>
      <c r="GO11" s="233"/>
      <c r="GP11" s="233"/>
      <c r="GQ11" s="233"/>
      <c r="GR11" s="233"/>
      <c r="GS11" s="233"/>
      <c r="GT11" s="233"/>
      <c r="GU11" s="233"/>
      <c r="GV11" s="233"/>
      <c r="GW11" s="233"/>
      <c r="GX11" s="233"/>
      <c r="GY11" s="233"/>
      <c r="GZ11" s="233"/>
      <c r="HA11" s="233"/>
      <c r="HB11" s="233"/>
      <c r="HC11" s="233"/>
      <c r="HD11" s="233"/>
      <c r="HE11" s="233"/>
      <c r="HF11" s="233"/>
      <c r="HG11" s="233"/>
      <c r="HH11" s="233"/>
      <c r="HI11" s="233"/>
      <c r="HJ11" s="233"/>
      <c r="HK11" s="233"/>
      <c r="HL11" s="233"/>
      <c r="HM11" s="233"/>
      <c r="HN11" s="233"/>
      <c r="HO11" s="233"/>
      <c r="HP11" s="233"/>
      <c r="HQ11" s="233"/>
      <c r="HR11" s="233"/>
      <c r="HS11" s="233"/>
      <c r="HT11" s="233"/>
      <c r="HU11" s="233"/>
      <c r="HV11" s="233"/>
      <c r="HW11" s="233"/>
      <c r="HX11" s="233"/>
      <c r="HY11" s="233"/>
      <c r="HZ11" s="233"/>
      <c r="IA11" s="233"/>
      <c r="IB11" s="233"/>
      <c r="IC11" s="233"/>
      <c r="ID11" s="233"/>
      <c r="IE11" s="233"/>
      <c r="IF11" s="233"/>
      <c r="IG11" s="233"/>
      <c r="IH11" s="233"/>
      <c r="II11" s="233"/>
      <c r="IJ11" s="233"/>
      <c r="IK11" s="233"/>
      <c r="IL11" s="233"/>
      <c r="IM11" s="233"/>
      <c r="IN11" s="233"/>
      <c r="IO11" s="233"/>
      <c r="IP11" s="233"/>
      <c r="IQ11" s="233"/>
      <c r="IR11" s="233"/>
      <c r="IS11" s="233"/>
      <c r="IT11" s="233"/>
      <c r="IU11" s="233"/>
      <c r="IV11" s="233"/>
    </row>
    <row r="12" s="230" customFormat="1" ht="20" customHeight="1" spans="1:256">
      <c r="A12" s="396" t="s">
        <v>158</v>
      </c>
      <c r="B12" s="397">
        <v>8</v>
      </c>
      <c r="C12" s="398">
        <f>D12-0.5</f>
        <v>8.5</v>
      </c>
      <c r="D12" s="398">
        <v>9</v>
      </c>
      <c r="E12" s="398">
        <f t="shared" ref="E12:H12" si="3">D12+0.5</f>
        <v>9.5</v>
      </c>
      <c r="F12" s="398">
        <f t="shared" si="3"/>
        <v>10</v>
      </c>
      <c r="G12" s="398">
        <f t="shared" si="3"/>
        <v>10.5</v>
      </c>
      <c r="H12" s="398">
        <f t="shared" si="3"/>
        <v>11</v>
      </c>
      <c r="I12" s="286"/>
      <c r="J12" s="287"/>
      <c r="K12" s="287"/>
      <c r="L12" s="287" t="s">
        <v>150</v>
      </c>
      <c r="M12" s="287" t="s">
        <v>159</v>
      </c>
      <c r="N12" s="287"/>
      <c r="O12" s="291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</row>
    <row r="13" s="230" customFormat="1" ht="20" customHeight="1" spans="1:256">
      <c r="A13" s="399" t="s">
        <v>160</v>
      </c>
      <c r="B13" s="119">
        <v>17.9</v>
      </c>
      <c r="C13" s="118">
        <f>D13-1.5</f>
        <v>20</v>
      </c>
      <c r="D13" s="118">
        <v>21.5</v>
      </c>
      <c r="E13" s="118">
        <f t="shared" ref="E13:G13" si="4">D13+1.8</f>
        <v>23.3</v>
      </c>
      <c r="F13" s="118">
        <f t="shared" si="4"/>
        <v>25.1</v>
      </c>
      <c r="G13" s="118">
        <f t="shared" si="4"/>
        <v>26.9</v>
      </c>
      <c r="H13" s="118">
        <v>28.2</v>
      </c>
      <c r="I13" s="286"/>
      <c r="J13" s="287"/>
      <c r="K13" s="287"/>
      <c r="L13" s="287" t="s">
        <v>159</v>
      </c>
      <c r="M13" s="287" t="s">
        <v>161</v>
      </c>
      <c r="N13" s="287"/>
      <c r="O13" s="291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</row>
    <row r="14" s="230" customFormat="1" ht="20" customHeight="1" spans="1:256">
      <c r="A14" s="399" t="s">
        <v>162</v>
      </c>
      <c r="B14" s="119">
        <v>24.9</v>
      </c>
      <c r="C14" s="118">
        <v>27.2</v>
      </c>
      <c r="D14" s="118">
        <v>29.5</v>
      </c>
      <c r="E14" s="118">
        <f t="shared" ref="E14:G14" si="5">D14+2.3</f>
        <v>31.8</v>
      </c>
      <c r="F14" s="118">
        <f t="shared" si="5"/>
        <v>34.1</v>
      </c>
      <c r="G14" s="118">
        <f t="shared" si="5"/>
        <v>36.4</v>
      </c>
      <c r="H14" s="118">
        <v>38</v>
      </c>
      <c r="I14" s="286"/>
      <c r="J14" s="287"/>
      <c r="K14" s="287"/>
      <c r="L14" s="287" t="s">
        <v>159</v>
      </c>
      <c r="M14" s="287" t="s">
        <v>161</v>
      </c>
      <c r="N14" s="287"/>
      <c r="O14" s="291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</row>
    <row r="15" s="230" customFormat="1" ht="20" customHeight="1" spans="1:256">
      <c r="A15" s="396" t="s">
        <v>163</v>
      </c>
      <c r="B15" s="118">
        <v>24.5</v>
      </c>
      <c r="C15" s="398">
        <f>D15-1.5</f>
        <v>26</v>
      </c>
      <c r="D15" s="398">
        <v>27.5</v>
      </c>
      <c r="E15" s="398">
        <f t="shared" ref="E15:G15" si="6">D15+2</f>
        <v>29.5</v>
      </c>
      <c r="F15" s="398">
        <f t="shared" si="6"/>
        <v>31.5</v>
      </c>
      <c r="G15" s="398">
        <f t="shared" si="6"/>
        <v>33.5</v>
      </c>
      <c r="H15" s="398">
        <f>G15+1</f>
        <v>34.5</v>
      </c>
      <c r="I15" s="286"/>
      <c r="J15" s="287"/>
      <c r="K15" s="287"/>
      <c r="L15" s="287" t="s">
        <v>159</v>
      </c>
      <c r="M15" s="287" t="s">
        <v>161</v>
      </c>
      <c r="N15" s="287"/>
      <c r="O15" s="291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</row>
    <row r="16" s="230" customFormat="1" ht="20" customHeight="1" spans="1:256">
      <c r="A16" s="396" t="s">
        <v>164</v>
      </c>
      <c r="B16" s="397">
        <v>2</v>
      </c>
      <c r="C16" s="398">
        <v>2</v>
      </c>
      <c r="D16" s="398">
        <v>2</v>
      </c>
      <c r="E16" s="398">
        <v>2</v>
      </c>
      <c r="F16" s="398">
        <v>2</v>
      </c>
      <c r="G16" s="398">
        <v>2</v>
      </c>
      <c r="H16" s="398">
        <v>2</v>
      </c>
      <c r="I16" s="286"/>
      <c r="J16" s="287"/>
      <c r="K16" s="287"/>
      <c r="L16" s="287" t="s">
        <v>150</v>
      </c>
      <c r="M16" s="287" t="s">
        <v>150</v>
      </c>
      <c r="N16" s="287"/>
      <c r="O16" s="291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</row>
    <row r="17" s="230" customFormat="1" ht="20" customHeight="1" spans="1:256">
      <c r="A17" s="396" t="s">
        <v>165</v>
      </c>
      <c r="B17" s="397">
        <f>C17-3</f>
        <v>45</v>
      </c>
      <c r="C17" s="398">
        <f>D17-3</f>
        <v>48</v>
      </c>
      <c r="D17" s="398">
        <v>51</v>
      </c>
      <c r="E17" s="398">
        <f>D17+4</f>
        <v>55</v>
      </c>
      <c r="F17" s="398">
        <f>E17+3</f>
        <v>58</v>
      </c>
      <c r="G17" s="398">
        <f>F17+4</f>
        <v>62</v>
      </c>
      <c r="H17" s="398">
        <f>G17+2</f>
        <v>64</v>
      </c>
      <c r="I17" s="286"/>
      <c r="J17" s="287"/>
      <c r="K17" s="287"/>
      <c r="L17" s="287" t="s">
        <v>149</v>
      </c>
      <c r="M17" s="287" t="s">
        <v>149</v>
      </c>
      <c r="N17" s="287"/>
      <c r="O17" s="291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</row>
    <row r="18" s="230" customFormat="1" ht="20" customHeight="1" spans="1:256">
      <c r="A18" s="400"/>
      <c r="B18" s="256"/>
      <c r="C18" s="256"/>
      <c r="D18" s="256"/>
      <c r="E18" s="256"/>
      <c r="F18" s="256"/>
      <c r="G18" s="401"/>
      <c r="H18" s="258"/>
      <c r="I18" s="286"/>
      <c r="J18" s="287"/>
      <c r="K18" s="287"/>
      <c r="L18" s="287"/>
      <c r="M18" s="287"/>
      <c r="N18" s="287"/>
      <c r="O18" s="291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</row>
    <row r="19" s="230" customFormat="1" ht="20" customHeight="1" spans="1:256">
      <c r="A19" s="269"/>
      <c r="B19" s="270"/>
      <c r="C19" s="270"/>
      <c r="D19" s="270"/>
      <c r="E19" s="271"/>
      <c r="F19" s="270"/>
      <c r="G19" s="270"/>
      <c r="H19" s="270"/>
      <c r="I19" s="292"/>
      <c r="J19" s="293"/>
      <c r="K19" s="293"/>
      <c r="L19" s="294"/>
      <c r="M19" s="293"/>
      <c r="N19" s="293"/>
      <c r="O19" s="295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</row>
    <row r="20" s="230" customFormat="1" ht="16.5" spans="1:256">
      <c r="A20" s="402"/>
      <c r="B20" s="402"/>
      <c r="C20" s="403"/>
      <c r="D20" s="403"/>
      <c r="E20" s="404"/>
      <c r="F20" s="403"/>
      <c r="G20" s="403"/>
      <c r="H20" s="40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</row>
    <row r="21" s="230" customFormat="1" spans="1:256">
      <c r="A21" s="272" t="s">
        <v>166</v>
      </c>
      <c r="B21" s="272"/>
      <c r="C21" s="273"/>
      <c r="D21" s="27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</row>
    <row r="22" s="230" customFormat="1" spans="3:256">
      <c r="C22" s="231"/>
      <c r="D22" s="231"/>
      <c r="J22" s="296" t="s">
        <v>167</v>
      </c>
      <c r="K22" s="405">
        <v>45670</v>
      </c>
      <c r="L22" s="296" t="s">
        <v>168</v>
      </c>
      <c r="M22" s="296" t="s">
        <v>130</v>
      </c>
      <c r="N22" s="296" t="s">
        <v>169</v>
      </c>
      <c r="O22" s="230" t="s">
        <v>133</v>
      </c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2" sqref="A32:K34"/>
    </sheetView>
  </sheetViews>
  <sheetFormatPr defaultColWidth="10" defaultRowHeight="16.5" customHeight="1"/>
  <cols>
    <col min="1" max="1" width="10.875" style="298" customWidth="1"/>
    <col min="2" max="16384" width="10" style="298"/>
  </cols>
  <sheetData>
    <row r="1" ht="22.5" customHeight="1" spans="1:11">
      <c r="A1" s="152" t="s">
        <v>170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7.25" customHeight="1" spans="1:11">
      <c r="A2" s="299" t="s">
        <v>53</v>
      </c>
      <c r="B2" s="300" t="s">
        <v>54</v>
      </c>
      <c r="C2" s="300"/>
      <c r="D2" s="301" t="s">
        <v>55</v>
      </c>
      <c r="E2" s="301"/>
      <c r="F2" s="300" t="s">
        <v>56</v>
      </c>
      <c r="G2" s="300"/>
      <c r="H2" s="302" t="s">
        <v>57</v>
      </c>
      <c r="I2" s="373" t="s">
        <v>56</v>
      </c>
      <c r="J2" s="373"/>
      <c r="K2" s="374"/>
    </row>
    <row r="3" customHeight="1" spans="1:11">
      <c r="A3" s="303" t="s">
        <v>58</v>
      </c>
      <c r="B3" s="304"/>
      <c r="C3" s="305"/>
      <c r="D3" s="306" t="s">
        <v>59</v>
      </c>
      <c r="E3" s="307"/>
      <c r="F3" s="307"/>
      <c r="G3" s="308"/>
      <c r="H3" s="306" t="s">
        <v>60</v>
      </c>
      <c r="I3" s="307"/>
      <c r="J3" s="307"/>
      <c r="K3" s="308"/>
    </row>
    <row r="4" customHeight="1" spans="1:11">
      <c r="A4" s="309" t="s">
        <v>61</v>
      </c>
      <c r="B4" s="158"/>
      <c r="C4" s="159"/>
      <c r="D4" s="309" t="s">
        <v>63</v>
      </c>
      <c r="E4" s="310"/>
      <c r="F4" s="311"/>
      <c r="G4" s="312"/>
      <c r="H4" s="309" t="s">
        <v>64</v>
      </c>
      <c r="I4" s="310"/>
      <c r="J4" s="158" t="s">
        <v>65</v>
      </c>
      <c r="K4" s="159" t="s">
        <v>66</v>
      </c>
    </row>
    <row r="5" customHeight="1" spans="1:11">
      <c r="A5" s="313" t="s">
        <v>67</v>
      </c>
      <c r="B5" s="158"/>
      <c r="C5" s="159"/>
      <c r="D5" s="309" t="s">
        <v>69</v>
      </c>
      <c r="E5" s="310"/>
      <c r="F5" s="311"/>
      <c r="G5" s="312"/>
      <c r="H5" s="309" t="s">
        <v>70</v>
      </c>
      <c r="I5" s="310"/>
      <c r="J5" s="158" t="s">
        <v>65</v>
      </c>
      <c r="K5" s="159" t="s">
        <v>66</v>
      </c>
    </row>
    <row r="6" customHeight="1" spans="1:11">
      <c r="A6" s="309" t="s">
        <v>71</v>
      </c>
      <c r="B6" s="314"/>
      <c r="C6" s="315"/>
      <c r="D6" s="313" t="s">
        <v>73</v>
      </c>
      <c r="E6" s="316"/>
      <c r="F6" s="311"/>
      <c r="G6" s="312"/>
      <c r="H6" s="309" t="s">
        <v>74</v>
      </c>
      <c r="I6" s="310"/>
      <c r="J6" s="158" t="s">
        <v>65</v>
      </c>
      <c r="K6" s="159" t="s">
        <v>66</v>
      </c>
    </row>
    <row r="7" customHeight="1" spans="1:11">
      <c r="A7" s="309" t="s">
        <v>75</v>
      </c>
      <c r="B7" s="317"/>
      <c r="C7" s="318"/>
      <c r="D7" s="313" t="s">
        <v>76</v>
      </c>
      <c r="E7" s="319"/>
      <c r="F7" s="311"/>
      <c r="G7" s="312"/>
      <c r="H7" s="309" t="s">
        <v>77</v>
      </c>
      <c r="I7" s="310"/>
      <c r="J7" s="158" t="s">
        <v>65</v>
      </c>
      <c r="K7" s="159" t="s">
        <v>66</v>
      </c>
    </row>
    <row r="8" customHeight="1" spans="1:16">
      <c r="A8" s="320" t="s">
        <v>78</v>
      </c>
      <c r="B8" s="321"/>
      <c r="C8" s="322"/>
      <c r="D8" s="323" t="s">
        <v>80</v>
      </c>
      <c r="E8" s="324"/>
      <c r="F8" s="325"/>
      <c r="G8" s="326"/>
      <c r="H8" s="323" t="s">
        <v>81</v>
      </c>
      <c r="I8" s="324"/>
      <c r="J8" s="343" t="s">
        <v>65</v>
      </c>
      <c r="K8" s="375" t="s">
        <v>66</v>
      </c>
      <c r="P8" s="211" t="s">
        <v>171</v>
      </c>
    </row>
    <row r="9" customHeight="1" spans="1:11">
      <c r="A9" s="327" t="s">
        <v>172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customHeight="1" spans="1:11">
      <c r="A10" s="328" t="s">
        <v>84</v>
      </c>
      <c r="B10" s="329" t="s">
        <v>85</v>
      </c>
      <c r="C10" s="330" t="s">
        <v>86</v>
      </c>
      <c r="D10" s="331"/>
      <c r="E10" s="332" t="s">
        <v>89</v>
      </c>
      <c r="F10" s="329" t="s">
        <v>85</v>
      </c>
      <c r="G10" s="330" t="s">
        <v>86</v>
      </c>
      <c r="H10" s="329"/>
      <c r="I10" s="332" t="s">
        <v>87</v>
      </c>
      <c r="J10" s="329" t="s">
        <v>85</v>
      </c>
      <c r="K10" s="376" t="s">
        <v>86</v>
      </c>
    </row>
    <row r="11" customHeight="1" spans="1:11">
      <c r="A11" s="313" t="s">
        <v>90</v>
      </c>
      <c r="B11" s="333" t="s">
        <v>85</v>
      </c>
      <c r="C11" s="158" t="s">
        <v>86</v>
      </c>
      <c r="D11" s="319"/>
      <c r="E11" s="316" t="s">
        <v>92</v>
      </c>
      <c r="F11" s="333" t="s">
        <v>85</v>
      </c>
      <c r="G11" s="158" t="s">
        <v>86</v>
      </c>
      <c r="H11" s="333"/>
      <c r="I11" s="316" t="s">
        <v>97</v>
      </c>
      <c r="J11" s="333" t="s">
        <v>85</v>
      </c>
      <c r="K11" s="159" t="s">
        <v>86</v>
      </c>
    </row>
    <row r="12" customHeight="1" spans="1:11">
      <c r="A12" s="323" t="s">
        <v>116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77"/>
    </row>
    <row r="13" customHeight="1" spans="1:11">
      <c r="A13" s="334" t="s">
        <v>173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customHeight="1" spans="1:11">
      <c r="A14" s="335" t="s">
        <v>174</v>
      </c>
      <c r="B14" s="336"/>
      <c r="C14" s="336"/>
      <c r="D14" s="336"/>
      <c r="E14" s="336"/>
      <c r="F14" s="336"/>
      <c r="G14" s="336"/>
      <c r="H14" s="337"/>
      <c r="I14" s="378"/>
      <c r="J14" s="378"/>
      <c r="K14" s="379"/>
    </row>
    <row r="15" customHeight="1" spans="1:11">
      <c r="A15" s="338"/>
      <c r="B15" s="339"/>
      <c r="C15" s="339"/>
      <c r="D15" s="340"/>
      <c r="E15" s="341"/>
      <c r="F15" s="339"/>
      <c r="G15" s="339"/>
      <c r="H15" s="340"/>
      <c r="I15" s="380"/>
      <c r="J15" s="381"/>
      <c r="K15" s="382"/>
    </row>
    <row r="16" customHeight="1" spans="1:11">
      <c r="A16" s="342"/>
      <c r="B16" s="343"/>
      <c r="C16" s="343"/>
      <c r="D16" s="343"/>
      <c r="E16" s="343"/>
      <c r="F16" s="343"/>
      <c r="G16" s="343"/>
      <c r="H16" s="343"/>
      <c r="I16" s="343"/>
      <c r="J16" s="343"/>
      <c r="K16" s="375"/>
    </row>
    <row r="17" customHeight="1" spans="1:11">
      <c r="A17" s="334" t="s">
        <v>175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customHeight="1" spans="1:11">
      <c r="A18" s="344" t="s">
        <v>176</v>
      </c>
      <c r="B18" s="345"/>
      <c r="C18" s="345"/>
      <c r="D18" s="345"/>
      <c r="E18" s="345"/>
      <c r="F18" s="345"/>
      <c r="G18" s="345"/>
      <c r="H18" s="345"/>
      <c r="I18" s="378"/>
      <c r="J18" s="378"/>
      <c r="K18" s="379"/>
    </row>
    <row r="19" customHeight="1" spans="1:11">
      <c r="A19" s="338"/>
      <c r="B19" s="339"/>
      <c r="C19" s="339"/>
      <c r="D19" s="340"/>
      <c r="E19" s="341"/>
      <c r="F19" s="339"/>
      <c r="G19" s="339"/>
      <c r="H19" s="340"/>
      <c r="I19" s="380"/>
      <c r="J19" s="381"/>
      <c r="K19" s="382"/>
    </row>
    <row r="20" customHeight="1" spans="1:11">
      <c r="A20" s="342"/>
      <c r="B20" s="343"/>
      <c r="C20" s="343"/>
      <c r="D20" s="343"/>
      <c r="E20" s="343"/>
      <c r="F20" s="343"/>
      <c r="G20" s="343"/>
      <c r="H20" s="343"/>
      <c r="I20" s="343"/>
      <c r="J20" s="343"/>
      <c r="K20" s="375"/>
    </row>
    <row r="21" customHeight="1" spans="1:11">
      <c r="A21" s="346" t="s">
        <v>113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6"/>
    </row>
    <row r="22" customHeight="1" spans="1:11">
      <c r="A22" s="153" t="s">
        <v>114</v>
      </c>
      <c r="B22" s="187"/>
      <c r="C22" s="187"/>
      <c r="D22" s="187"/>
      <c r="E22" s="187"/>
      <c r="F22" s="187"/>
      <c r="G22" s="187"/>
      <c r="H22" s="187"/>
      <c r="I22" s="187"/>
      <c r="J22" s="187"/>
      <c r="K22" s="215"/>
    </row>
    <row r="23" customHeight="1" spans="1:11">
      <c r="A23" s="166" t="s">
        <v>115</v>
      </c>
      <c r="B23" s="167"/>
      <c r="C23" s="158" t="s">
        <v>65</v>
      </c>
      <c r="D23" s="158" t="s">
        <v>66</v>
      </c>
      <c r="E23" s="165"/>
      <c r="F23" s="165"/>
      <c r="G23" s="165"/>
      <c r="H23" s="165"/>
      <c r="I23" s="165"/>
      <c r="J23" s="165"/>
      <c r="K23" s="208"/>
    </row>
    <row r="24" customHeight="1" spans="1:11">
      <c r="A24" s="347" t="s">
        <v>177</v>
      </c>
      <c r="B24" s="161"/>
      <c r="C24" s="161"/>
      <c r="D24" s="161"/>
      <c r="E24" s="161"/>
      <c r="F24" s="161"/>
      <c r="G24" s="161"/>
      <c r="H24" s="161"/>
      <c r="I24" s="161"/>
      <c r="J24" s="161"/>
      <c r="K24" s="383"/>
    </row>
    <row r="25" customHeight="1" spans="1:11">
      <c r="A25" s="348"/>
      <c r="B25" s="349"/>
      <c r="C25" s="349"/>
      <c r="D25" s="349"/>
      <c r="E25" s="349"/>
      <c r="F25" s="349"/>
      <c r="G25" s="349"/>
      <c r="H25" s="349"/>
      <c r="I25" s="349"/>
      <c r="J25" s="349"/>
      <c r="K25" s="384"/>
    </row>
    <row r="26" customHeight="1" spans="1:11">
      <c r="A26" s="327" t="s">
        <v>122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customHeight="1" spans="1:11">
      <c r="A27" s="303" t="s">
        <v>123</v>
      </c>
      <c r="B27" s="330" t="s">
        <v>95</v>
      </c>
      <c r="C27" s="330" t="s">
        <v>96</v>
      </c>
      <c r="D27" s="330" t="s">
        <v>88</v>
      </c>
      <c r="E27" s="304" t="s">
        <v>124</v>
      </c>
      <c r="F27" s="330" t="s">
        <v>95</v>
      </c>
      <c r="G27" s="330" t="s">
        <v>96</v>
      </c>
      <c r="H27" s="330" t="s">
        <v>88</v>
      </c>
      <c r="I27" s="304" t="s">
        <v>125</v>
      </c>
      <c r="J27" s="330" t="s">
        <v>95</v>
      </c>
      <c r="K27" s="376" t="s">
        <v>96</v>
      </c>
    </row>
    <row r="28" customHeight="1" spans="1:11">
      <c r="A28" s="350" t="s">
        <v>87</v>
      </c>
      <c r="B28" s="158" t="s">
        <v>95</v>
      </c>
      <c r="C28" s="158" t="s">
        <v>96</v>
      </c>
      <c r="D28" s="158" t="s">
        <v>88</v>
      </c>
      <c r="E28" s="351" t="s">
        <v>94</v>
      </c>
      <c r="F28" s="158" t="s">
        <v>95</v>
      </c>
      <c r="G28" s="158" t="s">
        <v>96</v>
      </c>
      <c r="H28" s="158" t="s">
        <v>88</v>
      </c>
      <c r="I28" s="351" t="s">
        <v>105</v>
      </c>
      <c r="J28" s="158" t="s">
        <v>95</v>
      </c>
      <c r="K28" s="159" t="s">
        <v>96</v>
      </c>
    </row>
    <row r="29" customHeight="1" spans="1:11">
      <c r="A29" s="309" t="s">
        <v>98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85"/>
    </row>
    <row r="30" customHeight="1" spans="1:11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86"/>
    </row>
    <row r="31" customHeight="1" spans="1:11">
      <c r="A31" s="355" t="s">
        <v>178</v>
      </c>
      <c r="B31" s="355"/>
      <c r="C31" s="355"/>
      <c r="D31" s="355"/>
      <c r="E31" s="355"/>
      <c r="F31" s="355"/>
      <c r="G31" s="355"/>
      <c r="H31" s="355"/>
      <c r="I31" s="355"/>
      <c r="J31" s="355"/>
      <c r="K31" s="355"/>
    </row>
    <row r="32" ht="21" customHeight="1" spans="1:11">
      <c r="A32" s="356"/>
      <c r="B32" s="357"/>
      <c r="C32" s="357"/>
      <c r="D32" s="357"/>
      <c r="E32" s="357"/>
      <c r="F32" s="357"/>
      <c r="G32" s="357"/>
      <c r="H32" s="357"/>
      <c r="I32" s="357"/>
      <c r="J32" s="357"/>
      <c r="K32" s="387"/>
    </row>
    <row r="33" ht="21" customHeight="1" spans="1:11">
      <c r="A33" s="358"/>
      <c r="B33" s="359"/>
      <c r="C33" s="359"/>
      <c r="D33" s="359"/>
      <c r="E33" s="359"/>
      <c r="F33" s="359"/>
      <c r="G33" s="359"/>
      <c r="H33" s="359"/>
      <c r="I33" s="359"/>
      <c r="J33" s="359"/>
      <c r="K33" s="388"/>
    </row>
    <row r="34" ht="21" customHeight="1" spans="1:11">
      <c r="A34" s="358"/>
      <c r="B34" s="359"/>
      <c r="C34" s="359"/>
      <c r="D34" s="359"/>
      <c r="E34" s="359"/>
      <c r="F34" s="359"/>
      <c r="G34" s="359"/>
      <c r="H34" s="359"/>
      <c r="I34" s="359"/>
      <c r="J34" s="359"/>
      <c r="K34" s="388"/>
    </row>
    <row r="35" ht="21" customHeight="1" spans="1:11">
      <c r="A35" s="358"/>
      <c r="B35" s="359"/>
      <c r="C35" s="359"/>
      <c r="D35" s="359"/>
      <c r="E35" s="359"/>
      <c r="F35" s="359"/>
      <c r="G35" s="359"/>
      <c r="H35" s="359"/>
      <c r="I35" s="359"/>
      <c r="J35" s="359"/>
      <c r="K35" s="388"/>
    </row>
    <row r="36" ht="21" customHeight="1" spans="1:11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88"/>
    </row>
    <row r="37" ht="21" customHeight="1" spans="1:11">
      <c r="A37" s="358"/>
      <c r="B37" s="359"/>
      <c r="C37" s="359"/>
      <c r="D37" s="359"/>
      <c r="E37" s="359"/>
      <c r="F37" s="359"/>
      <c r="G37" s="359"/>
      <c r="H37" s="359"/>
      <c r="I37" s="359"/>
      <c r="J37" s="359"/>
      <c r="K37" s="388"/>
    </row>
    <row r="38" ht="21" customHeight="1" spans="1:11">
      <c r="A38" s="358"/>
      <c r="B38" s="359"/>
      <c r="C38" s="359"/>
      <c r="D38" s="359"/>
      <c r="E38" s="359"/>
      <c r="F38" s="359"/>
      <c r="G38" s="359"/>
      <c r="H38" s="359"/>
      <c r="I38" s="359"/>
      <c r="J38" s="359"/>
      <c r="K38" s="388"/>
    </row>
    <row r="39" ht="21" customHeight="1" spans="1:11">
      <c r="A39" s="358"/>
      <c r="B39" s="359"/>
      <c r="C39" s="359"/>
      <c r="D39" s="359"/>
      <c r="E39" s="359"/>
      <c r="F39" s="359"/>
      <c r="G39" s="359"/>
      <c r="H39" s="359"/>
      <c r="I39" s="359"/>
      <c r="J39" s="359"/>
      <c r="K39" s="388"/>
    </row>
    <row r="40" ht="21" customHeight="1" spans="1:11">
      <c r="A40" s="358"/>
      <c r="B40" s="359"/>
      <c r="C40" s="359"/>
      <c r="D40" s="359"/>
      <c r="E40" s="359"/>
      <c r="F40" s="359"/>
      <c r="G40" s="359"/>
      <c r="H40" s="359"/>
      <c r="I40" s="359"/>
      <c r="J40" s="359"/>
      <c r="K40" s="388"/>
    </row>
    <row r="41" ht="21" customHeight="1" spans="1:11">
      <c r="A41" s="358"/>
      <c r="B41" s="359"/>
      <c r="C41" s="359"/>
      <c r="D41" s="359"/>
      <c r="E41" s="359"/>
      <c r="F41" s="359"/>
      <c r="G41" s="359"/>
      <c r="H41" s="359"/>
      <c r="I41" s="359"/>
      <c r="J41" s="359"/>
      <c r="K41" s="388"/>
    </row>
    <row r="42" ht="21" customHeight="1" spans="1:11">
      <c r="A42" s="358"/>
      <c r="B42" s="359"/>
      <c r="C42" s="359"/>
      <c r="D42" s="359"/>
      <c r="E42" s="359"/>
      <c r="F42" s="359"/>
      <c r="G42" s="359"/>
      <c r="H42" s="359"/>
      <c r="I42" s="359"/>
      <c r="J42" s="359"/>
      <c r="K42" s="388"/>
    </row>
    <row r="43" ht="17.25" customHeight="1" spans="1:11">
      <c r="A43" s="353" t="s">
        <v>121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86"/>
    </row>
    <row r="44" customHeight="1" spans="1:11">
      <c r="A44" s="355" t="s">
        <v>179</v>
      </c>
      <c r="B44" s="355"/>
      <c r="C44" s="355"/>
      <c r="D44" s="355"/>
      <c r="E44" s="355"/>
      <c r="F44" s="355"/>
      <c r="G44" s="355"/>
      <c r="H44" s="355"/>
      <c r="I44" s="355"/>
      <c r="J44" s="355"/>
      <c r="K44" s="355"/>
    </row>
    <row r="45" ht="18" customHeight="1" spans="1:11">
      <c r="A45" s="360" t="s">
        <v>116</v>
      </c>
      <c r="B45" s="361"/>
      <c r="C45" s="361"/>
      <c r="D45" s="361"/>
      <c r="E45" s="361"/>
      <c r="F45" s="361"/>
      <c r="G45" s="361"/>
      <c r="H45" s="361"/>
      <c r="I45" s="361"/>
      <c r="J45" s="361"/>
      <c r="K45" s="389"/>
    </row>
    <row r="46" ht="18" customHeight="1" spans="1:11">
      <c r="A46" s="360" t="s">
        <v>180</v>
      </c>
      <c r="B46" s="361"/>
      <c r="C46" s="361"/>
      <c r="D46" s="361"/>
      <c r="E46" s="361"/>
      <c r="F46" s="361"/>
      <c r="G46" s="361"/>
      <c r="H46" s="361"/>
      <c r="I46" s="361"/>
      <c r="J46" s="361"/>
      <c r="K46" s="389"/>
    </row>
    <row r="47" ht="18" customHeight="1" spans="1:11">
      <c r="A47" s="348"/>
      <c r="B47" s="349"/>
      <c r="C47" s="349"/>
      <c r="D47" s="349"/>
      <c r="E47" s="349"/>
      <c r="F47" s="349"/>
      <c r="G47" s="349"/>
      <c r="H47" s="349"/>
      <c r="I47" s="349"/>
      <c r="J47" s="349"/>
      <c r="K47" s="384"/>
    </row>
    <row r="48" ht="21" customHeight="1" spans="1:11">
      <c r="A48" s="362" t="s">
        <v>127</v>
      </c>
      <c r="B48" s="363" t="s">
        <v>128</v>
      </c>
      <c r="C48" s="363"/>
      <c r="D48" s="364" t="s">
        <v>129</v>
      </c>
      <c r="E48" s="364" t="s">
        <v>130</v>
      </c>
      <c r="F48" s="364" t="s">
        <v>131</v>
      </c>
      <c r="G48" s="365">
        <v>45634</v>
      </c>
      <c r="H48" s="366" t="s">
        <v>132</v>
      </c>
      <c r="I48" s="366"/>
      <c r="J48" s="363" t="s">
        <v>133</v>
      </c>
      <c r="K48" s="390"/>
    </row>
    <row r="49" customHeight="1" spans="1:11">
      <c r="A49" s="367" t="s">
        <v>134</v>
      </c>
      <c r="B49" s="368"/>
      <c r="C49" s="368"/>
      <c r="D49" s="368"/>
      <c r="E49" s="368"/>
      <c r="F49" s="368"/>
      <c r="G49" s="368"/>
      <c r="H49" s="368"/>
      <c r="I49" s="368"/>
      <c r="J49" s="368"/>
      <c r="K49" s="391"/>
    </row>
    <row r="50" customHeight="1" spans="1:11">
      <c r="A50" s="369"/>
      <c r="B50" s="370"/>
      <c r="C50" s="370"/>
      <c r="D50" s="370"/>
      <c r="E50" s="370"/>
      <c r="F50" s="370"/>
      <c r="G50" s="370"/>
      <c r="H50" s="370"/>
      <c r="I50" s="370"/>
      <c r="J50" s="370"/>
      <c r="K50" s="392"/>
    </row>
    <row r="51" customHeight="1" spans="1:11">
      <c r="A51" s="371"/>
      <c r="B51" s="372"/>
      <c r="C51" s="372"/>
      <c r="D51" s="372"/>
      <c r="E51" s="372"/>
      <c r="F51" s="372"/>
      <c r="G51" s="372"/>
      <c r="H51" s="372"/>
      <c r="I51" s="372"/>
      <c r="J51" s="372"/>
      <c r="K51" s="393"/>
    </row>
    <row r="52" ht="21" customHeight="1" spans="1:11">
      <c r="A52" s="362" t="s">
        <v>127</v>
      </c>
      <c r="B52" s="363" t="s">
        <v>128</v>
      </c>
      <c r="C52" s="363"/>
      <c r="D52" s="364" t="s">
        <v>129</v>
      </c>
      <c r="E52" s="364" t="s">
        <v>130</v>
      </c>
      <c r="F52" s="364" t="s">
        <v>131</v>
      </c>
      <c r="G52" s="365">
        <v>45634</v>
      </c>
      <c r="H52" s="366" t="s">
        <v>132</v>
      </c>
      <c r="I52" s="366"/>
      <c r="J52" s="363" t="s">
        <v>133</v>
      </c>
      <c r="K52" s="39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K5" sqref="K5:M16"/>
    </sheetView>
  </sheetViews>
  <sheetFormatPr defaultColWidth="9" defaultRowHeight="14.25"/>
  <cols>
    <col min="1" max="1" width="17.625" style="230" customWidth="1"/>
    <col min="2" max="2" width="8.5" style="230" customWidth="1"/>
    <col min="3" max="3" width="8.5" style="231" customWidth="1"/>
    <col min="4" max="7" width="8.5" style="230" customWidth="1"/>
    <col min="8" max="8" width="2.75" style="230" customWidth="1"/>
    <col min="9" max="9" width="8.875" style="230" customWidth="1"/>
    <col min="10" max="14" width="10.625" style="230" customWidth="1"/>
    <col min="15" max="15" width="10.625" style="232" customWidth="1"/>
    <col min="16" max="246" width="9" style="230"/>
    <col min="247" max="16384" width="9" style="233"/>
  </cols>
  <sheetData>
    <row r="1" s="230" customFormat="1" ht="29" customHeight="1" spans="1:249">
      <c r="A1" s="234" t="s">
        <v>137</v>
      </c>
      <c r="B1" s="235"/>
      <c r="C1" s="236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74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3"/>
      <c r="BE1" s="233"/>
      <c r="BF1" s="233"/>
      <c r="BG1" s="233"/>
      <c r="BH1" s="233"/>
      <c r="BI1" s="233"/>
      <c r="BJ1" s="233"/>
      <c r="BK1" s="233"/>
      <c r="BL1" s="233"/>
      <c r="BM1" s="233"/>
      <c r="BN1" s="233"/>
      <c r="BO1" s="233"/>
      <c r="BP1" s="233"/>
      <c r="BQ1" s="233"/>
      <c r="BR1" s="233"/>
      <c r="BS1" s="233"/>
      <c r="BT1" s="233"/>
      <c r="BU1" s="233"/>
      <c r="BV1" s="233"/>
      <c r="BW1" s="233"/>
      <c r="BX1" s="233"/>
      <c r="BY1" s="233"/>
      <c r="BZ1" s="233"/>
      <c r="CA1" s="233"/>
      <c r="CB1" s="233"/>
      <c r="CC1" s="233"/>
      <c r="CD1" s="233"/>
      <c r="CE1" s="233"/>
      <c r="CF1" s="233"/>
      <c r="CG1" s="233"/>
      <c r="CH1" s="233"/>
      <c r="CI1" s="233"/>
      <c r="CJ1" s="233"/>
      <c r="CK1" s="233"/>
      <c r="CL1" s="233"/>
      <c r="CM1" s="233"/>
      <c r="CN1" s="233"/>
      <c r="CO1" s="233"/>
      <c r="CP1" s="233"/>
      <c r="CQ1" s="233"/>
      <c r="CR1" s="233"/>
      <c r="CS1" s="233"/>
      <c r="CT1" s="233"/>
      <c r="CU1" s="233"/>
      <c r="CV1" s="233"/>
      <c r="CW1" s="233"/>
      <c r="CX1" s="233"/>
      <c r="CY1" s="233"/>
      <c r="CZ1" s="233"/>
      <c r="DA1" s="233"/>
      <c r="DB1" s="233"/>
      <c r="DC1" s="233"/>
      <c r="DD1" s="233"/>
      <c r="DE1" s="233"/>
      <c r="DF1" s="233"/>
      <c r="DG1" s="233"/>
      <c r="DH1" s="233"/>
      <c r="DI1" s="233"/>
      <c r="DJ1" s="233"/>
      <c r="DK1" s="233"/>
      <c r="DL1" s="233"/>
      <c r="DM1" s="233"/>
      <c r="DN1" s="233"/>
      <c r="DO1" s="233"/>
      <c r="DP1" s="233"/>
      <c r="DQ1" s="233"/>
      <c r="DR1" s="233"/>
      <c r="DS1" s="233"/>
      <c r="DT1" s="233"/>
      <c r="DU1" s="233"/>
      <c r="DV1" s="233"/>
      <c r="DW1" s="233"/>
      <c r="DX1" s="233"/>
      <c r="DY1" s="233"/>
      <c r="DZ1" s="233"/>
      <c r="EA1" s="233"/>
      <c r="EB1" s="233"/>
      <c r="EC1" s="233"/>
      <c r="ED1" s="233"/>
      <c r="EE1" s="233"/>
      <c r="EF1" s="233"/>
      <c r="EG1" s="233"/>
      <c r="EH1" s="233"/>
      <c r="EI1" s="233"/>
      <c r="EJ1" s="233"/>
      <c r="EK1" s="233"/>
      <c r="EL1" s="233"/>
      <c r="EM1" s="233"/>
      <c r="EN1" s="233"/>
      <c r="EO1" s="233"/>
      <c r="EP1" s="233"/>
      <c r="EQ1" s="233"/>
      <c r="ER1" s="233"/>
      <c r="ES1" s="233"/>
      <c r="ET1" s="233"/>
      <c r="EU1" s="233"/>
      <c r="EV1" s="233"/>
      <c r="EW1" s="233"/>
      <c r="EX1" s="233"/>
      <c r="EY1" s="233"/>
      <c r="EZ1" s="233"/>
      <c r="FA1" s="233"/>
      <c r="FB1" s="233"/>
      <c r="FC1" s="233"/>
      <c r="FD1" s="233"/>
      <c r="FE1" s="233"/>
      <c r="FF1" s="233"/>
      <c r="FG1" s="233"/>
      <c r="FH1" s="233"/>
      <c r="FI1" s="233"/>
      <c r="FJ1" s="233"/>
      <c r="FK1" s="233"/>
      <c r="FL1" s="233"/>
      <c r="FM1" s="233"/>
      <c r="FN1" s="233"/>
      <c r="FO1" s="233"/>
      <c r="FP1" s="233"/>
      <c r="FQ1" s="233"/>
      <c r="FR1" s="233"/>
      <c r="FS1" s="233"/>
      <c r="FT1" s="233"/>
      <c r="FU1" s="233"/>
      <c r="FV1" s="233"/>
      <c r="FW1" s="233"/>
      <c r="FX1" s="233"/>
      <c r="FY1" s="233"/>
      <c r="FZ1" s="233"/>
      <c r="GA1" s="233"/>
      <c r="GB1" s="233"/>
      <c r="GC1" s="233"/>
      <c r="GD1" s="233"/>
      <c r="GE1" s="233"/>
      <c r="GF1" s="233"/>
      <c r="GG1" s="233"/>
      <c r="GH1" s="233"/>
      <c r="GI1" s="233"/>
      <c r="GJ1" s="233"/>
      <c r="GK1" s="233"/>
      <c r="GL1" s="233"/>
      <c r="GM1" s="233"/>
      <c r="GN1" s="233"/>
      <c r="GO1" s="233"/>
      <c r="GP1" s="233"/>
      <c r="GQ1" s="233"/>
      <c r="GR1" s="233"/>
      <c r="GS1" s="233"/>
      <c r="GT1" s="233"/>
      <c r="GU1" s="233"/>
      <c r="GV1" s="233"/>
      <c r="GW1" s="233"/>
      <c r="GX1" s="233"/>
      <c r="GY1" s="233"/>
      <c r="GZ1" s="233"/>
      <c r="HA1" s="233"/>
      <c r="HB1" s="233"/>
      <c r="HC1" s="233"/>
      <c r="HD1" s="233"/>
      <c r="HE1" s="233"/>
      <c r="HF1" s="233"/>
      <c r="HG1" s="233"/>
      <c r="HH1" s="233"/>
      <c r="HI1" s="233"/>
      <c r="HJ1" s="233"/>
      <c r="HK1" s="233"/>
      <c r="HL1" s="233"/>
      <c r="HM1" s="233"/>
      <c r="HN1" s="233"/>
      <c r="HO1" s="233"/>
      <c r="HP1" s="233"/>
      <c r="HQ1" s="233"/>
      <c r="HR1" s="233"/>
      <c r="HS1" s="233"/>
      <c r="HT1" s="233"/>
      <c r="HU1" s="233"/>
      <c r="HV1" s="233"/>
      <c r="HW1" s="233"/>
      <c r="HX1" s="233"/>
      <c r="HY1" s="233"/>
      <c r="HZ1" s="233"/>
      <c r="IA1" s="233"/>
      <c r="IB1" s="233"/>
      <c r="IC1" s="233"/>
      <c r="ID1" s="233"/>
      <c r="IE1" s="233"/>
      <c r="IF1" s="233"/>
      <c r="IG1" s="233"/>
      <c r="IH1" s="233"/>
      <c r="II1" s="233"/>
      <c r="IJ1" s="233"/>
      <c r="IK1" s="233"/>
      <c r="IL1" s="233"/>
      <c r="IM1" s="233"/>
      <c r="IN1" s="233"/>
      <c r="IO1" s="233"/>
    </row>
    <row r="2" s="230" customFormat="1" ht="20" customHeight="1" spans="1:249">
      <c r="A2" s="237" t="s">
        <v>61</v>
      </c>
      <c r="B2" s="238" t="str">
        <f>首期!B4</f>
        <v>QAMMAN84151</v>
      </c>
      <c r="C2" s="239"/>
      <c r="D2" s="240"/>
      <c r="E2" s="241" t="s">
        <v>67</v>
      </c>
      <c r="F2" s="242" t="str">
        <f>首期!B5</f>
        <v>儿童打底裤（两件套）</v>
      </c>
      <c r="G2" s="242"/>
      <c r="H2" s="242"/>
      <c r="I2" s="275"/>
      <c r="J2" s="276" t="s">
        <v>57</v>
      </c>
      <c r="K2" s="277" t="s">
        <v>56</v>
      </c>
      <c r="L2" s="277"/>
      <c r="M2" s="277"/>
      <c r="N2" s="277"/>
      <c r="O2" s="278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  <c r="HE2" s="233"/>
      <c r="HF2" s="233"/>
      <c r="HG2" s="233"/>
      <c r="HH2" s="233"/>
      <c r="HI2" s="233"/>
      <c r="HJ2" s="233"/>
      <c r="HK2" s="233"/>
      <c r="HL2" s="233"/>
      <c r="HM2" s="233"/>
      <c r="HN2" s="233"/>
      <c r="HO2" s="233"/>
      <c r="HP2" s="233"/>
      <c r="HQ2" s="233"/>
      <c r="HR2" s="233"/>
      <c r="HS2" s="233"/>
      <c r="HT2" s="233"/>
      <c r="HU2" s="233"/>
      <c r="HV2" s="233"/>
      <c r="HW2" s="233"/>
      <c r="HX2" s="233"/>
      <c r="HY2" s="233"/>
      <c r="HZ2" s="233"/>
      <c r="IA2" s="233"/>
      <c r="IB2" s="233"/>
      <c r="IC2" s="233"/>
      <c r="ID2" s="233"/>
      <c r="IE2" s="233"/>
      <c r="IF2" s="233"/>
      <c r="IG2" s="233"/>
      <c r="IH2" s="233"/>
      <c r="II2" s="233"/>
      <c r="IJ2" s="233"/>
      <c r="IK2" s="233"/>
      <c r="IL2" s="233"/>
      <c r="IM2" s="233"/>
      <c r="IN2" s="233"/>
      <c r="IO2" s="233"/>
    </row>
    <row r="3" s="230" customFormat="1" spans="1:249">
      <c r="A3" s="243" t="s">
        <v>138</v>
      </c>
      <c r="B3" s="244"/>
      <c r="C3" s="245"/>
      <c r="D3" s="244"/>
      <c r="E3" s="244"/>
      <c r="F3" s="244"/>
      <c r="G3" s="244"/>
      <c r="H3" s="244"/>
      <c r="I3" s="279"/>
      <c r="J3" s="280"/>
      <c r="K3" s="280"/>
      <c r="L3" s="280"/>
      <c r="M3" s="280"/>
      <c r="N3" s="280"/>
      <c r="O3" s="281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BO3" s="233"/>
      <c r="BP3" s="233"/>
      <c r="BQ3" s="233"/>
      <c r="BR3" s="233"/>
      <c r="BS3" s="233"/>
      <c r="BT3" s="233"/>
      <c r="BU3" s="233"/>
      <c r="BV3" s="233"/>
      <c r="BW3" s="233"/>
      <c r="BX3" s="233"/>
      <c r="BY3" s="233"/>
      <c r="BZ3" s="233"/>
      <c r="CA3" s="233"/>
      <c r="CB3" s="233"/>
      <c r="CC3" s="233"/>
      <c r="CD3" s="233"/>
      <c r="CE3" s="233"/>
      <c r="CF3" s="233"/>
      <c r="CG3" s="233"/>
      <c r="CH3" s="233"/>
      <c r="CI3" s="233"/>
      <c r="CJ3" s="233"/>
      <c r="CK3" s="233"/>
      <c r="CL3" s="233"/>
      <c r="CM3" s="233"/>
      <c r="CN3" s="233"/>
      <c r="CO3" s="233"/>
      <c r="CP3" s="233"/>
      <c r="CQ3" s="233"/>
      <c r="CR3" s="233"/>
      <c r="CS3" s="233"/>
      <c r="CT3" s="233"/>
      <c r="CU3" s="233"/>
      <c r="CV3" s="233"/>
      <c r="CW3" s="233"/>
      <c r="CX3" s="233"/>
      <c r="CY3" s="233"/>
      <c r="CZ3" s="233"/>
      <c r="DA3" s="233"/>
      <c r="DB3" s="233"/>
      <c r="DC3" s="233"/>
      <c r="DD3" s="233"/>
      <c r="DE3" s="233"/>
      <c r="DF3" s="233"/>
      <c r="DG3" s="233"/>
      <c r="DH3" s="233"/>
      <c r="DI3" s="233"/>
      <c r="DJ3" s="233"/>
      <c r="DK3" s="233"/>
      <c r="DL3" s="233"/>
      <c r="DM3" s="233"/>
      <c r="DN3" s="233"/>
      <c r="DO3" s="233"/>
      <c r="DP3" s="233"/>
      <c r="DQ3" s="233"/>
      <c r="DR3" s="233"/>
      <c r="DS3" s="233"/>
      <c r="DT3" s="233"/>
      <c r="DU3" s="233"/>
      <c r="DV3" s="233"/>
      <c r="DW3" s="233"/>
      <c r="DX3" s="233"/>
      <c r="DY3" s="233"/>
      <c r="DZ3" s="233"/>
      <c r="EA3" s="233"/>
      <c r="EB3" s="233"/>
      <c r="EC3" s="233"/>
      <c r="ED3" s="233"/>
      <c r="EE3" s="233"/>
      <c r="EF3" s="233"/>
      <c r="EG3" s="233"/>
      <c r="EH3" s="233"/>
      <c r="EI3" s="233"/>
      <c r="EJ3" s="233"/>
      <c r="EK3" s="233"/>
      <c r="EL3" s="233"/>
      <c r="EM3" s="233"/>
      <c r="EN3" s="233"/>
      <c r="EO3" s="233"/>
      <c r="EP3" s="233"/>
      <c r="EQ3" s="233"/>
      <c r="ER3" s="233"/>
      <c r="ES3" s="233"/>
      <c r="ET3" s="233"/>
      <c r="EU3" s="233"/>
      <c r="EV3" s="233"/>
      <c r="EW3" s="233"/>
      <c r="EX3" s="233"/>
      <c r="EY3" s="233"/>
      <c r="EZ3" s="233"/>
      <c r="FA3" s="233"/>
      <c r="FB3" s="233"/>
      <c r="FC3" s="233"/>
      <c r="FD3" s="233"/>
      <c r="FE3" s="233"/>
      <c r="FF3" s="233"/>
      <c r="FG3" s="233"/>
      <c r="FH3" s="233"/>
      <c r="FI3" s="233"/>
      <c r="FJ3" s="233"/>
      <c r="FK3" s="233"/>
      <c r="FL3" s="233"/>
      <c r="FM3" s="233"/>
      <c r="FN3" s="233"/>
      <c r="FO3" s="233"/>
      <c r="FP3" s="233"/>
      <c r="FQ3" s="233"/>
      <c r="FR3" s="233"/>
      <c r="FS3" s="233"/>
      <c r="FT3" s="233"/>
      <c r="FU3" s="233"/>
      <c r="FV3" s="233"/>
      <c r="FW3" s="233"/>
      <c r="FX3" s="233"/>
      <c r="FY3" s="233"/>
      <c r="FZ3" s="233"/>
      <c r="GA3" s="233"/>
      <c r="GB3" s="233"/>
      <c r="GC3" s="233"/>
      <c r="GD3" s="233"/>
      <c r="GE3" s="233"/>
      <c r="GF3" s="233"/>
      <c r="GG3" s="233"/>
      <c r="GH3" s="233"/>
      <c r="GI3" s="233"/>
      <c r="GJ3" s="233"/>
      <c r="GK3" s="233"/>
      <c r="GL3" s="233"/>
      <c r="GM3" s="233"/>
      <c r="GN3" s="233"/>
      <c r="GO3" s="233"/>
      <c r="GP3" s="233"/>
      <c r="GQ3" s="233"/>
      <c r="GR3" s="233"/>
      <c r="GS3" s="233"/>
      <c r="GT3" s="233"/>
      <c r="GU3" s="233"/>
      <c r="GV3" s="233"/>
      <c r="GW3" s="233"/>
      <c r="GX3" s="233"/>
      <c r="GY3" s="233"/>
      <c r="GZ3" s="233"/>
      <c r="HA3" s="233"/>
      <c r="HB3" s="233"/>
      <c r="HC3" s="233"/>
      <c r="HD3" s="233"/>
      <c r="HE3" s="233"/>
      <c r="HF3" s="233"/>
      <c r="HG3" s="233"/>
      <c r="HH3" s="233"/>
      <c r="HI3" s="233"/>
      <c r="HJ3" s="233"/>
      <c r="HK3" s="233"/>
      <c r="HL3" s="233"/>
      <c r="HM3" s="233"/>
      <c r="HN3" s="233"/>
      <c r="HO3" s="233"/>
      <c r="HP3" s="233"/>
      <c r="HQ3" s="233"/>
      <c r="HR3" s="233"/>
      <c r="HS3" s="233"/>
      <c r="HT3" s="233"/>
      <c r="HU3" s="233"/>
      <c r="HV3" s="233"/>
      <c r="HW3" s="233"/>
      <c r="HX3" s="233"/>
      <c r="HY3" s="233"/>
      <c r="HZ3" s="233"/>
      <c r="IA3" s="233"/>
      <c r="IB3" s="233"/>
      <c r="IC3" s="233"/>
      <c r="ID3" s="233"/>
      <c r="IE3" s="233"/>
      <c r="IF3" s="233"/>
      <c r="IG3" s="233"/>
      <c r="IH3" s="233"/>
      <c r="II3" s="233"/>
      <c r="IJ3" s="233"/>
      <c r="IK3" s="233"/>
      <c r="IL3" s="233"/>
      <c r="IM3" s="233"/>
      <c r="IN3" s="233"/>
      <c r="IO3" s="233"/>
    </row>
    <row r="4" s="230" customFormat="1" ht="16.5" spans="1:249">
      <c r="A4" s="243"/>
      <c r="B4" s="246" t="s">
        <v>181</v>
      </c>
      <c r="C4" s="246" t="s">
        <v>182</v>
      </c>
      <c r="D4" s="246" t="s">
        <v>183</v>
      </c>
      <c r="E4" s="246" t="s">
        <v>184</v>
      </c>
      <c r="F4" s="246" t="s">
        <v>185</v>
      </c>
      <c r="G4" s="246" t="s">
        <v>186</v>
      </c>
      <c r="H4" s="247"/>
      <c r="I4" s="279"/>
      <c r="J4" s="282"/>
      <c r="K4" s="283"/>
      <c r="L4" s="283" t="s">
        <v>146</v>
      </c>
      <c r="M4" s="283" t="s">
        <v>147</v>
      </c>
      <c r="N4" s="284"/>
      <c r="O4" s="285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233"/>
      <c r="BB4" s="233"/>
      <c r="BC4" s="233"/>
      <c r="BD4" s="233"/>
      <c r="BE4" s="233"/>
      <c r="BF4" s="233"/>
      <c r="BG4" s="233"/>
      <c r="BH4" s="233"/>
      <c r="BI4" s="233"/>
      <c r="BJ4" s="233"/>
      <c r="BK4" s="233"/>
      <c r="BL4" s="233"/>
      <c r="BM4" s="233"/>
      <c r="BN4" s="233"/>
      <c r="BO4" s="233"/>
      <c r="BP4" s="233"/>
      <c r="BQ4" s="233"/>
      <c r="BR4" s="233"/>
      <c r="BS4" s="233"/>
      <c r="BT4" s="233"/>
      <c r="BU4" s="233"/>
      <c r="BV4" s="233"/>
      <c r="BW4" s="233"/>
      <c r="BX4" s="233"/>
      <c r="BY4" s="233"/>
      <c r="BZ4" s="233"/>
      <c r="CA4" s="233"/>
      <c r="CB4" s="233"/>
      <c r="CC4" s="233"/>
      <c r="CD4" s="233"/>
      <c r="CE4" s="233"/>
      <c r="CF4" s="233"/>
      <c r="CG4" s="233"/>
      <c r="CH4" s="233"/>
      <c r="CI4" s="233"/>
      <c r="CJ4" s="233"/>
      <c r="CK4" s="233"/>
      <c r="CL4" s="233"/>
      <c r="CM4" s="233"/>
      <c r="CN4" s="233"/>
      <c r="CO4" s="233"/>
      <c r="CP4" s="233"/>
      <c r="CQ4" s="233"/>
      <c r="CR4" s="233"/>
      <c r="CS4" s="233"/>
      <c r="CT4" s="233"/>
      <c r="CU4" s="233"/>
      <c r="CV4" s="233"/>
      <c r="CW4" s="233"/>
      <c r="CX4" s="233"/>
      <c r="CY4" s="233"/>
      <c r="CZ4" s="233"/>
      <c r="DA4" s="233"/>
      <c r="DB4" s="233"/>
      <c r="DC4" s="233"/>
      <c r="DD4" s="233"/>
      <c r="DE4" s="233"/>
      <c r="DF4" s="233"/>
      <c r="DG4" s="233"/>
      <c r="DH4" s="233"/>
      <c r="DI4" s="233"/>
      <c r="DJ4" s="233"/>
      <c r="DK4" s="233"/>
      <c r="DL4" s="233"/>
      <c r="DM4" s="233"/>
      <c r="DN4" s="233"/>
      <c r="DO4" s="233"/>
      <c r="DP4" s="233"/>
      <c r="DQ4" s="233"/>
      <c r="DR4" s="233"/>
      <c r="DS4" s="233"/>
      <c r="DT4" s="233"/>
      <c r="DU4" s="233"/>
      <c r="DV4" s="233"/>
      <c r="DW4" s="233"/>
      <c r="DX4" s="233"/>
      <c r="DY4" s="233"/>
      <c r="DZ4" s="233"/>
      <c r="EA4" s="233"/>
      <c r="EB4" s="233"/>
      <c r="EC4" s="233"/>
      <c r="ED4" s="233"/>
      <c r="EE4" s="233"/>
      <c r="EF4" s="233"/>
      <c r="EG4" s="233"/>
      <c r="EH4" s="233"/>
      <c r="EI4" s="233"/>
      <c r="EJ4" s="233"/>
      <c r="EK4" s="233"/>
      <c r="EL4" s="233"/>
      <c r="EM4" s="233"/>
      <c r="EN4" s="233"/>
      <c r="EO4" s="233"/>
      <c r="EP4" s="233"/>
      <c r="EQ4" s="233"/>
      <c r="ER4" s="233"/>
      <c r="ES4" s="233"/>
      <c r="ET4" s="233"/>
      <c r="EU4" s="233"/>
      <c r="EV4" s="233"/>
      <c r="EW4" s="233"/>
      <c r="EX4" s="233"/>
      <c r="EY4" s="233"/>
      <c r="EZ4" s="233"/>
      <c r="FA4" s="233"/>
      <c r="FB4" s="233"/>
      <c r="FC4" s="233"/>
      <c r="FD4" s="233"/>
      <c r="FE4" s="233"/>
      <c r="FF4" s="233"/>
      <c r="FG4" s="233"/>
      <c r="FH4" s="233"/>
      <c r="FI4" s="233"/>
      <c r="FJ4" s="233"/>
      <c r="FK4" s="233"/>
      <c r="FL4" s="233"/>
      <c r="FM4" s="233"/>
      <c r="FN4" s="233"/>
      <c r="FO4" s="233"/>
      <c r="FP4" s="233"/>
      <c r="FQ4" s="233"/>
      <c r="FR4" s="233"/>
      <c r="FS4" s="233"/>
      <c r="FT4" s="233"/>
      <c r="FU4" s="233"/>
      <c r="FV4" s="233"/>
      <c r="FW4" s="233"/>
      <c r="FX4" s="233"/>
      <c r="FY4" s="233"/>
      <c r="FZ4" s="233"/>
      <c r="GA4" s="233"/>
      <c r="GB4" s="233"/>
      <c r="GC4" s="233"/>
      <c r="GD4" s="233"/>
      <c r="GE4" s="233"/>
      <c r="GF4" s="233"/>
      <c r="GG4" s="233"/>
      <c r="GH4" s="233"/>
      <c r="GI4" s="233"/>
      <c r="GJ4" s="233"/>
      <c r="GK4" s="233"/>
      <c r="GL4" s="233"/>
      <c r="GM4" s="233"/>
      <c r="GN4" s="233"/>
      <c r="GO4" s="233"/>
      <c r="GP4" s="233"/>
      <c r="GQ4" s="233"/>
      <c r="GR4" s="233"/>
      <c r="GS4" s="233"/>
      <c r="GT4" s="233"/>
      <c r="GU4" s="233"/>
      <c r="GV4" s="233"/>
      <c r="GW4" s="233"/>
      <c r="GX4" s="233"/>
      <c r="GY4" s="233"/>
      <c r="GZ4" s="233"/>
      <c r="HA4" s="233"/>
      <c r="HB4" s="233"/>
      <c r="HC4" s="233"/>
      <c r="HD4" s="233"/>
      <c r="HE4" s="233"/>
      <c r="HF4" s="233"/>
      <c r="HG4" s="233"/>
      <c r="HH4" s="233"/>
      <c r="HI4" s="233"/>
      <c r="HJ4" s="233"/>
      <c r="HK4" s="233"/>
      <c r="HL4" s="233"/>
      <c r="HM4" s="233"/>
      <c r="HN4" s="233"/>
      <c r="HO4" s="233"/>
      <c r="HP4" s="233"/>
      <c r="HQ4" s="233"/>
      <c r="HR4" s="233"/>
      <c r="HS4" s="233"/>
      <c r="HT4" s="233"/>
      <c r="HU4" s="233"/>
      <c r="HV4" s="233"/>
      <c r="HW4" s="233"/>
      <c r="HX4" s="233"/>
      <c r="HY4" s="233"/>
      <c r="HZ4" s="233"/>
      <c r="IA4" s="233"/>
      <c r="IB4" s="233"/>
      <c r="IC4" s="233"/>
      <c r="ID4" s="233"/>
      <c r="IE4" s="233"/>
      <c r="IF4" s="233"/>
      <c r="IG4" s="233"/>
      <c r="IH4" s="233"/>
      <c r="II4" s="233"/>
      <c r="IJ4" s="233"/>
      <c r="IK4" s="233"/>
      <c r="IL4" s="233"/>
      <c r="IM4" s="233"/>
      <c r="IN4" s="233"/>
      <c r="IO4" s="233"/>
    </row>
    <row r="5" s="230" customFormat="1" ht="20" customHeight="1" spans="1:249">
      <c r="A5" s="243"/>
      <c r="B5" s="248"/>
      <c r="C5" s="248"/>
      <c r="D5" s="249"/>
      <c r="E5" s="249"/>
      <c r="F5" s="249"/>
      <c r="G5" s="249"/>
      <c r="H5" s="247"/>
      <c r="I5" s="286"/>
      <c r="J5" s="287"/>
      <c r="K5" s="288"/>
      <c r="L5" s="288"/>
      <c r="M5" s="288"/>
      <c r="N5" s="289"/>
      <c r="O5" s="290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3"/>
      <c r="BA5" s="233"/>
      <c r="BB5" s="233"/>
      <c r="BC5" s="233"/>
      <c r="BD5" s="233"/>
      <c r="BE5" s="233"/>
      <c r="BF5" s="233"/>
      <c r="BG5" s="233"/>
      <c r="BH5" s="233"/>
      <c r="BI5" s="233"/>
      <c r="BJ5" s="233"/>
      <c r="BK5" s="233"/>
      <c r="BL5" s="233"/>
      <c r="BM5" s="233"/>
      <c r="BN5" s="233"/>
      <c r="BO5" s="233"/>
      <c r="BP5" s="233"/>
      <c r="BQ5" s="233"/>
      <c r="BR5" s="233"/>
      <c r="BS5" s="233"/>
      <c r="BT5" s="233"/>
      <c r="BU5" s="233"/>
      <c r="BV5" s="233"/>
      <c r="BW5" s="233"/>
      <c r="BX5" s="233"/>
      <c r="BY5" s="233"/>
      <c r="BZ5" s="233"/>
      <c r="CA5" s="233"/>
      <c r="CB5" s="233"/>
      <c r="CC5" s="233"/>
      <c r="CD5" s="233"/>
      <c r="CE5" s="233"/>
      <c r="CF5" s="233"/>
      <c r="CG5" s="233"/>
      <c r="CH5" s="233"/>
      <c r="CI5" s="233"/>
      <c r="CJ5" s="233"/>
      <c r="CK5" s="233"/>
      <c r="CL5" s="233"/>
      <c r="CM5" s="233"/>
      <c r="CN5" s="233"/>
      <c r="CO5" s="233"/>
      <c r="CP5" s="233"/>
      <c r="CQ5" s="233"/>
      <c r="CR5" s="233"/>
      <c r="CS5" s="233"/>
      <c r="CT5" s="233"/>
      <c r="CU5" s="233"/>
      <c r="CV5" s="233"/>
      <c r="CW5" s="233"/>
      <c r="CX5" s="233"/>
      <c r="CY5" s="233"/>
      <c r="CZ5" s="233"/>
      <c r="DA5" s="233"/>
      <c r="DB5" s="233"/>
      <c r="DC5" s="233"/>
      <c r="DD5" s="233"/>
      <c r="DE5" s="233"/>
      <c r="DF5" s="233"/>
      <c r="DG5" s="233"/>
      <c r="DH5" s="233"/>
      <c r="DI5" s="233"/>
      <c r="DJ5" s="233"/>
      <c r="DK5" s="233"/>
      <c r="DL5" s="233"/>
      <c r="DM5" s="233"/>
      <c r="DN5" s="233"/>
      <c r="DO5" s="233"/>
      <c r="DP5" s="233"/>
      <c r="DQ5" s="233"/>
      <c r="DR5" s="233"/>
      <c r="DS5" s="233"/>
      <c r="DT5" s="233"/>
      <c r="DU5" s="233"/>
      <c r="DV5" s="233"/>
      <c r="DW5" s="233"/>
      <c r="DX5" s="233"/>
      <c r="DY5" s="233"/>
      <c r="DZ5" s="233"/>
      <c r="EA5" s="233"/>
      <c r="EB5" s="233"/>
      <c r="EC5" s="233"/>
      <c r="ED5" s="233"/>
      <c r="EE5" s="233"/>
      <c r="EF5" s="233"/>
      <c r="EG5" s="233"/>
      <c r="EH5" s="233"/>
      <c r="EI5" s="233"/>
      <c r="EJ5" s="233"/>
      <c r="EK5" s="233"/>
      <c r="EL5" s="233"/>
      <c r="EM5" s="233"/>
      <c r="EN5" s="233"/>
      <c r="EO5" s="233"/>
      <c r="EP5" s="233"/>
      <c r="EQ5" s="233"/>
      <c r="ER5" s="233"/>
      <c r="ES5" s="233"/>
      <c r="ET5" s="233"/>
      <c r="EU5" s="233"/>
      <c r="EV5" s="233"/>
      <c r="EW5" s="233"/>
      <c r="EX5" s="233"/>
      <c r="EY5" s="233"/>
      <c r="EZ5" s="233"/>
      <c r="FA5" s="233"/>
      <c r="FB5" s="233"/>
      <c r="FC5" s="233"/>
      <c r="FD5" s="233"/>
      <c r="FE5" s="233"/>
      <c r="FF5" s="233"/>
      <c r="FG5" s="233"/>
      <c r="FH5" s="233"/>
      <c r="FI5" s="233"/>
      <c r="FJ5" s="233"/>
      <c r="FK5" s="233"/>
      <c r="FL5" s="233"/>
      <c r="FM5" s="233"/>
      <c r="FN5" s="233"/>
      <c r="FO5" s="233"/>
      <c r="FP5" s="233"/>
      <c r="FQ5" s="233"/>
      <c r="FR5" s="233"/>
      <c r="FS5" s="233"/>
      <c r="FT5" s="233"/>
      <c r="FU5" s="233"/>
      <c r="FV5" s="233"/>
      <c r="FW5" s="233"/>
      <c r="FX5" s="233"/>
      <c r="FY5" s="233"/>
      <c r="FZ5" s="233"/>
      <c r="GA5" s="233"/>
      <c r="GB5" s="233"/>
      <c r="GC5" s="233"/>
      <c r="GD5" s="233"/>
      <c r="GE5" s="233"/>
      <c r="GF5" s="233"/>
      <c r="GG5" s="233"/>
      <c r="GH5" s="233"/>
      <c r="GI5" s="233"/>
      <c r="GJ5" s="233"/>
      <c r="GK5" s="233"/>
      <c r="GL5" s="233"/>
      <c r="GM5" s="233"/>
      <c r="GN5" s="233"/>
      <c r="GO5" s="233"/>
      <c r="GP5" s="233"/>
      <c r="GQ5" s="233"/>
      <c r="GR5" s="233"/>
      <c r="GS5" s="233"/>
      <c r="GT5" s="233"/>
      <c r="GU5" s="233"/>
      <c r="GV5" s="233"/>
      <c r="GW5" s="233"/>
      <c r="GX5" s="233"/>
      <c r="GY5" s="233"/>
      <c r="GZ5" s="233"/>
      <c r="HA5" s="233"/>
      <c r="HB5" s="233"/>
      <c r="HC5" s="233"/>
      <c r="HD5" s="233"/>
      <c r="HE5" s="233"/>
      <c r="HF5" s="233"/>
      <c r="HG5" s="233"/>
      <c r="HH5" s="233"/>
      <c r="HI5" s="233"/>
      <c r="HJ5" s="233"/>
      <c r="HK5" s="233"/>
      <c r="HL5" s="233"/>
      <c r="HM5" s="233"/>
      <c r="HN5" s="233"/>
      <c r="HO5" s="233"/>
      <c r="HP5" s="233"/>
      <c r="HQ5" s="233"/>
      <c r="HR5" s="233"/>
      <c r="HS5" s="233"/>
      <c r="HT5" s="233"/>
      <c r="HU5" s="233"/>
      <c r="HV5" s="233"/>
      <c r="HW5" s="233"/>
      <c r="HX5" s="233"/>
      <c r="HY5" s="233"/>
      <c r="HZ5" s="233"/>
      <c r="IA5" s="233"/>
      <c r="IB5" s="233"/>
      <c r="IC5" s="233"/>
      <c r="ID5" s="233"/>
      <c r="IE5" s="233"/>
      <c r="IF5" s="233"/>
      <c r="IG5" s="233"/>
      <c r="IH5" s="233"/>
      <c r="II5" s="233"/>
      <c r="IJ5" s="233"/>
      <c r="IK5" s="233"/>
      <c r="IL5" s="233"/>
      <c r="IM5" s="233"/>
      <c r="IN5" s="233"/>
      <c r="IO5" s="233"/>
    </row>
    <row r="6" s="230" customFormat="1" ht="20" customHeight="1" spans="1:249">
      <c r="A6" s="250"/>
      <c r="B6" s="251"/>
      <c r="C6" s="251"/>
      <c r="D6" s="251"/>
      <c r="E6" s="251"/>
      <c r="F6" s="251"/>
      <c r="G6" s="252"/>
      <c r="H6" s="253"/>
      <c r="I6" s="286"/>
      <c r="J6" s="287"/>
      <c r="K6" s="287"/>
      <c r="L6" s="287"/>
      <c r="M6" s="287"/>
      <c r="N6" s="287"/>
      <c r="O6" s="291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  <c r="AR6" s="233"/>
      <c r="AS6" s="233"/>
      <c r="AT6" s="233"/>
      <c r="AU6" s="233"/>
      <c r="AV6" s="233"/>
      <c r="AW6" s="233"/>
      <c r="AX6" s="233"/>
      <c r="AY6" s="233"/>
      <c r="AZ6" s="233"/>
      <c r="BA6" s="233"/>
      <c r="BB6" s="233"/>
      <c r="BC6" s="233"/>
      <c r="BD6" s="233"/>
      <c r="BE6" s="233"/>
      <c r="BF6" s="233"/>
      <c r="BG6" s="233"/>
      <c r="BH6" s="233"/>
      <c r="BI6" s="233"/>
      <c r="BJ6" s="233"/>
      <c r="BK6" s="233"/>
      <c r="BL6" s="233"/>
      <c r="BM6" s="233"/>
      <c r="BN6" s="233"/>
      <c r="BO6" s="233"/>
      <c r="BP6" s="233"/>
      <c r="BQ6" s="233"/>
      <c r="BR6" s="233"/>
      <c r="BS6" s="233"/>
      <c r="BT6" s="233"/>
      <c r="BU6" s="233"/>
      <c r="BV6" s="233"/>
      <c r="BW6" s="233"/>
      <c r="BX6" s="233"/>
      <c r="BY6" s="233"/>
      <c r="BZ6" s="233"/>
      <c r="CA6" s="233"/>
      <c r="CB6" s="233"/>
      <c r="CC6" s="233"/>
      <c r="CD6" s="233"/>
      <c r="CE6" s="233"/>
      <c r="CF6" s="233"/>
      <c r="CG6" s="233"/>
      <c r="CH6" s="233"/>
      <c r="CI6" s="233"/>
      <c r="CJ6" s="233"/>
      <c r="CK6" s="233"/>
      <c r="CL6" s="233"/>
      <c r="CM6" s="233"/>
      <c r="CN6" s="233"/>
      <c r="CO6" s="233"/>
      <c r="CP6" s="233"/>
      <c r="CQ6" s="233"/>
      <c r="CR6" s="233"/>
      <c r="CS6" s="233"/>
      <c r="CT6" s="233"/>
      <c r="CU6" s="233"/>
      <c r="CV6" s="233"/>
      <c r="CW6" s="233"/>
      <c r="CX6" s="233"/>
      <c r="CY6" s="233"/>
      <c r="CZ6" s="233"/>
      <c r="DA6" s="233"/>
      <c r="DB6" s="233"/>
      <c r="DC6" s="233"/>
      <c r="DD6" s="233"/>
      <c r="DE6" s="233"/>
      <c r="DF6" s="233"/>
      <c r="DG6" s="233"/>
      <c r="DH6" s="233"/>
      <c r="DI6" s="233"/>
      <c r="DJ6" s="233"/>
      <c r="DK6" s="233"/>
      <c r="DL6" s="233"/>
      <c r="DM6" s="233"/>
      <c r="DN6" s="233"/>
      <c r="DO6" s="233"/>
      <c r="DP6" s="233"/>
      <c r="DQ6" s="233"/>
      <c r="DR6" s="233"/>
      <c r="DS6" s="233"/>
      <c r="DT6" s="233"/>
      <c r="DU6" s="233"/>
      <c r="DV6" s="233"/>
      <c r="DW6" s="233"/>
      <c r="DX6" s="233"/>
      <c r="DY6" s="233"/>
      <c r="DZ6" s="233"/>
      <c r="EA6" s="233"/>
      <c r="EB6" s="233"/>
      <c r="EC6" s="233"/>
      <c r="ED6" s="233"/>
      <c r="EE6" s="233"/>
      <c r="EF6" s="233"/>
      <c r="EG6" s="233"/>
      <c r="EH6" s="233"/>
      <c r="EI6" s="233"/>
      <c r="EJ6" s="233"/>
      <c r="EK6" s="233"/>
      <c r="EL6" s="233"/>
      <c r="EM6" s="233"/>
      <c r="EN6" s="233"/>
      <c r="EO6" s="233"/>
      <c r="EP6" s="233"/>
      <c r="EQ6" s="233"/>
      <c r="ER6" s="233"/>
      <c r="ES6" s="233"/>
      <c r="ET6" s="233"/>
      <c r="EU6" s="233"/>
      <c r="EV6" s="233"/>
      <c r="EW6" s="233"/>
      <c r="EX6" s="233"/>
      <c r="EY6" s="233"/>
      <c r="EZ6" s="233"/>
      <c r="FA6" s="233"/>
      <c r="FB6" s="233"/>
      <c r="FC6" s="233"/>
      <c r="FD6" s="233"/>
      <c r="FE6" s="233"/>
      <c r="FF6" s="233"/>
      <c r="FG6" s="233"/>
      <c r="FH6" s="233"/>
      <c r="FI6" s="233"/>
      <c r="FJ6" s="233"/>
      <c r="FK6" s="233"/>
      <c r="FL6" s="233"/>
      <c r="FM6" s="233"/>
      <c r="FN6" s="233"/>
      <c r="FO6" s="233"/>
      <c r="FP6" s="233"/>
      <c r="FQ6" s="233"/>
      <c r="FR6" s="233"/>
      <c r="FS6" s="233"/>
      <c r="FT6" s="233"/>
      <c r="FU6" s="233"/>
      <c r="FV6" s="233"/>
      <c r="FW6" s="233"/>
      <c r="FX6" s="233"/>
      <c r="FY6" s="233"/>
      <c r="FZ6" s="233"/>
      <c r="GA6" s="233"/>
      <c r="GB6" s="233"/>
      <c r="GC6" s="233"/>
      <c r="GD6" s="233"/>
      <c r="GE6" s="233"/>
      <c r="GF6" s="233"/>
      <c r="GG6" s="233"/>
      <c r="GH6" s="233"/>
      <c r="GI6" s="233"/>
      <c r="GJ6" s="233"/>
      <c r="GK6" s="233"/>
      <c r="GL6" s="233"/>
      <c r="GM6" s="233"/>
      <c r="GN6" s="233"/>
      <c r="GO6" s="233"/>
      <c r="GP6" s="233"/>
      <c r="GQ6" s="233"/>
      <c r="GR6" s="233"/>
      <c r="GS6" s="233"/>
      <c r="GT6" s="233"/>
      <c r="GU6" s="233"/>
      <c r="GV6" s="233"/>
      <c r="GW6" s="233"/>
      <c r="GX6" s="233"/>
      <c r="GY6" s="233"/>
      <c r="GZ6" s="233"/>
      <c r="HA6" s="233"/>
      <c r="HB6" s="233"/>
      <c r="HC6" s="233"/>
      <c r="HD6" s="233"/>
      <c r="HE6" s="233"/>
      <c r="HF6" s="233"/>
      <c r="HG6" s="233"/>
      <c r="HH6" s="233"/>
      <c r="HI6" s="233"/>
      <c r="HJ6" s="233"/>
      <c r="HK6" s="233"/>
      <c r="HL6" s="233"/>
      <c r="HM6" s="233"/>
      <c r="HN6" s="233"/>
      <c r="HO6" s="233"/>
      <c r="HP6" s="233"/>
      <c r="HQ6" s="233"/>
      <c r="HR6" s="233"/>
      <c r="HS6" s="233"/>
      <c r="HT6" s="233"/>
      <c r="HU6" s="233"/>
      <c r="HV6" s="233"/>
      <c r="HW6" s="233"/>
      <c r="HX6" s="233"/>
      <c r="HY6" s="233"/>
      <c r="HZ6" s="233"/>
      <c r="IA6" s="233"/>
      <c r="IB6" s="233"/>
      <c r="IC6" s="233"/>
      <c r="ID6" s="233"/>
      <c r="IE6" s="233"/>
      <c r="IF6" s="233"/>
      <c r="IG6" s="233"/>
      <c r="IH6" s="233"/>
      <c r="II6" s="233"/>
      <c r="IJ6" s="233"/>
      <c r="IK6" s="233"/>
      <c r="IL6" s="233"/>
      <c r="IM6" s="233"/>
      <c r="IN6" s="233"/>
      <c r="IO6" s="233"/>
    </row>
    <row r="7" s="230" customFormat="1" ht="20" customHeight="1" spans="1:249">
      <c r="A7" s="254"/>
      <c r="B7" s="251"/>
      <c r="C7" s="251"/>
      <c r="D7" s="251"/>
      <c r="E7" s="251"/>
      <c r="F7" s="251"/>
      <c r="G7" s="252"/>
      <c r="H7" s="253"/>
      <c r="I7" s="286"/>
      <c r="J7" s="287"/>
      <c r="K7" s="287"/>
      <c r="L7" s="287"/>
      <c r="M7" s="287"/>
      <c r="N7" s="287"/>
      <c r="O7" s="291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B7" s="233"/>
      <c r="CC7" s="233"/>
      <c r="CD7" s="233"/>
      <c r="CE7" s="233"/>
      <c r="CF7" s="233"/>
      <c r="CG7" s="233"/>
      <c r="CH7" s="233"/>
      <c r="CI7" s="233"/>
      <c r="CJ7" s="233"/>
      <c r="CK7" s="233"/>
      <c r="CL7" s="233"/>
      <c r="CM7" s="233"/>
      <c r="CN7" s="233"/>
      <c r="CO7" s="233"/>
      <c r="CP7" s="233"/>
      <c r="CQ7" s="233"/>
      <c r="CR7" s="233"/>
      <c r="CS7" s="233"/>
      <c r="CT7" s="233"/>
      <c r="CU7" s="233"/>
      <c r="CV7" s="233"/>
      <c r="CW7" s="233"/>
      <c r="CX7" s="233"/>
      <c r="CY7" s="233"/>
      <c r="CZ7" s="233"/>
      <c r="DA7" s="233"/>
      <c r="DB7" s="233"/>
      <c r="DC7" s="233"/>
      <c r="DD7" s="233"/>
      <c r="DE7" s="233"/>
      <c r="DF7" s="233"/>
      <c r="DG7" s="233"/>
      <c r="DH7" s="233"/>
      <c r="DI7" s="233"/>
      <c r="DJ7" s="233"/>
      <c r="DK7" s="233"/>
      <c r="DL7" s="233"/>
      <c r="DM7" s="233"/>
      <c r="DN7" s="233"/>
      <c r="DO7" s="233"/>
      <c r="DP7" s="233"/>
      <c r="DQ7" s="233"/>
      <c r="DR7" s="233"/>
      <c r="DS7" s="233"/>
      <c r="DT7" s="233"/>
      <c r="DU7" s="233"/>
      <c r="DV7" s="233"/>
      <c r="DW7" s="233"/>
      <c r="DX7" s="233"/>
      <c r="DY7" s="233"/>
      <c r="DZ7" s="233"/>
      <c r="EA7" s="233"/>
      <c r="EB7" s="233"/>
      <c r="EC7" s="233"/>
      <c r="ED7" s="233"/>
      <c r="EE7" s="233"/>
      <c r="EF7" s="233"/>
      <c r="EG7" s="233"/>
      <c r="EH7" s="233"/>
      <c r="EI7" s="233"/>
      <c r="EJ7" s="233"/>
      <c r="EK7" s="233"/>
      <c r="EL7" s="233"/>
      <c r="EM7" s="233"/>
      <c r="EN7" s="233"/>
      <c r="EO7" s="233"/>
      <c r="EP7" s="233"/>
      <c r="EQ7" s="233"/>
      <c r="ER7" s="233"/>
      <c r="ES7" s="233"/>
      <c r="ET7" s="233"/>
      <c r="EU7" s="233"/>
      <c r="EV7" s="233"/>
      <c r="EW7" s="233"/>
      <c r="EX7" s="233"/>
      <c r="EY7" s="233"/>
      <c r="EZ7" s="233"/>
      <c r="FA7" s="233"/>
      <c r="FB7" s="233"/>
      <c r="FC7" s="233"/>
      <c r="FD7" s="233"/>
      <c r="FE7" s="233"/>
      <c r="FF7" s="233"/>
      <c r="FG7" s="233"/>
      <c r="FH7" s="233"/>
      <c r="FI7" s="233"/>
      <c r="FJ7" s="233"/>
      <c r="FK7" s="233"/>
      <c r="FL7" s="233"/>
      <c r="FM7" s="233"/>
      <c r="FN7" s="233"/>
      <c r="FO7" s="233"/>
      <c r="FP7" s="233"/>
      <c r="FQ7" s="233"/>
      <c r="FR7" s="233"/>
      <c r="FS7" s="233"/>
      <c r="FT7" s="233"/>
      <c r="FU7" s="233"/>
      <c r="FV7" s="233"/>
      <c r="FW7" s="233"/>
      <c r="FX7" s="233"/>
      <c r="FY7" s="233"/>
      <c r="FZ7" s="233"/>
      <c r="GA7" s="233"/>
      <c r="GB7" s="233"/>
      <c r="GC7" s="233"/>
      <c r="GD7" s="233"/>
      <c r="GE7" s="233"/>
      <c r="GF7" s="233"/>
      <c r="GG7" s="233"/>
      <c r="GH7" s="233"/>
      <c r="GI7" s="233"/>
      <c r="GJ7" s="233"/>
      <c r="GK7" s="233"/>
      <c r="GL7" s="233"/>
      <c r="GM7" s="233"/>
      <c r="GN7" s="233"/>
      <c r="GO7" s="233"/>
      <c r="GP7" s="233"/>
      <c r="GQ7" s="233"/>
      <c r="GR7" s="233"/>
      <c r="GS7" s="233"/>
      <c r="GT7" s="233"/>
      <c r="GU7" s="233"/>
      <c r="GV7" s="233"/>
      <c r="GW7" s="233"/>
      <c r="GX7" s="233"/>
      <c r="GY7" s="233"/>
      <c r="GZ7" s="233"/>
      <c r="HA7" s="233"/>
      <c r="HB7" s="233"/>
      <c r="HC7" s="233"/>
      <c r="HD7" s="233"/>
      <c r="HE7" s="233"/>
      <c r="HF7" s="233"/>
      <c r="HG7" s="233"/>
      <c r="HH7" s="233"/>
      <c r="HI7" s="233"/>
      <c r="HJ7" s="233"/>
      <c r="HK7" s="233"/>
      <c r="HL7" s="233"/>
      <c r="HM7" s="233"/>
      <c r="HN7" s="233"/>
      <c r="HO7" s="233"/>
      <c r="HP7" s="233"/>
      <c r="HQ7" s="233"/>
      <c r="HR7" s="233"/>
      <c r="HS7" s="233"/>
      <c r="HT7" s="233"/>
      <c r="HU7" s="233"/>
      <c r="HV7" s="233"/>
      <c r="HW7" s="233"/>
      <c r="HX7" s="233"/>
      <c r="HY7" s="233"/>
      <c r="HZ7" s="233"/>
      <c r="IA7" s="233"/>
      <c r="IB7" s="233"/>
      <c r="IC7" s="233"/>
      <c r="ID7" s="233"/>
      <c r="IE7" s="233"/>
      <c r="IF7" s="233"/>
      <c r="IG7" s="233"/>
      <c r="IH7" s="233"/>
      <c r="II7" s="233"/>
      <c r="IJ7" s="233"/>
      <c r="IK7" s="233"/>
      <c r="IL7" s="233"/>
      <c r="IM7" s="233"/>
      <c r="IN7" s="233"/>
      <c r="IO7" s="233"/>
    </row>
    <row r="8" s="230" customFormat="1" ht="20" customHeight="1" spans="1:249">
      <c r="A8" s="250"/>
      <c r="B8" s="251"/>
      <c r="C8" s="251"/>
      <c r="D8" s="251"/>
      <c r="E8" s="251"/>
      <c r="F8" s="251"/>
      <c r="G8" s="252"/>
      <c r="H8" s="253"/>
      <c r="I8" s="286"/>
      <c r="J8" s="287"/>
      <c r="K8" s="287"/>
      <c r="L8" s="287"/>
      <c r="M8" s="287"/>
      <c r="N8" s="287"/>
      <c r="O8" s="291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B8" s="233"/>
      <c r="BC8" s="233"/>
      <c r="BD8" s="233"/>
      <c r="BE8" s="233"/>
      <c r="BF8" s="233"/>
      <c r="BG8" s="233"/>
      <c r="BH8" s="233"/>
      <c r="BI8" s="233"/>
      <c r="BJ8" s="233"/>
      <c r="BK8" s="233"/>
      <c r="BL8" s="233"/>
      <c r="BM8" s="233"/>
      <c r="BN8" s="233"/>
      <c r="BO8" s="233"/>
      <c r="BP8" s="233"/>
      <c r="BQ8" s="233"/>
      <c r="BR8" s="233"/>
      <c r="BS8" s="233"/>
      <c r="BT8" s="233"/>
      <c r="BU8" s="233"/>
      <c r="BV8" s="233"/>
      <c r="BW8" s="233"/>
      <c r="BX8" s="233"/>
      <c r="BY8" s="233"/>
      <c r="BZ8" s="233"/>
      <c r="CA8" s="233"/>
      <c r="CB8" s="233"/>
      <c r="CC8" s="233"/>
      <c r="CD8" s="233"/>
      <c r="CE8" s="233"/>
      <c r="CF8" s="233"/>
      <c r="CG8" s="233"/>
      <c r="CH8" s="233"/>
      <c r="CI8" s="233"/>
      <c r="CJ8" s="233"/>
      <c r="CK8" s="233"/>
      <c r="CL8" s="233"/>
      <c r="CM8" s="233"/>
      <c r="CN8" s="233"/>
      <c r="CO8" s="233"/>
      <c r="CP8" s="233"/>
      <c r="CQ8" s="233"/>
      <c r="CR8" s="233"/>
      <c r="CS8" s="233"/>
      <c r="CT8" s="233"/>
      <c r="CU8" s="233"/>
      <c r="CV8" s="233"/>
      <c r="CW8" s="233"/>
      <c r="CX8" s="233"/>
      <c r="CY8" s="233"/>
      <c r="CZ8" s="233"/>
      <c r="DA8" s="233"/>
      <c r="DB8" s="233"/>
      <c r="DC8" s="233"/>
      <c r="DD8" s="233"/>
      <c r="DE8" s="233"/>
      <c r="DF8" s="233"/>
      <c r="DG8" s="233"/>
      <c r="DH8" s="233"/>
      <c r="DI8" s="233"/>
      <c r="DJ8" s="233"/>
      <c r="DK8" s="233"/>
      <c r="DL8" s="233"/>
      <c r="DM8" s="233"/>
      <c r="DN8" s="233"/>
      <c r="DO8" s="233"/>
      <c r="DP8" s="233"/>
      <c r="DQ8" s="233"/>
      <c r="DR8" s="233"/>
      <c r="DS8" s="233"/>
      <c r="DT8" s="233"/>
      <c r="DU8" s="233"/>
      <c r="DV8" s="233"/>
      <c r="DW8" s="233"/>
      <c r="DX8" s="233"/>
      <c r="DY8" s="233"/>
      <c r="DZ8" s="233"/>
      <c r="EA8" s="233"/>
      <c r="EB8" s="233"/>
      <c r="EC8" s="233"/>
      <c r="ED8" s="233"/>
      <c r="EE8" s="233"/>
      <c r="EF8" s="233"/>
      <c r="EG8" s="233"/>
      <c r="EH8" s="233"/>
      <c r="EI8" s="233"/>
      <c r="EJ8" s="233"/>
      <c r="EK8" s="233"/>
      <c r="EL8" s="233"/>
      <c r="EM8" s="233"/>
      <c r="EN8" s="233"/>
      <c r="EO8" s="233"/>
      <c r="EP8" s="233"/>
      <c r="EQ8" s="233"/>
      <c r="ER8" s="233"/>
      <c r="ES8" s="233"/>
      <c r="ET8" s="233"/>
      <c r="EU8" s="233"/>
      <c r="EV8" s="233"/>
      <c r="EW8" s="233"/>
      <c r="EX8" s="233"/>
      <c r="EY8" s="233"/>
      <c r="EZ8" s="233"/>
      <c r="FA8" s="233"/>
      <c r="FB8" s="233"/>
      <c r="FC8" s="233"/>
      <c r="FD8" s="233"/>
      <c r="FE8" s="233"/>
      <c r="FF8" s="233"/>
      <c r="FG8" s="233"/>
      <c r="FH8" s="233"/>
      <c r="FI8" s="233"/>
      <c r="FJ8" s="233"/>
      <c r="FK8" s="233"/>
      <c r="FL8" s="233"/>
      <c r="FM8" s="233"/>
      <c r="FN8" s="233"/>
      <c r="FO8" s="233"/>
      <c r="FP8" s="233"/>
      <c r="FQ8" s="233"/>
      <c r="FR8" s="233"/>
      <c r="FS8" s="233"/>
      <c r="FT8" s="233"/>
      <c r="FU8" s="233"/>
      <c r="FV8" s="233"/>
      <c r="FW8" s="233"/>
      <c r="FX8" s="233"/>
      <c r="FY8" s="233"/>
      <c r="FZ8" s="233"/>
      <c r="GA8" s="233"/>
      <c r="GB8" s="233"/>
      <c r="GC8" s="233"/>
      <c r="GD8" s="233"/>
      <c r="GE8" s="233"/>
      <c r="GF8" s="233"/>
      <c r="GG8" s="233"/>
      <c r="GH8" s="233"/>
      <c r="GI8" s="233"/>
      <c r="GJ8" s="233"/>
      <c r="GK8" s="233"/>
      <c r="GL8" s="233"/>
      <c r="GM8" s="233"/>
      <c r="GN8" s="233"/>
      <c r="GO8" s="233"/>
      <c r="GP8" s="233"/>
      <c r="GQ8" s="233"/>
      <c r="GR8" s="233"/>
      <c r="GS8" s="233"/>
      <c r="GT8" s="233"/>
      <c r="GU8" s="233"/>
      <c r="GV8" s="233"/>
      <c r="GW8" s="233"/>
      <c r="GX8" s="233"/>
      <c r="GY8" s="233"/>
      <c r="GZ8" s="233"/>
      <c r="HA8" s="233"/>
      <c r="HB8" s="233"/>
      <c r="HC8" s="233"/>
      <c r="HD8" s="233"/>
      <c r="HE8" s="233"/>
      <c r="HF8" s="233"/>
      <c r="HG8" s="233"/>
      <c r="HH8" s="233"/>
      <c r="HI8" s="233"/>
      <c r="HJ8" s="233"/>
      <c r="HK8" s="233"/>
      <c r="HL8" s="233"/>
      <c r="HM8" s="233"/>
      <c r="HN8" s="233"/>
      <c r="HO8" s="233"/>
      <c r="HP8" s="233"/>
      <c r="HQ8" s="233"/>
      <c r="HR8" s="233"/>
      <c r="HS8" s="233"/>
      <c r="HT8" s="233"/>
      <c r="HU8" s="233"/>
      <c r="HV8" s="233"/>
      <c r="HW8" s="233"/>
      <c r="HX8" s="233"/>
      <c r="HY8" s="233"/>
      <c r="HZ8" s="233"/>
      <c r="IA8" s="233"/>
      <c r="IB8" s="233"/>
      <c r="IC8" s="233"/>
      <c r="ID8" s="233"/>
      <c r="IE8" s="233"/>
      <c r="IF8" s="233"/>
      <c r="IG8" s="233"/>
      <c r="IH8" s="233"/>
      <c r="II8" s="233"/>
      <c r="IJ8" s="233"/>
      <c r="IK8" s="233"/>
      <c r="IL8" s="233"/>
      <c r="IM8" s="233"/>
      <c r="IN8" s="233"/>
      <c r="IO8" s="233"/>
    </row>
    <row r="9" s="230" customFormat="1" ht="20" customHeight="1" spans="1:249">
      <c r="A9" s="250"/>
      <c r="B9" s="251"/>
      <c r="C9" s="251"/>
      <c r="D9" s="251"/>
      <c r="E9" s="251"/>
      <c r="F9" s="251"/>
      <c r="G9" s="252"/>
      <c r="H9" s="253"/>
      <c r="I9" s="286"/>
      <c r="J9" s="287"/>
      <c r="K9" s="287"/>
      <c r="L9" s="287"/>
      <c r="M9" s="287"/>
      <c r="N9" s="287"/>
      <c r="O9" s="291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3"/>
      <c r="BF9" s="233"/>
      <c r="BG9" s="233"/>
      <c r="BH9" s="233"/>
      <c r="BI9" s="233"/>
      <c r="BJ9" s="233"/>
      <c r="BK9" s="233"/>
      <c r="BL9" s="233"/>
      <c r="BM9" s="233"/>
      <c r="BN9" s="233"/>
      <c r="BO9" s="233"/>
      <c r="BP9" s="233"/>
      <c r="BQ9" s="233"/>
      <c r="BR9" s="233"/>
      <c r="BS9" s="233"/>
      <c r="BT9" s="233"/>
      <c r="BU9" s="233"/>
      <c r="BV9" s="233"/>
      <c r="BW9" s="233"/>
      <c r="BX9" s="233"/>
      <c r="BY9" s="233"/>
      <c r="BZ9" s="233"/>
      <c r="CA9" s="233"/>
      <c r="CB9" s="233"/>
      <c r="CC9" s="233"/>
      <c r="CD9" s="233"/>
      <c r="CE9" s="233"/>
      <c r="CF9" s="233"/>
      <c r="CG9" s="233"/>
      <c r="CH9" s="233"/>
      <c r="CI9" s="233"/>
      <c r="CJ9" s="233"/>
      <c r="CK9" s="233"/>
      <c r="CL9" s="233"/>
      <c r="CM9" s="233"/>
      <c r="CN9" s="233"/>
      <c r="CO9" s="233"/>
      <c r="CP9" s="233"/>
      <c r="CQ9" s="233"/>
      <c r="CR9" s="233"/>
      <c r="CS9" s="233"/>
      <c r="CT9" s="233"/>
      <c r="CU9" s="233"/>
      <c r="CV9" s="233"/>
      <c r="CW9" s="233"/>
      <c r="CX9" s="233"/>
      <c r="CY9" s="233"/>
      <c r="CZ9" s="233"/>
      <c r="DA9" s="233"/>
      <c r="DB9" s="233"/>
      <c r="DC9" s="233"/>
      <c r="DD9" s="233"/>
      <c r="DE9" s="233"/>
      <c r="DF9" s="233"/>
      <c r="DG9" s="233"/>
      <c r="DH9" s="233"/>
      <c r="DI9" s="233"/>
      <c r="DJ9" s="233"/>
      <c r="DK9" s="233"/>
      <c r="DL9" s="233"/>
      <c r="DM9" s="233"/>
      <c r="DN9" s="233"/>
      <c r="DO9" s="233"/>
      <c r="DP9" s="233"/>
      <c r="DQ9" s="233"/>
      <c r="DR9" s="233"/>
      <c r="DS9" s="233"/>
      <c r="DT9" s="233"/>
      <c r="DU9" s="233"/>
      <c r="DV9" s="233"/>
      <c r="DW9" s="233"/>
      <c r="DX9" s="233"/>
      <c r="DY9" s="233"/>
      <c r="DZ9" s="233"/>
      <c r="EA9" s="233"/>
      <c r="EB9" s="233"/>
      <c r="EC9" s="233"/>
      <c r="ED9" s="233"/>
      <c r="EE9" s="233"/>
      <c r="EF9" s="233"/>
      <c r="EG9" s="233"/>
      <c r="EH9" s="233"/>
      <c r="EI9" s="233"/>
      <c r="EJ9" s="233"/>
      <c r="EK9" s="233"/>
      <c r="EL9" s="233"/>
      <c r="EM9" s="233"/>
      <c r="EN9" s="233"/>
      <c r="EO9" s="233"/>
      <c r="EP9" s="233"/>
      <c r="EQ9" s="233"/>
      <c r="ER9" s="233"/>
      <c r="ES9" s="233"/>
      <c r="ET9" s="233"/>
      <c r="EU9" s="233"/>
      <c r="EV9" s="233"/>
      <c r="EW9" s="233"/>
      <c r="EX9" s="233"/>
      <c r="EY9" s="233"/>
      <c r="EZ9" s="233"/>
      <c r="FA9" s="233"/>
      <c r="FB9" s="233"/>
      <c r="FC9" s="233"/>
      <c r="FD9" s="233"/>
      <c r="FE9" s="233"/>
      <c r="FF9" s="233"/>
      <c r="FG9" s="233"/>
      <c r="FH9" s="233"/>
      <c r="FI9" s="233"/>
      <c r="FJ9" s="233"/>
      <c r="FK9" s="233"/>
      <c r="FL9" s="233"/>
      <c r="FM9" s="233"/>
      <c r="FN9" s="233"/>
      <c r="FO9" s="233"/>
      <c r="FP9" s="233"/>
      <c r="FQ9" s="233"/>
      <c r="FR9" s="233"/>
      <c r="FS9" s="233"/>
      <c r="FT9" s="233"/>
      <c r="FU9" s="233"/>
      <c r="FV9" s="233"/>
      <c r="FW9" s="233"/>
      <c r="FX9" s="233"/>
      <c r="FY9" s="233"/>
      <c r="FZ9" s="233"/>
      <c r="GA9" s="233"/>
      <c r="GB9" s="233"/>
      <c r="GC9" s="233"/>
      <c r="GD9" s="233"/>
      <c r="GE9" s="233"/>
      <c r="GF9" s="233"/>
      <c r="GG9" s="233"/>
      <c r="GH9" s="233"/>
      <c r="GI9" s="233"/>
      <c r="GJ9" s="233"/>
      <c r="GK9" s="233"/>
      <c r="GL9" s="233"/>
      <c r="GM9" s="233"/>
      <c r="GN9" s="233"/>
      <c r="GO9" s="233"/>
      <c r="GP9" s="233"/>
      <c r="GQ9" s="233"/>
      <c r="GR9" s="233"/>
      <c r="GS9" s="233"/>
      <c r="GT9" s="233"/>
      <c r="GU9" s="233"/>
      <c r="GV9" s="233"/>
      <c r="GW9" s="233"/>
      <c r="GX9" s="233"/>
      <c r="GY9" s="233"/>
      <c r="GZ9" s="233"/>
      <c r="HA9" s="233"/>
      <c r="HB9" s="233"/>
      <c r="HC9" s="233"/>
      <c r="HD9" s="233"/>
      <c r="HE9" s="233"/>
      <c r="HF9" s="233"/>
      <c r="HG9" s="233"/>
      <c r="HH9" s="233"/>
      <c r="HI9" s="233"/>
      <c r="HJ9" s="233"/>
      <c r="HK9" s="233"/>
      <c r="HL9" s="233"/>
      <c r="HM9" s="233"/>
      <c r="HN9" s="233"/>
      <c r="HO9" s="233"/>
      <c r="HP9" s="233"/>
      <c r="HQ9" s="233"/>
      <c r="HR9" s="233"/>
      <c r="HS9" s="233"/>
      <c r="HT9" s="233"/>
      <c r="HU9" s="233"/>
      <c r="HV9" s="233"/>
      <c r="HW9" s="233"/>
      <c r="HX9" s="233"/>
      <c r="HY9" s="233"/>
      <c r="HZ9" s="233"/>
      <c r="IA9" s="233"/>
      <c r="IB9" s="233"/>
      <c r="IC9" s="233"/>
      <c r="ID9" s="233"/>
      <c r="IE9" s="233"/>
      <c r="IF9" s="233"/>
      <c r="IG9" s="233"/>
      <c r="IH9" s="233"/>
      <c r="II9" s="233"/>
      <c r="IJ9" s="233"/>
      <c r="IK9" s="233"/>
      <c r="IL9" s="233"/>
      <c r="IM9" s="233"/>
      <c r="IN9" s="233"/>
      <c r="IO9" s="233"/>
    </row>
    <row r="10" s="230" customFormat="1" ht="20" customHeight="1" spans="1:249">
      <c r="A10" s="250"/>
      <c r="B10" s="251"/>
      <c r="C10" s="251"/>
      <c r="D10" s="251"/>
      <c r="E10" s="251"/>
      <c r="F10" s="251"/>
      <c r="G10" s="252"/>
      <c r="H10" s="253"/>
      <c r="I10" s="286"/>
      <c r="J10" s="287"/>
      <c r="K10" s="287"/>
      <c r="L10" s="287"/>
      <c r="M10" s="287"/>
      <c r="N10" s="287"/>
      <c r="O10" s="291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3"/>
      <c r="BV10" s="233"/>
      <c r="BW10" s="233"/>
      <c r="BX10" s="233"/>
      <c r="BY10" s="233"/>
      <c r="BZ10" s="233"/>
      <c r="CA10" s="233"/>
      <c r="CB10" s="233"/>
      <c r="CC10" s="233"/>
      <c r="CD10" s="233"/>
      <c r="CE10" s="233"/>
      <c r="CF10" s="233"/>
      <c r="CG10" s="233"/>
      <c r="CH10" s="233"/>
      <c r="CI10" s="233"/>
      <c r="CJ10" s="233"/>
      <c r="CK10" s="233"/>
      <c r="CL10" s="233"/>
      <c r="CM10" s="233"/>
      <c r="CN10" s="233"/>
      <c r="CO10" s="233"/>
      <c r="CP10" s="233"/>
      <c r="CQ10" s="233"/>
      <c r="CR10" s="233"/>
      <c r="CS10" s="233"/>
      <c r="CT10" s="233"/>
      <c r="CU10" s="233"/>
      <c r="CV10" s="233"/>
      <c r="CW10" s="233"/>
      <c r="CX10" s="233"/>
      <c r="CY10" s="233"/>
      <c r="CZ10" s="233"/>
      <c r="DA10" s="233"/>
      <c r="DB10" s="233"/>
      <c r="DC10" s="233"/>
      <c r="DD10" s="233"/>
      <c r="DE10" s="233"/>
      <c r="DF10" s="233"/>
      <c r="DG10" s="233"/>
      <c r="DH10" s="233"/>
      <c r="DI10" s="233"/>
      <c r="DJ10" s="233"/>
      <c r="DK10" s="233"/>
      <c r="DL10" s="233"/>
      <c r="DM10" s="233"/>
      <c r="DN10" s="233"/>
      <c r="DO10" s="233"/>
      <c r="DP10" s="233"/>
      <c r="DQ10" s="233"/>
      <c r="DR10" s="233"/>
      <c r="DS10" s="233"/>
      <c r="DT10" s="233"/>
      <c r="DU10" s="233"/>
      <c r="DV10" s="233"/>
      <c r="DW10" s="233"/>
      <c r="DX10" s="233"/>
      <c r="DY10" s="233"/>
      <c r="DZ10" s="233"/>
      <c r="EA10" s="233"/>
      <c r="EB10" s="233"/>
      <c r="EC10" s="233"/>
      <c r="ED10" s="233"/>
      <c r="EE10" s="233"/>
      <c r="EF10" s="233"/>
      <c r="EG10" s="233"/>
      <c r="EH10" s="233"/>
      <c r="EI10" s="233"/>
      <c r="EJ10" s="233"/>
      <c r="EK10" s="233"/>
      <c r="EL10" s="233"/>
      <c r="EM10" s="233"/>
      <c r="EN10" s="233"/>
      <c r="EO10" s="233"/>
      <c r="EP10" s="233"/>
      <c r="EQ10" s="233"/>
      <c r="ER10" s="233"/>
      <c r="ES10" s="233"/>
      <c r="ET10" s="233"/>
      <c r="EU10" s="233"/>
      <c r="EV10" s="233"/>
      <c r="EW10" s="233"/>
      <c r="EX10" s="233"/>
      <c r="EY10" s="233"/>
      <c r="EZ10" s="233"/>
      <c r="FA10" s="233"/>
      <c r="FB10" s="233"/>
      <c r="FC10" s="233"/>
      <c r="FD10" s="233"/>
      <c r="FE10" s="233"/>
      <c r="FF10" s="233"/>
      <c r="FG10" s="233"/>
      <c r="FH10" s="233"/>
      <c r="FI10" s="233"/>
      <c r="FJ10" s="233"/>
      <c r="FK10" s="233"/>
      <c r="FL10" s="233"/>
      <c r="FM10" s="233"/>
      <c r="FN10" s="233"/>
      <c r="FO10" s="233"/>
      <c r="FP10" s="233"/>
      <c r="FQ10" s="233"/>
      <c r="FR10" s="233"/>
      <c r="FS10" s="233"/>
      <c r="FT10" s="233"/>
      <c r="FU10" s="233"/>
      <c r="FV10" s="233"/>
      <c r="FW10" s="233"/>
      <c r="FX10" s="233"/>
      <c r="FY10" s="233"/>
      <c r="FZ10" s="233"/>
      <c r="GA10" s="233"/>
      <c r="GB10" s="233"/>
      <c r="GC10" s="233"/>
      <c r="GD10" s="233"/>
      <c r="GE10" s="233"/>
      <c r="GF10" s="233"/>
      <c r="GG10" s="233"/>
      <c r="GH10" s="233"/>
      <c r="GI10" s="233"/>
      <c r="GJ10" s="233"/>
      <c r="GK10" s="233"/>
      <c r="GL10" s="233"/>
      <c r="GM10" s="233"/>
      <c r="GN10" s="233"/>
      <c r="GO10" s="233"/>
      <c r="GP10" s="233"/>
      <c r="GQ10" s="233"/>
      <c r="GR10" s="233"/>
      <c r="GS10" s="233"/>
      <c r="GT10" s="233"/>
      <c r="GU10" s="233"/>
      <c r="GV10" s="233"/>
      <c r="GW10" s="233"/>
      <c r="GX10" s="233"/>
      <c r="GY10" s="233"/>
      <c r="GZ10" s="233"/>
      <c r="HA10" s="233"/>
      <c r="HB10" s="233"/>
      <c r="HC10" s="233"/>
      <c r="HD10" s="233"/>
      <c r="HE10" s="233"/>
      <c r="HF10" s="233"/>
      <c r="HG10" s="233"/>
      <c r="HH10" s="233"/>
      <c r="HI10" s="233"/>
      <c r="HJ10" s="233"/>
      <c r="HK10" s="233"/>
      <c r="HL10" s="233"/>
      <c r="HM10" s="233"/>
      <c r="HN10" s="233"/>
      <c r="HO10" s="233"/>
      <c r="HP10" s="233"/>
      <c r="HQ10" s="233"/>
      <c r="HR10" s="233"/>
      <c r="HS10" s="233"/>
      <c r="HT10" s="233"/>
      <c r="HU10" s="233"/>
      <c r="HV10" s="233"/>
      <c r="HW10" s="233"/>
      <c r="HX10" s="233"/>
      <c r="HY10" s="233"/>
      <c r="HZ10" s="233"/>
      <c r="IA10" s="233"/>
      <c r="IB10" s="233"/>
      <c r="IC10" s="233"/>
      <c r="ID10" s="233"/>
      <c r="IE10" s="233"/>
      <c r="IF10" s="233"/>
      <c r="IG10" s="233"/>
      <c r="IH10" s="233"/>
      <c r="II10" s="233"/>
      <c r="IJ10" s="233"/>
      <c r="IK10" s="233"/>
      <c r="IL10" s="233"/>
      <c r="IM10" s="233"/>
      <c r="IN10" s="233"/>
      <c r="IO10" s="233"/>
    </row>
    <row r="11" s="230" customFormat="1" ht="20" customHeight="1" spans="1:249">
      <c r="A11" s="250"/>
      <c r="B11" s="251"/>
      <c r="C11" s="251"/>
      <c r="D11" s="251"/>
      <c r="E11" s="251"/>
      <c r="F11" s="251"/>
      <c r="G11" s="252"/>
      <c r="H11" s="253"/>
      <c r="I11" s="286"/>
      <c r="J11" s="287"/>
      <c r="K11" s="287"/>
      <c r="L11" s="287"/>
      <c r="M11" s="287"/>
      <c r="N11" s="287"/>
      <c r="O11" s="291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233"/>
      <c r="CO11" s="233"/>
      <c r="CP11" s="233"/>
      <c r="CQ11" s="233"/>
      <c r="CR11" s="233"/>
      <c r="CS11" s="233"/>
      <c r="CT11" s="233"/>
      <c r="CU11" s="233"/>
      <c r="CV11" s="233"/>
      <c r="CW11" s="233"/>
      <c r="CX11" s="233"/>
      <c r="CY11" s="233"/>
      <c r="CZ11" s="233"/>
      <c r="DA11" s="233"/>
      <c r="DB11" s="233"/>
      <c r="DC11" s="233"/>
      <c r="DD11" s="233"/>
      <c r="DE11" s="233"/>
      <c r="DF11" s="233"/>
      <c r="DG11" s="233"/>
      <c r="DH11" s="233"/>
      <c r="DI11" s="233"/>
      <c r="DJ11" s="233"/>
      <c r="DK11" s="233"/>
      <c r="DL11" s="233"/>
      <c r="DM11" s="233"/>
      <c r="DN11" s="233"/>
      <c r="DO11" s="233"/>
      <c r="DP11" s="233"/>
      <c r="DQ11" s="233"/>
      <c r="DR11" s="233"/>
      <c r="DS11" s="233"/>
      <c r="DT11" s="233"/>
      <c r="DU11" s="233"/>
      <c r="DV11" s="233"/>
      <c r="DW11" s="233"/>
      <c r="DX11" s="233"/>
      <c r="DY11" s="233"/>
      <c r="DZ11" s="233"/>
      <c r="EA11" s="233"/>
      <c r="EB11" s="233"/>
      <c r="EC11" s="233"/>
      <c r="ED11" s="233"/>
      <c r="EE11" s="233"/>
      <c r="EF11" s="233"/>
      <c r="EG11" s="233"/>
      <c r="EH11" s="233"/>
      <c r="EI11" s="233"/>
      <c r="EJ11" s="233"/>
      <c r="EK11" s="233"/>
      <c r="EL11" s="233"/>
      <c r="EM11" s="233"/>
      <c r="EN11" s="233"/>
      <c r="EO11" s="233"/>
      <c r="EP11" s="233"/>
      <c r="EQ11" s="233"/>
      <c r="ER11" s="233"/>
      <c r="ES11" s="233"/>
      <c r="ET11" s="233"/>
      <c r="EU11" s="233"/>
      <c r="EV11" s="233"/>
      <c r="EW11" s="233"/>
      <c r="EX11" s="233"/>
      <c r="EY11" s="233"/>
      <c r="EZ11" s="233"/>
      <c r="FA11" s="233"/>
      <c r="FB11" s="233"/>
      <c r="FC11" s="233"/>
      <c r="FD11" s="233"/>
      <c r="FE11" s="233"/>
      <c r="FF11" s="233"/>
      <c r="FG11" s="233"/>
      <c r="FH11" s="233"/>
      <c r="FI11" s="233"/>
      <c r="FJ11" s="233"/>
      <c r="FK11" s="233"/>
      <c r="FL11" s="233"/>
      <c r="FM11" s="233"/>
      <c r="FN11" s="233"/>
      <c r="FO11" s="233"/>
      <c r="FP11" s="233"/>
      <c r="FQ11" s="233"/>
      <c r="FR11" s="233"/>
      <c r="FS11" s="233"/>
      <c r="FT11" s="233"/>
      <c r="FU11" s="233"/>
      <c r="FV11" s="233"/>
      <c r="FW11" s="233"/>
      <c r="FX11" s="233"/>
      <c r="FY11" s="233"/>
      <c r="FZ11" s="233"/>
      <c r="GA11" s="233"/>
      <c r="GB11" s="233"/>
      <c r="GC11" s="233"/>
      <c r="GD11" s="233"/>
      <c r="GE11" s="233"/>
      <c r="GF11" s="233"/>
      <c r="GG11" s="233"/>
      <c r="GH11" s="233"/>
      <c r="GI11" s="233"/>
      <c r="GJ11" s="233"/>
      <c r="GK11" s="233"/>
      <c r="GL11" s="233"/>
      <c r="GM11" s="233"/>
      <c r="GN11" s="233"/>
      <c r="GO11" s="233"/>
      <c r="GP11" s="233"/>
      <c r="GQ11" s="233"/>
      <c r="GR11" s="233"/>
      <c r="GS11" s="233"/>
      <c r="GT11" s="233"/>
      <c r="GU11" s="233"/>
      <c r="GV11" s="233"/>
      <c r="GW11" s="233"/>
      <c r="GX11" s="233"/>
      <c r="GY11" s="233"/>
      <c r="GZ11" s="233"/>
      <c r="HA11" s="233"/>
      <c r="HB11" s="233"/>
      <c r="HC11" s="233"/>
      <c r="HD11" s="233"/>
      <c r="HE11" s="233"/>
      <c r="HF11" s="233"/>
      <c r="HG11" s="233"/>
      <c r="HH11" s="233"/>
      <c r="HI11" s="233"/>
      <c r="HJ11" s="233"/>
      <c r="HK11" s="233"/>
      <c r="HL11" s="233"/>
      <c r="HM11" s="233"/>
      <c r="HN11" s="233"/>
      <c r="HO11" s="233"/>
      <c r="HP11" s="233"/>
      <c r="HQ11" s="233"/>
      <c r="HR11" s="233"/>
      <c r="HS11" s="233"/>
      <c r="HT11" s="233"/>
      <c r="HU11" s="233"/>
      <c r="HV11" s="233"/>
      <c r="HW11" s="233"/>
      <c r="HX11" s="233"/>
      <c r="HY11" s="233"/>
      <c r="HZ11" s="233"/>
      <c r="IA11" s="233"/>
      <c r="IB11" s="233"/>
      <c r="IC11" s="233"/>
      <c r="ID11" s="233"/>
      <c r="IE11" s="233"/>
      <c r="IF11" s="233"/>
      <c r="IG11" s="233"/>
      <c r="IH11" s="233"/>
      <c r="II11" s="233"/>
      <c r="IJ11" s="233"/>
      <c r="IK11" s="233"/>
      <c r="IL11" s="233"/>
      <c r="IM11" s="233"/>
      <c r="IN11" s="233"/>
      <c r="IO11" s="233"/>
    </row>
    <row r="12" s="230" customFormat="1" ht="20" customHeight="1" spans="1:249">
      <c r="A12" s="250"/>
      <c r="B12" s="251"/>
      <c r="C12" s="251"/>
      <c r="D12" s="251"/>
      <c r="E12" s="251"/>
      <c r="F12" s="251"/>
      <c r="G12" s="252"/>
      <c r="H12" s="253"/>
      <c r="I12" s="286"/>
      <c r="J12" s="287"/>
      <c r="K12" s="287"/>
      <c r="L12" s="287"/>
      <c r="M12" s="287"/>
      <c r="N12" s="287"/>
      <c r="O12" s="291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</row>
    <row r="13" s="230" customFormat="1" ht="20" customHeight="1" spans="1:249">
      <c r="A13" s="250"/>
      <c r="B13" s="251"/>
      <c r="C13" s="251"/>
      <c r="D13" s="251"/>
      <c r="E13" s="251"/>
      <c r="F13" s="251"/>
      <c r="G13" s="252"/>
      <c r="H13" s="253"/>
      <c r="I13" s="286"/>
      <c r="J13" s="287"/>
      <c r="K13" s="287"/>
      <c r="L13" s="287"/>
      <c r="M13" s="287"/>
      <c r="N13" s="287"/>
      <c r="O13" s="291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</row>
    <row r="14" s="230" customFormat="1" ht="20" customHeight="1" spans="1:249">
      <c r="A14" s="255"/>
      <c r="B14" s="256"/>
      <c r="C14" s="256"/>
      <c r="D14" s="256"/>
      <c r="E14" s="256"/>
      <c r="F14" s="256"/>
      <c r="G14" s="257"/>
      <c r="H14" s="258"/>
      <c r="I14" s="286"/>
      <c r="J14" s="287"/>
      <c r="K14" s="287"/>
      <c r="L14" s="287"/>
      <c r="M14" s="287"/>
      <c r="N14" s="287"/>
      <c r="O14" s="291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</row>
    <row r="15" s="230" customFormat="1" ht="20" customHeight="1" spans="1:249">
      <c r="A15" s="259"/>
      <c r="B15" s="260"/>
      <c r="C15" s="260"/>
      <c r="D15" s="260"/>
      <c r="E15" s="260"/>
      <c r="F15" s="260"/>
      <c r="G15" s="260"/>
      <c r="H15" s="258"/>
      <c r="I15" s="286"/>
      <c r="J15" s="287"/>
      <c r="K15" s="287"/>
      <c r="L15" s="287"/>
      <c r="M15" s="287"/>
      <c r="N15" s="287"/>
      <c r="O15" s="291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</row>
    <row r="16" s="230" customFormat="1" ht="20" customHeight="1" spans="1:249">
      <c r="A16" s="261"/>
      <c r="B16" s="262"/>
      <c r="C16" s="262"/>
      <c r="D16" s="262"/>
      <c r="E16" s="262"/>
      <c r="F16" s="262"/>
      <c r="G16" s="262"/>
      <c r="H16" s="258"/>
      <c r="I16" s="286"/>
      <c r="J16" s="287"/>
      <c r="K16" s="287"/>
      <c r="L16" s="287"/>
      <c r="M16" s="287"/>
      <c r="N16" s="287"/>
      <c r="O16" s="291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</row>
    <row r="17" s="230" customFormat="1" ht="20" customHeight="1" spans="1:249">
      <c r="A17" s="261"/>
      <c r="B17" s="251"/>
      <c r="C17" s="251"/>
      <c r="D17" s="251"/>
      <c r="E17" s="251"/>
      <c r="F17" s="251"/>
      <c r="G17" s="251"/>
      <c r="H17" s="263"/>
      <c r="I17" s="286"/>
      <c r="J17" s="287"/>
      <c r="K17" s="287"/>
      <c r="L17" s="287"/>
      <c r="M17" s="287"/>
      <c r="N17" s="287"/>
      <c r="O17" s="291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</row>
    <row r="18" s="230" customFormat="1" ht="20" customHeight="1" spans="1:249">
      <c r="A18" s="264"/>
      <c r="B18" s="265"/>
      <c r="C18" s="265"/>
      <c r="D18" s="265"/>
      <c r="E18" s="265"/>
      <c r="F18" s="265"/>
      <c r="G18" s="265"/>
      <c r="H18" s="263"/>
      <c r="I18" s="286"/>
      <c r="J18" s="287"/>
      <c r="K18" s="287"/>
      <c r="L18" s="287"/>
      <c r="M18" s="287"/>
      <c r="N18" s="287"/>
      <c r="O18" s="291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</row>
    <row r="19" s="230" customFormat="1" ht="20" customHeight="1" spans="1:249">
      <c r="A19" s="266"/>
      <c r="B19" s="267"/>
      <c r="C19" s="267"/>
      <c r="D19" s="267"/>
      <c r="E19" s="267"/>
      <c r="F19" s="267"/>
      <c r="G19" s="267"/>
      <c r="H19" s="263"/>
      <c r="I19" s="286"/>
      <c r="J19" s="287"/>
      <c r="K19" s="287"/>
      <c r="L19" s="287"/>
      <c r="M19" s="287"/>
      <c r="N19" s="287"/>
      <c r="O19" s="291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</row>
    <row r="20" s="230" customFormat="1" ht="20" customHeight="1" spans="1:249">
      <c r="A20" s="266"/>
      <c r="B20" s="267"/>
      <c r="C20" s="267"/>
      <c r="D20" s="267"/>
      <c r="E20" s="267"/>
      <c r="F20" s="267"/>
      <c r="G20" s="267"/>
      <c r="H20" s="268"/>
      <c r="I20" s="286"/>
      <c r="J20" s="287"/>
      <c r="K20" s="287"/>
      <c r="L20" s="287"/>
      <c r="M20" s="287"/>
      <c r="N20" s="287"/>
      <c r="O20" s="291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</row>
    <row r="21" s="230" customFormat="1" ht="17.25" spans="1:249">
      <c r="A21" s="269"/>
      <c r="B21" s="270"/>
      <c r="C21" s="270"/>
      <c r="D21" s="270"/>
      <c r="E21" s="271"/>
      <c r="F21" s="270"/>
      <c r="G21" s="270"/>
      <c r="H21" s="270"/>
      <c r="I21" s="292"/>
      <c r="J21" s="293"/>
      <c r="K21" s="293"/>
      <c r="L21" s="294"/>
      <c r="M21" s="293"/>
      <c r="N21" s="293"/>
      <c r="O21" s="295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</row>
    <row r="22" s="230" customFormat="1" spans="1:249">
      <c r="A22" s="272" t="s">
        <v>166</v>
      </c>
      <c r="B22" s="272"/>
      <c r="C22" s="273"/>
      <c r="O22" s="274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</row>
    <row r="23" s="230" customFormat="1" spans="3:249">
      <c r="C23" s="231"/>
      <c r="I23" s="296" t="s">
        <v>167</v>
      </c>
      <c r="J23" s="297">
        <v>45634</v>
      </c>
      <c r="K23" s="296" t="s">
        <v>168</v>
      </c>
      <c r="L23" s="230" t="s">
        <v>130</v>
      </c>
      <c r="M23" s="296" t="s">
        <v>169</v>
      </c>
      <c r="N23" s="274" t="s">
        <v>133</v>
      </c>
      <c r="O23" s="274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</row>
  </sheetData>
  <mergeCells count="10">
    <mergeCell ref="A1:N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1" workbookViewId="0">
      <selection activeCell="O36" sqref="O36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37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1">
      <c r="A1" s="152" t="s">
        <v>187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8" customHeight="1" spans="1:11">
      <c r="A2" s="153" t="s">
        <v>53</v>
      </c>
      <c r="B2" s="154" t="s">
        <v>54</v>
      </c>
      <c r="C2" s="154"/>
      <c r="D2" s="155" t="s">
        <v>61</v>
      </c>
      <c r="E2" s="156" t="str">
        <f>首期!B4</f>
        <v>QAMMAN84151</v>
      </c>
      <c r="F2" s="157" t="s">
        <v>188</v>
      </c>
      <c r="G2" s="158" t="str">
        <f>首期!B5</f>
        <v>儿童打底裤（两件套）</v>
      </c>
      <c r="H2" s="159"/>
      <c r="I2" s="187" t="s">
        <v>57</v>
      </c>
      <c r="J2" s="206" t="s">
        <v>56</v>
      </c>
      <c r="K2" s="207"/>
    </row>
    <row r="3" ht="18" customHeight="1" spans="1:11">
      <c r="A3" s="160" t="s">
        <v>75</v>
      </c>
      <c r="B3" s="161">
        <f>首期!B7</f>
        <v>970</v>
      </c>
      <c r="C3" s="161"/>
      <c r="D3" s="162" t="s">
        <v>189</v>
      </c>
      <c r="E3" s="163">
        <v>45346</v>
      </c>
      <c r="F3" s="164"/>
      <c r="G3" s="164"/>
      <c r="H3" s="165" t="s">
        <v>190</v>
      </c>
      <c r="I3" s="165"/>
      <c r="J3" s="165"/>
      <c r="K3" s="208"/>
    </row>
    <row r="4" ht="18" customHeight="1" spans="1:11">
      <c r="A4" s="166" t="s">
        <v>71</v>
      </c>
      <c r="B4" s="161">
        <v>1</v>
      </c>
      <c r="C4" s="161">
        <v>6</v>
      </c>
      <c r="D4" s="167" t="s">
        <v>191</v>
      </c>
      <c r="E4" s="164" t="s">
        <v>192</v>
      </c>
      <c r="F4" s="164"/>
      <c r="G4" s="164"/>
      <c r="H4" s="167" t="s">
        <v>193</v>
      </c>
      <c r="I4" s="167"/>
      <c r="J4" s="179" t="s">
        <v>65</v>
      </c>
      <c r="K4" s="209" t="s">
        <v>66</v>
      </c>
    </row>
    <row r="5" ht="18" customHeight="1" spans="1:11">
      <c r="A5" s="166" t="s">
        <v>194</v>
      </c>
      <c r="B5" s="161">
        <v>1</v>
      </c>
      <c r="C5" s="161"/>
      <c r="D5" s="162" t="s">
        <v>195</v>
      </c>
      <c r="E5" s="162"/>
      <c r="G5" s="162"/>
      <c r="H5" s="167" t="s">
        <v>196</v>
      </c>
      <c r="I5" s="167"/>
      <c r="J5" s="179" t="s">
        <v>65</v>
      </c>
      <c r="K5" s="209" t="s">
        <v>66</v>
      </c>
    </row>
    <row r="6" ht="18" customHeight="1" spans="1:13">
      <c r="A6" s="168" t="s">
        <v>197</v>
      </c>
      <c r="B6" s="169">
        <v>80</v>
      </c>
      <c r="C6" s="169"/>
      <c r="D6" s="170" t="s">
        <v>198</v>
      </c>
      <c r="E6" s="171"/>
      <c r="F6" s="171"/>
      <c r="G6" s="170"/>
      <c r="H6" s="172" t="s">
        <v>199</v>
      </c>
      <c r="I6" s="172"/>
      <c r="J6" s="171" t="s">
        <v>65</v>
      </c>
      <c r="K6" s="210" t="s">
        <v>66</v>
      </c>
      <c r="M6" s="211"/>
    </row>
    <row r="7" ht="18" customHeight="1" spans="1:11">
      <c r="A7" s="173"/>
      <c r="B7" s="174"/>
      <c r="C7" s="174"/>
      <c r="D7" s="173"/>
      <c r="E7" s="174"/>
      <c r="F7" s="175"/>
      <c r="G7" s="173"/>
      <c r="H7" s="175"/>
      <c r="I7" s="174"/>
      <c r="J7" s="174"/>
      <c r="K7" s="174"/>
    </row>
    <row r="8" ht="18" customHeight="1" spans="1:11">
      <c r="A8" s="176" t="s">
        <v>200</v>
      </c>
      <c r="B8" s="157" t="s">
        <v>201</v>
      </c>
      <c r="C8" s="157" t="s">
        <v>202</v>
      </c>
      <c r="D8" s="157" t="s">
        <v>203</v>
      </c>
      <c r="E8" s="157" t="s">
        <v>204</v>
      </c>
      <c r="F8" s="157" t="s">
        <v>205</v>
      </c>
      <c r="G8" s="177" t="s">
        <v>206</v>
      </c>
      <c r="H8" s="178"/>
      <c r="I8" s="178"/>
      <c r="J8" s="178"/>
      <c r="K8" s="212"/>
    </row>
    <row r="9" ht="18" customHeight="1" spans="1:11">
      <c r="A9" s="166" t="s">
        <v>207</v>
      </c>
      <c r="B9" s="167"/>
      <c r="C9" s="179" t="s">
        <v>65</v>
      </c>
      <c r="D9" s="179" t="s">
        <v>66</v>
      </c>
      <c r="E9" s="162" t="s">
        <v>208</v>
      </c>
      <c r="F9" s="180" t="s">
        <v>209</v>
      </c>
      <c r="G9" s="181"/>
      <c r="H9" s="182"/>
      <c r="I9" s="182"/>
      <c r="J9" s="182"/>
      <c r="K9" s="213"/>
    </row>
    <row r="10" ht="18" customHeight="1" spans="1:11">
      <c r="A10" s="166" t="s">
        <v>210</v>
      </c>
      <c r="B10" s="167"/>
      <c r="C10" s="179" t="s">
        <v>65</v>
      </c>
      <c r="D10" s="179" t="s">
        <v>66</v>
      </c>
      <c r="E10" s="162" t="s">
        <v>211</v>
      </c>
      <c r="F10" s="180" t="s">
        <v>212</v>
      </c>
      <c r="G10" s="181" t="s">
        <v>213</v>
      </c>
      <c r="H10" s="182"/>
      <c r="I10" s="182"/>
      <c r="J10" s="182"/>
      <c r="K10" s="213"/>
    </row>
    <row r="11" ht="18" customHeight="1" spans="1:11">
      <c r="A11" s="183" t="s">
        <v>172</v>
      </c>
      <c r="B11" s="184"/>
      <c r="C11" s="184"/>
      <c r="D11" s="184"/>
      <c r="E11" s="184"/>
      <c r="F11" s="184"/>
      <c r="G11" s="184"/>
      <c r="H11" s="184"/>
      <c r="I11" s="184"/>
      <c r="J11" s="184"/>
      <c r="K11" s="214"/>
    </row>
    <row r="12" ht="18" customHeight="1" spans="1:11">
      <c r="A12" s="160" t="s">
        <v>89</v>
      </c>
      <c r="B12" s="179" t="s">
        <v>85</v>
      </c>
      <c r="C12" s="179" t="s">
        <v>86</v>
      </c>
      <c r="D12" s="180"/>
      <c r="E12" s="162" t="s">
        <v>87</v>
      </c>
      <c r="F12" s="179" t="s">
        <v>85</v>
      </c>
      <c r="G12" s="179" t="s">
        <v>86</v>
      </c>
      <c r="H12" s="179"/>
      <c r="I12" s="162" t="s">
        <v>214</v>
      </c>
      <c r="J12" s="179" t="s">
        <v>85</v>
      </c>
      <c r="K12" s="209" t="s">
        <v>86</v>
      </c>
    </row>
    <row r="13" ht="18" customHeight="1" spans="1:11">
      <c r="A13" s="160" t="s">
        <v>92</v>
      </c>
      <c r="B13" s="179" t="s">
        <v>85</v>
      </c>
      <c r="C13" s="179" t="s">
        <v>86</v>
      </c>
      <c r="D13" s="180"/>
      <c r="E13" s="162" t="s">
        <v>97</v>
      </c>
      <c r="F13" s="179" t="s">
        <v>85</v>
      </c>
      <c r="G13" s="179" t="s">
        <v>86</v>
      </c>
      <c r="H13" s="179"/>
      <c r="I13" s="162" t="s">
        <v>215</v>
      </c>
      <c r="J13" s="179" t="s">
        <v>85</v>
      </c>
      <c r="K13" s="209" t="s">
        <v>86</v>
      </c>
    </row>
    <row r="14" ht="18" customHeight="1" spans="1:11">
      <c r="A14" s="168" t="s">
        <v>216</v>
      </c>
      <c r="B14" s="171" t="s">
        <v>85</v>
      </c>
      <c r="C14" s="171" t="s">
        <v>86</v>
      </c>
      <c r="D14" s="185"/>
      <c r="E14" s="170" t="s">
        <v>217</v>
      </c>
      <c r="F14" s="171" t="s">
        <v>85</v>
      </c>
      <c r="G14" s="171" t="s">
        <v>86</v>
      </c>
      <c r="H14" s="171"/>
      <c r="I14" s="170" t="s">
        <v>218</v>
      </c>
      <c r="J14" s="171" t="s">
        <v>85</v>
      </c>
      <c r="K14" s="210" t="s">
        <v>86</v>
      </c>
    </row>
    <row r="15" ht="18" customHeight="1" spans="1:11">
      <c r="A15" s="173"/>
      <c r="B15" s="186"/>
      <c r="C15" s="186"/>
      <c r="D15" s="174"/>
      <c r="E15" s="173"/>
      <c r="F15" s="186"/>
      <c r="G15" s="186"/>
      <c r="H15" s="186"/>
      <c r="I15" s="173"/>
      <c r="J15" s="186"/>
      <c r="K15" s="186"/>
    </row>
    <row r="16" s="149" customFormat="1" ht="18" customHeight="1" spans="1:11">
      <c r="A16" s="153" t="s">
        <v>219</v>
      </c>
      <c r="B16" s="187"/>
      <c r="C16" s="187"/>
      <c r="D16" s="187"/>
      <c r="E16" s="187"/>
      <c r="F16" s="187"/>
      <c r="G16" s="187"/>
      <c r="H16" s="187"/>
      <c r="I16" s="187"/>
      <c r="J16" s="187"/>
      <c r="K16" s="215"/>
    </row>
    <row r="17" ht="18" customHeight="1" spans="1:11">
      <c r="A17" s="166" t="s">
        <v>220</v>
      </c>
      <c r="B17" s="167"/>
      <c r="C17" s="167"/>
      <c r="D17" s="167"/>
      <c r="E17" s="167"/>
      <c r="F17" s="167"/>
      <c r="G17" s="167"/>
      <c r="H17" s="167"/>
      <c r="I17" s="167"/>
      <c r="J17" s="167"/>
      <c r="K17" s="216"/>
    </row>
    <row r="18" ht="18" customHeight="1" spans="1:11">
      <c r="A18" s="166" t="s">
        <v>221</v>
      </c>
      <c r="B18" s="167"/>
      <c r="C18" s="167"/>
      <c r="D18" s="167"/>
      <c r="E18" s="167"/>
      <c r="F18" s="167"/>
      <c r="G18" s="167"/>
      <c r="H18" s="167"/>
      <c r="I18" s="167"/>
      <c r="J18" s="167"/>
      <c r="K18" s="216"/>
    </row>
    <row r="19" ht="22" customHeight="1" spans="1:11">
      <c r="A19" s="188"/>
      <c r="B19" s="179"/>
      <c r="C19" s="179"/>
      <c r="D19" s="179"/>
      <c r="E19" s="179"/>
      <c r="F19" s="179"/>
      <c r="G19" s="179"/>
      <c r="H19" s="179"/>
      <c r="I19" s="179"/>
      <c r="J19" s="179"/>
      <c r="K19" s="209"/>
    </row>
    <row r="20" ht="22" customHeight="1" spans="1:11">
      <c r="A20" s="189"/>
      <c r="B20" s="190"/>
      <c r="C20" s="190"/>
      <c r="D20" s="190"/>
      <c r="E20" s="190"/>
      <c r="F20" s="190"/>
      <c r="G20" s="190"/>
      <c r="H20" s="190"/>
      <c r="I20" s="190"/>
      <c r="J20" s="190"/>
      <c r="K20" s="217"/>
    </row>
    <row r="21" ht="22" customHeight="1" spans="1:11">
      <c r="A21" s="189"/>
      <c r="B21" s="190"/>
      <c r="C21" s="190"/>
      <c r="D21" s="190"/>
      <c r="E21" s="190"/>
      <c r="F21" s="190"/>
      <c r="G21" s="190"/>
      <c r="H21" s="190"/>
      <c r="I21" s="190"/>
      <c r="J21" s="190"/>
      <c r="K21" s="217"/>
    </row>
    <row r="22" ht="22" customHeight="1" spans="1:1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217"/>
    </row>
    <row r="23" ht="22" customHeight="1" spans="1:1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218"/>
    </row>
    <row r="24" ht="18" customHeight="1" spans="1:11">
      <c r="A24" s="166" t="s">
        <v>115</v>
      </c>
      <c r="B24" s="167"/>
      <c r="C24" s="179" t="s">
        <v>65</v>
      </c>
      <c r="D24" s="179" t="s">
        <v>66</v>
      </c>
      <c r="E24" s="165"/>
      <c r="F24" s="165"/>
      <c r="G24" s="165"/>
      <c r="H24" s="165"/>
      <c r="I24" s="165"/>
      <c r="J24" s="165"/>
      <c r="K24" s="208"/>
    </row>
    <row r="25" ht="18" customHeight="1" spans="1:11">
      <c r="A25" s="193" t="s">
        <v>222</v>
      </c>
      <c r="B25" s="194"/>
      <c r="C25" s="194"/>
      <c r="D25" s="194"/>
      <c r="E25" s="194"/>
      <c r="F25" s="194"/>
      <c r="G25" s="194"/>
      <c r="H25" s="194"/>
      <c r="I25" s="194"/>
      <c r="J25" s="194"/>
      <c r="K25" s="219"/>
    </row>
    <row r="26" ht="15" spans="1:11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ht="20" customHeight="1" spans="1:11">
      <c r="A27" s="196" t="s">
        <v>223</v>
      </c>
      <c r="B27" s="178"/>
      <c r="C27" s="178"/>
      <c r="D27" s="178"/>
      <c r="E27" s="178"/>
      <c r="F27" s="178"/>
      <c r="G27" s="178"/>
      <c r="H27" s="178"/>
      <c r="I27" s="178"/>
      <c r="J27" s="178"/>
      <c r="K27" s="220" t="s">
        <v>224</v>
      </c>
    </row>
    <row r="28" ht="23" customHeight="1" spans="1:11">
      <c r="A28" s="189" t="s">
        <v>225</v>
      </c>
      <c r="B28" s="190"/>
      <c r="C28" s="190"/>
      <c r="D28" s="190"/>
      <c r="E28" s="190"/>
      <c r="F28" s="190"/>
      <c r="G28" s="190"/>
      <c r="H28" s="190"/>
      <c r="I28" s="190"/>
      <c r="J28" s="221"/>
      <c r="K28" s="222">
        <v>1</v>
      </c>
    </row>
    <row r="29" ht="23" customHeight="1" spans="1:11">
      <c r="A29" s="189" t="s">
        <v>226</v>
      </c>
      <c r="B29" s="190"/>
      <c r="C29" s="190"/>
      <c r="D29" s="190"/>
      <c r="E29" s="190"/>
      <c r="F29" s="190"/>
      <c r="G29" s="190"/>
      <c r="H29" s="190"/>
      <c r="I29" s="190"/>
      <c r="J29" s="221"/>
      <c r="K29" s="213">
        <v>1</v>
      </c>
    </row>
    <row r="30" ht="23" customHeight="1" spans="1:11">
      <c r="A30" s="189"/>
      <c r="B30" s="190"/>
      <c r="C30" s="190"/>
      <c r="D30" s="190"/>
      <c r="E30" s="190"/>
      <c r="F30" s="190"/>
      <c r="G30" s="190"/>
      <c r="H30" s="190"/>
      <c r="I30" s="190"/>
      <c r="J30" s="221"/>
      <c r="K30" s="213"/>
    </row>
    <row r="31" ht="23" customHeight="1" spans="1:11">
      <c r="A31" s="189"/>
      <c r="B31" s="190"/>
      <c r="C31" s="190"/>
      <c r="D31" s="190"/>
      <c r="E31" s="190"/>
      <c r="F31" s="190"/>
      <c r="G31" s="190"/>
      <c r="H31" s="190"/>
      <c r="I31" s="190"/>
      <c r="J31" s="221"/>
      <c r="K31" s="213"/>
    </row>
    <row r="32" ht="23" customHeight="1" spans="1:11">
      <c r="A32" s="189"/>
      <c r="B32" s="190"/>
      <c r="C32" s="190"/>
      <c r="D32" s="190"/>
      <c r="E32" s="190"/>
      <c r="F32" s="190"/>
      <c r="G32" s="190"/>
      <c r="H32" s="190"/>
      <c r="I32" s="190"/>
      <c r="J32" s="221"/>
      <c r="K32" s="223"/>
    </row>
    <row r="33" ht="23" customHeight="1" spans="1:11">
      <c r="A33" s="189"/>
      <c r="B33" s="190"/>
      <c r="C33" s="190"/>
      <c r="D33" s="190"/>
      <c r="E33" s="190"/>
      <c r="F33" s="190"/>
      <c r="G33" s="190"/>
      <c r="H33" s="190"/>
      <c r="I33" s="190"/>
      <c r="J33" s="221"/>
      <c r="K33" s="224"/>
    </row>
    <row r="34" ht="23" customHeight="1" spans="1:11">
      <c r="A34" s="189"/>
      <c r="B34" s="190"/>
      <c r="C34" s="190"/>
      <c r="D34" s="190"/>
      <c r="E34" s="190"/>
      <c r="F34" s="190"/>
      <c r="G34" s="190"/>
      <c r="H34" s="190"/>
      <c r="I34" s="190"/>
      <c r="J34" s="221"/>
      <c r="K34" s="213"/>
    </row>
    <row r="35" ht="23" customHeight="1" spans="1:11">
      <c r="A35" s="189"/>
      <c r="B35" s="190"/>
      <c r="C35" s="190"/>
      <c r="D35" s="190"/>
      <c r="E35" s="190"/>
      <c r="F35" s="190"/>
      <c r="G35" s="190"/>
      <c r="H35" s="190"/>
      <c r="I35" s="190"/>
      <c r="J35" s="221"/>
      <c r="K35" s="225"/>
    </row>
    <row r="36" ht="23" customHeight="1" spans="1:11">
      <c r="A36" s="197" t="s">
        <v>227</v>
      </c>
      <c r="B36" s="198"/>
      <c r="C36" s="198"/>
      <c r="D36" s="198"/>
      <c r="E36" s="198"/>
      <c r="F36" s="198"/>
      <c r="G36" s="198"/>
      <c r="H36" s="198"/>
      <c r="I36" s="198"/>
      <c r="J36" s="226"/>
      <c r="K36" s="227">
        <f>SUM(K28:K35)</f>
        <v>2</v>
      </c>
    </row>
    <row r="37" ht="18.75" customHeight="1" spans="1:11">
      <c r="A37" s="199" t="s">
        <v>228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28"/>
    </row>
    <row r="38" s="150" customFormat="1" ht="18.75" customHeight="1" spans="1:11">
      <c r="A38" s="166" t="s">
        <v>229</v>
      </c>
      <c r="B38" s="167"/>
      <c r="C38" s="167"/>
      <c r="D38" s="165" t="s">
        <v>230</v>
      </c>
      <c r="E38" s="165"/>
      <c r="F38" s="201" t="s">
        <v>231</v>
      </c>
      <c r="G38" s="202"/>
      <c r="H38" s="167" t="s">
        <v>232</v>
      </c>
      <c r="I38" s="167"/>
      <c r="J38" s="167" t="s">
        <v>233</v>
      </c>
      <c r="K38" s="216"/>
    </row>
    <row r="39" ht="18.75" customHeight="1" spans="1:11">
      <c r="A39" s="166" t="s">
        <v>116</v>
      </c>
      <c r="B39" s="167" t="s">
        <v>234</v>
      </c>
      <c r="C39" s="167"/>
      <c r="D39" s="167"/>
      <c r="E39" s="167"/>
      <c r="F39" s="167"/>
      <c r="G39" s="167"/>
      <c r="H39" s="167"/>
      <c r="I39" s="167"/>
      <c r="J39" s="167"/>
      <c r="K39" s="216"/>
    </row>
    <row r="40" ht="24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216"/>
    </row>
    <row r="41" ht="24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216"/>
    </row>
    <row r="42" ht="32.1" customHeight="1" spans="1:11">
      <c r="A42" s="168" t="s">
        <v>127</v>
      </c>
      <c r="B42" s="203" t="s">
        <v>235</v>
      </c>
      <c r="C42" s="203"/>
      <c r="D42" s="170" t="s">
        <v>236</v>
      </c>
      <c r="E42" s="185" t="s">
        <v>130</v>
      </c>
      <c r="F42" s="170" t="s">
        <v>131</v>
      </c>
      <c r="G42" s="204">
        <v>45671</v>
      </c>
      <c r="H42" s="205" t="s">
        <v>132</v>
      </c>
      <c r="I42" s="205"/>
      <c r="J42" s="203" t="s">
        <v>133</v>
      </c>
      <c r="K42" s="22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tabSelected="1" workbookViewId="0">
      <selection activeCell="B4" sqref="B4"/>
    </sheetView>
  </sheetViews>
  <sheetFormatPr defaultColWidth="9" defaultRowHeight="14.25"/>
  <cols>
    <col min="1" max="1" width="17.625" style="94" customWidth="1"/>
    <col min="2" max="3" width="9.125" style="94" customWidth="1"/>
    <col min="4" max="4" width="9.125" style="95" customWidth="1"/>
    <col min="5" max="6" width="9.125" style="94" customWidth="1"/>
    <col min="7" max="7" width="8.5" style="94" customWidth="1"/>
    <col min="8" max="8" width="5.375" style="94" customWidth="1"/>
    <col min="9" max="9" width="2.75" style="94" customWidth="1"/>
    <col min="10" max="12" width="15.625" style="94" customWidth="1"/>
    <col min="13" max="15" width="15.625" style="96" customWidth="1"/>
    <col min="16" max="253" width="9" style="94"/>
    <col min="254" max="16384" width="9" style="97"/>
  </cols>
  <sheetData>
    <row r="1" s="94" customFormat="1" ht="29" customHeight="1" spans="1:256">
      <c r="A1" s="98" t="s">
        <v>137</v>
      </c>
      <c r="B1" s="98"/>
      <c r="C1" s="99"/>
      <c r="D1" s="99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  <c r="IL1" s="97"/>
      <c r="IM1" s="97"/>
      <c r="IN1" s="97"/>
      <c r="IO1" s="97"/>
      <c r="IP1" s="97"/>
      <c r="IQ1" s="97"/>
      <c r="IR1" s="97"/>
      <c r="IS1" s="97"/>
      <c r="IT1" s="97"/>
      <c r="IU1" s="97"/>
      <c r="IV1" s="97"/>
    </row>
    <row r="2" s="94" customFormat="1" ht="20" customHeight="1" spans="1:256">
      <c r="A2" s="101" t="s">
        <v>61</v>
      </c>
      <c r="B2" s="102" t="str">
        <f>首期!B4</f>
        <v>QAMMAN84151</v>
      </c>
      <c r="C2" s="103"/>
      <c r="D2" s="104"/>
      <c r="E2" s="105" t="s">
        <v>67</v>
      </c>
      <c r="F2" s="106" t="str">
        <f>首期!B5</f>
        <v>儿童打底裤（两件套）</v>
      </c>
      <c r="G2" s="106"/>
      <c r="H2" s="106"/>
      <c r="I2" s="131"/>
      <c r="J2" s="132" t="s">
        <v>57</v>
      </c>
      <c r="K2" s="133" t="s">
        <v>56</v>
      </c>
      <c r="L2" s="133"/>
      <c r="M2" s="133"/>
      <c r="N2" s="133"/>
      <c r="O2" s="134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  <c r="IE2" s="97"/>
      <c r="IF2" s="97"/>
      <c r="IG2" s="97"/>
      <c r="IH2" s="97"/>
      <c r="II2" s="97"/>
      <c r="IJ2" s="97"/>
      <c r="IK2" s="97"/>
      <c r="IL2" s="97"/>
      <c r="IM2" s="97"/>
      <c r="IN2" s="97"/>
      <c r="IO2" s="97"/>
      <c r="IP2" s="97"/>
      <c r="IQ2" s="97"/>
      <c r="IR2" s="97"/>
      <c r="IS2" s="97"/>
      <c r="IT2" s="97"/>
      <c r="IU2" s="97"/>
      <c r="IV2" s="97"/>
    </row>
    <row r="3" s="94" customFormat="1" spans="1:256">
      <c r="A3" s="107" t="s">
        <v>138</v>
      </c>
      <c r="B3" s="108"/>
      <c r="C3" s="109"/>
      <c r="D3" s="108"/>
      <c r="E3" s="108"/>
      <c r="F3" s="108"/>
      <c r="G3" s="108"/>
      <c r="H3" s="108"/>
      <c r="I3" s="135"/>
      <c r="J3" s="136"/>
      <c r="K3" s="136"/>
      <c r="L3" s="136"/>
      <c r="M3" s="136"/>
      <c r="N3" s="136"/>
      <c r="O3" s="13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  <c r="HT3" s="97"/>
      <c r="HU3" s="97"/>
      <c r="HV3" s="97"/>
      <c r="HW3" s="97"/>
      <c r="HX3" s="97"/>
      <c r="HY3" s="97"/>
      <c r="HZ3" s="97"/>
      <c r="IA3" s="97"/>
      <c r="IB3" s="97"/>
      <c r="IC3" s="97"/>
      <c r="ID3" s="97"/>
      <c r="IE3" s="97"/>
      <c r="IF3" s="97"/>
      <c r="IG3" s="97"/>
      <c r="IH3" s="97"/>
      <c r="II3" s="97"/>
      <c r="IJ3" s="97"/>
      <c r="IK3" s="97"/>
      <c r="IL3" s="97"/>
      <c r="IM3" s="97"/>
      <c r="IN3" s="97"/>
      <c r="IO3" s="97"/>
      <c r="IP3" s="97"/>
      <c r="IQ3" s="97"/>
      <c r="IR3" s="97"/>
      <c r="IS3" s="97"/>
      <c r="IT3" s="97"/>
      <c r="IU3" s="97"/>
      <c r="IV3" s="97"/>
    </row>
    <row r="4" s="94" customFormat="1" spans="1:256">
      <c r="A4" s="107"/>
      <c r="C4" s="110" t="s">
        <v>140</v>
      </c>
      <c r="D4" s="110" t="s">
        <v>141</v>
      </c>
      <c r="E4" s="110" t="s">
        <v>142</v>
      </c>
      <c r="F4" s="110" t="s">
        <v>143</v>
      </c>
      <c r="G4" s="110" t="s">
        <v>144</v>
      </c>
      <c r="H4" s="110" t="s">
        <v>145</v>
      </c>
      <c r="I4" s="135"/>
      <c r="J4" s="110" t="s">
        <v>140</v>
      </c>
      <c r="K4" s="110" t="s">
        <v>141</v>
      </c>
      <c r="L4" s="110" t="s">
        <v>142</v>
      </c>
      <c r="M4" s="110" t="s">
        <v>143</v>
      </c>
      <c r="N4" s="110" t="s">
        <v>144</v>
      </c>
      <c r="O4" s="138" t="s">
        <v>145</v>
      </c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</row>
    <row r="5" s="94" customFormat="1" ht="16.5" spans="1:256">
      <c r="A5" s="107"/>
      <c r="B5" s="111"/>
      <c r="C5" s="111"/>
      <c r="D5" s="112"/>
      <c r="E5" s="112"/>
      <c r="F5" s="112"/>
      <c r="G5" s="112"/>
      <c r="H5" s="113"/>
      <c r="I5" s="139"/>
      <c r="J5" s="140" t="s">
        <v>111</v>
      </c>
      <c r="K5" s="140" t="s">
        <v>111</v>
      </c>
      <c r="L5" s="140" t="s">
        <v>111</v>
      </c>
      <c r="M5" s="140" t="s">
        <v>111</v>
      </c>
      <c r="N5" s="140" t="s">
        <v>111</v>
      </c>
      <c r="O5" s="141" t="s">
        <v>111</v>
      </c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</row>
    <row r="6" s="94" customFormat="1" ht="21" customHeight="1" spans="1:256">
      <c r="A6" s="114" t="s">
        <v>148</v>
      </c>
      <c r="B6" s="115">
        <v>62</v>
      </c>
      <c r="C6" s="116">
        <f>D6-5</f>
        <v>67</v>
      </c>
      <c r="D6" s="116">
        <v>72</v>
      </c>
      <c r="E6" s="116">
        <f t="shared" ref="E6:G6" si="0">D6+6</f>
        <v>78</v>
      </c>
      <c r="F6" s="116">
        <f t="shared" si="0"/>
        <v>84</v>
      </c>
      <c r="G6" s="116">
        <f t="shared" si="0"/>
        <v>90</v>
      </c>
      <c r="H6" s="116">
        <f>G6+3</f>
        <v>93</v>
      </c>
      <c r="I6" s="139"/>
      <c r="J6" s="140" t="s">
        <v>237</v>
      </c>
      <c r="K6" s="140" t="s">
        <v>238</v>
      </c>
      <c r="L6" s="140" t="s">
        <v>239</v>
      </c>
      <c r="M6" s="140" t="s">
        <v>237</v>
      </c>
      <c r="N6" s="140" t="s">
        <v>240</v>
      </c>
      <c r="O6" s="141" t="s">
        <v>237</v>
      </c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  <c r="IV6" s="97"/>
    </row>
    <row r="7" s="94" customFormat="1" ht="21" customHeight="1" spans="1:256">
      <c r="A7" s="114" t="s">
        <v>151</v>
      </c>
      <c r="B7" s="115">
        <v>6</v>
      </c>
      <c r="C7" s="116">
        <v>6</v>
      </c>
      <c r="D7" s="116">
        <v>6</v>
      </c>
      <c r="E7" s="116">
        <v>6</v>
      </c>
      <c r="F7" s="116">
        <v>6</v>
      </c>
      <c r="G7" s="116">
        <v>6</v>
      </c>
      <c r="H7" s="116">
        <v>6</v>
      </c>
      <c r="I7" s="139"/>
      <c r="J7" s="140" t="s">
        <v>241</v>
      </c>
      <c r="K7" s="140" t="s">
        <v>241</v>
      </c>
      <c r="L7" s="140" t="s">
        <v>241</v>
      </c>
      <c r="M7" s="140" t="s">
        <v>241</v>
      </c>
      <c r="N7" s="140" t="s">
        <v>241</v>
      </c>
      <c r="O7" s="141" t="s">
        <v>241</v>
      </c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97"/>
      <c r="FE7" s="97"/>
      <c r="FF7" s="97"/>
      <c r="FG7" s="97"/>
      <c r="FH7" s="97"/>
      <c r="FI7" s="97"/>
      <c r="FJ7" s="97"/>
      <c r="FK7" s="97"/>
      <c r="FL7" s="97"/>
      <c r="FM7" s="97"/>
      <c r="FN7" s="97"/>
      <c r="FO7" s="97"/>
      <c r="FP7" s="97"/>
      <c r="FQ7" s="97"/>
      <c r="FR7" s="97"/>
      <c r="FS7" s="97"/>
      <c r="FT7" s="97"/>
      <c r="FU7" s="97"/>
      <c r="FV7" s="97"/>
      <c r="FW7" s="97"/>
      <c r="FX7" s="97"/>
      <c r="FY7" s="97"/>
      <c r="FZ7" s="97"/>
      <c r="GA7" s="97"/>
      <c r="GB7" s="97"/>
      <c r="GC7" s="97"/>
      <c r="GD7" s="97"/>
      <c r="GE7" s="97"/>
      <c r="GF7" s="97"/>
      <c r="GG7" s="97"/>
      <c r="GH7" s="97"/>
      <c r="GI7" s="97"/>
      <c r="GJ7" s="97"/>
      <c r="GK7" s="97"/>
      <c r="GL7" s="97"/>
      <c r="GM7" s="97"/>
      <c r="GN7" s="97"/>
      <c r="GO7" s="97"/>
      <c r="GP7" s="97"/>
      <c r="GQ7" s="97"/>
      <c r="GR7" s="97"/>
      <c r="GS7" s="97"/>
      <c r="GT7" s="97"/>
      <c r="GU7" s="97"/>
      <c r="GV7" s="97"/>
      <c r="GW7" s="97"/>
      <c r="GX7" s="97"/>
      <c r="GY7" s="97"/>
      <c r="GZ7" s="97"/>
      <c r="HA7" s="97"/>
      <c r="HB7" s="97"/>
      <c r="HC7" s="97"/>
      <c r="HD7" s="97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  <c r="IU7" s="97"/>
      <c r="IV7" s="97"/>
    </row>
    <row r="8" s="94" customFormat="1" ht="21" customHeight="1" spans="1:256">
      <c r="A8" s="114" t="s">
        <v>152</v>
      </c>
      <c r="B8" s="115">
        <f>C8-3</f>
        <v>44</v>
      </c>
      <c r="C8" s="116">
        <f>D8-3</f>
        <v>47</v>
      </c>
      <c r="D8" s="116">
        <v>50</v>
      </c>
      <c r="E8" s="116">
        <f>D8+4</f>
        <v>54</v>
      </c>
      <c r="F8" s="116">
        <f>E8+3</f>
        <v>57</v>
      </c>
      <c r="G8" s="116">
        <f>F8+4</f>
        <v>61</v>
      </c>
      <c r="H8" s="116">
        <f>G8+2</f>
        <v>63</v>
      </c>
      <c r="I8" s="139"/>
      <c r="J8" s="140" t="s">
        <v>241</v>
      </c>
      <c r="K8" s="140" t="s">
        <v>241</v>
      </c>
      <c r="L8" s="140" t="s">
        <v>241</v>
      </c>
      <c r="M8" s="140" t="s">
        <v>241</v>
      </c>
      <c r="N8" s="140" t="s">
        <v>241</v>
      </c>
      <c r="O8" s="141" t="s">
        <v>241</v>
      </c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97"/>
      <c r="FV8" s="97"/>
      <c r="FW8" s="97"/>
      <c r="FX8" s="97"/>
      <c r="FY8" s="97"/>
      <c r="FZ8" s="97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97"/>
      <c r="HB8" s="97"/>
      <c r="HC8" s="97"/>
      <c r="HD8" s="97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  <c r="IU8" s="97"/>
      <c r="IV8" s="97"/>
    </row>
    <row r="9" s="94" customFormat="1" ht="21" customHeight="1" spans="1:256">
      <c r="A9" s="114" t="s">
        <v>153</v>
      </c>
      <c r="B9" s="115">
        <v>50</v>
      </c>
      <c r="C9" s="116">
        <f>D9-5</f>
        <v>55</v>
      </c>
      <c r="D9" s="116">
        <v>60</v>
      </c>
      <c r="E9" s="116">
        <f t="shared" ref="E9:G9" si="1">D9+7</f>
        <v>67</v>
      </c>
      <c r="F9" s="116">
        <f t="shared" si="1"/>
        <v>74</v>
      </c>
      <c r="G9" s="116">
        <f t="shared" si="1"/>
        <v>81</v>
      </c>
      <c r="H9" s="116">
        <f>G9+3</f>
        <v>84</v>
      </c>
      <c r="I9" s="139"/>
      <c r="J9" s="140" t="s">
        <v>241</v>
      </c>
      <c r="K9" s="140" t="s">
        <v>241</v>
      </c>
      <c r="L9" s="140" t="s">
        <v>241</v>
      </c>
      <c r="M9" s="140" t="s">
        <v>241</v>
      </c>
      <c r="N9" s="140" t="s">
        <v>241</v>
      </c>
      <c r="O9" s="141" t="s">
        <v>241</v>
      </c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  <c r="IU9" s="97"/>
      <c r="IV9" s="97"/>
    </row>
    <row r="10" s="94" customFormat="1" ht="21" customHeight="1" spans="1:256">
      <c r="A10" s="114" t="s">
        <v>154</v>
      </c>
      <c r="B10" s="115">
        <v>15.3</v>
      </c>
      <c r="C10" s="116">
        <f>D10-1.6</f>
        <v>16.9</v>
      </c>
      <c r="D10" s="116">
        <v>18.5</v>
      </c>
      <c r="E10" s="116">
        <f>D10+2.25</f>
        <v>20.75</v>
      </c>
      <c r="F10" s="116">
        <f>D10+4.5</f>
        <v>23</v>
      </c>
      <c r="G10" s="116">
        <f>D10+6.75</f>
        <v>25.25</v>
      </c>
      <c r="H10" s="116">
        <f>D10+7.65</f>
        <v>26.15</v>
      </c>
      <c r="I10" s="139"/>
      <c r="J10" s="140" t="s">
        <v>242</v>
      </c>
      <c r="K10" s="140" t="s">
        <v>242</v>
      </c>
      <c r="L10" s="140" t="s">
        <v>240</v>
      </c>
      <c r="M10" s="140" t="s">
        <v>243</v>
      </c>
      <c r="N10" s="140" t="s">
        <v>240</v>
      </c>
      <c r="O10" s="141" t="s">
        <v>242</v>
      </c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  <c r="IV10" s="97"/>
    </row>
    <row r="11" s="94" customFormat="1" ht="21" customHeight="1" spans="1:256">
      <c r="A11" s="114" t="s">
        <v>157</v>
      </c>
      <c r="B11" s="115">
        <v>9.5</v>
      </c>
      <c r="C11" s="116">
        <f>D11-1</f>
        <v>10.5</v>
      </c>
      <c r="D11" s="116">
        <v>11.5</v>
      </c>
      <c r="E11" s="116">
        <f t="shared" ref="E11:G11" si="2">D11+1.5</f>
        <v>13</v>
      </c>
      <c r="F11" s="116">
        <f t="shared" si="2"/>
        <v>14.5</v>
      </c>
      <c r="G11" s="116">
        <f t="shared" si="2"/>
        <v>16</v>
      </c>
      <c r="H11" s="116">
        <f>G11+0.6</f>
        <v>16.6</v>
      </c>
      <c r="I11" s="139"/>
      <c r="J11" s="140" t="s">
        <v>241</v>
      </c>
      <c r="K11" s="140" t="s">
        <v>241</v>
      </c>
      <c r="L11" s="140" t="s">
        <v>241</v>
      </c>
      <c r="M11" s="140" t="s">
        <v>241</v>
      </c>
      <c r="N11" s="140" t="s">
        <v>241</v>
      </c>
      <c r="O11" s="141" t="s">
        <v>241</v>
      </c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97"/>
      <c r="GN11" s="97"/>
      <c r="GO11" s="97"/>
      <c r="GP11" s="97"/>
      <c r="GQ11" s="97"/>
      <c r="GR11" s="97"/>
      <c r="GS11" s="97"/>
      <c r="GT11" s="97"/>
      <c r="GU11" s="97"/>
      <c r="GV11" s="97"/>
      <c r="GW11" s="97"/>
      <c r="GX11" s="97"/>
      <c r="GY11" s="97"/>
      <c r="GZ11" s="97"/>
      <c r="HA11" s="97"/>
      <c r="HB11" s="97"/>
      <c r="HC11" s="97"/>
      <c r="HD11" s="97"/>
      <c r="HE11" s="97"/>
      <c r="HF11" s="97"/>
      <c r="HG11" s="97"/>
      <c r="HH11" s="97"/>
      <c r="HI11" s="97"/>
      <c r="HJ11" s="97"/>
      <c r="HK11" s="97"/>
      <c r="HL11" s="97"/>
      <c r="HM11" s="97"/>
      <c r="HN11" s="97"/>
      <c r="HO11" s="97"/>
      <c r="HP11" s="97"/>
      <c r="HQ11" s="97"/>
      <c r="HR11" s="97"/>
      <c r="HS11" s="97"/>
      <c r="HT11" s="97"/>
      <c r="HU11" s="97"/>
      <c r="HV11" s="97"/>
      <c r="HW11" s="97"/>
      <c r="HX11" s="97"/>
      <c r="HY11" s="97"/>
      <c r="HZ11" s="97"/>
      <c r="IA11" s="97"/>
      <c r="IB11" s="97"/>
      <c r="IC11" s="97"/>
      <c r="ID11" s="97"/>
      <c r="IE11" s="97"/>
      <c r="IF11" s="97"/>
      <c r="IG11" s="97"/>
      <c r="IH11" s="97"/>
      <c r="II11" s="97"/>
      <c r="IJ11" s="97"/>
      <c r="IK11" s="97"/>
      <c r="IL11" s="97"/>
      <c r="IM11" s="97"/>
      <c r="IN11" s="97"/>
      <c r="IO11" s="97"/>
      <c r="IP11" s="97"/>
      <c r="IQ11" s="97"/>
      <c r="IR11" s="97"/>
      <c r="IS11" s="97"/>
      <c r="IT11" s="97"/>
      <c r="IU11" s="97"/>
      <c r="IV11" s="97"/>
    </row>
    <row r="12" s="94" customFormat="1" ht="21" customHeight="1" spans="1:256">
      <c r="A12" s="114" t="s">
        <v>158</v>
      </c>
      <c r="B12" s="115">
        <v>8</v>
      </c>
      <c r="C12" s="116">
        <f>D12-0.5</f>
        <v>8.5</v>
      </c>
      <c r="D12" s="116">
        <v>9</v>
      </c>
      <c r="E12" s="116">
        <f t="shared" ref="E12:H12" si="3">D12+0.5</f>
        <v>9.5</v>
      </c>
      <c r="F12" s="116">
        <f t="shared" si="3"/>
        <v>10</v>
      </c>
      <c r="G12" s="116">
        <f t="shared" si="3"/>
        <v>10.5</v>
      </c>
      <c r="H12" s="116">
        <f t="shared" si="3"/>
        <v>11</v>
      </c>
      <c r="I12" s="139"/>
      <c r="J12" s="140" t="s">
        <v>241</v>
      </c>
      <c r="K12" s="140" t="s">
        <v>241</v>
      </c>
      <c r="L12" s="140" t="s">
        <v>241</v>
      </c>
      <c r="M12" s="140" t="s">
        <v>241</v>
      </c>
      <c r="N12" s="140" t="s">
        <v>241</v>
      </c>
      <c r="O12" s="141" t="s">
        <v>244</v>
      </c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97"/>
      <c r="GE12" s="97"/>
      <c r="GF12" s="97"/>
      <c r="GG12" s="97"/>
      <c r="GH12" s="97"/>
      <c r="GI12" s="97"/>
      <c r="GJ12" s="97"/>
      <c r="GK12" s="97"/>
      <c r="GL12" s="97"/>
      <c r="GM12" s="97"/>
      <c r="GN12" s="97"/>
      <c r="GO12" s="97"/>
      <c r="GP12" s="97"/>
      <c r="GQ12" s="97"/>
      <c r="GR12" s="97"/>
      <c r="GS12" s="97"/>
      <c r="GT12" s="97"/>
      <c r="GU12" s="97"/>
      <c r="GV12" s="97"/>
      <c r="GW12" s="97"/>
      <c r="GX12" s="97"/>
      <c r="GY12" s="97"/>
      <c r="GZ12" s="97"/>
      <c r="HA12" s="97"/>
      <c r="HB12" s="97"/>
      <c r="HC12" s="97"/>
      <c r="HD12" s="97"/>
      <c r="HE12" s="97"/>
      <c r="HF12" s="97"/>
      <c r="HG12" s="97"/>
      <c r="HH12" s="97"/>
      <c r="HI12" s="97"/>
      <c r="HJ12" s="97"/>
      <c r="HK12" s="97"/>
      <c r="HL12" s="97"/>
      <c r="HM12" s="97"/>
      <c r="HN12" s="97"/>
      <c r="HO12" s="97"/>
      <c r="HP12" s="97"/>
      <c r="HQ12" s="97"/>
      <c r="HR12" s="97"/>
      <c r="HS12" s="97"/>
      <c r="HT12" s="97"/>
      <c r="HU12" s="97"/>
      <c r="HV12" s="97"/>
      <c r="HW12" s="97"/>
      <c r="HX12" s="97"/>
      <c r="HY12" s="97"/>
      <c r="HZ12" s="97"/>
      <c r="IA12" s="97"/>
      <c r="IB12" s="97"/>
      <c r="IC12" s="97"/>
      <c r="ID12" s="97"/>
      <c r="IE12" s="97"/>
      <c r="IF12" s="97"/>
      <c r="IG12" s="97"/>
      <c r="IH12" s="97"/>
      <c r="II12" s="97"/>
      <c r="IJ12" s="97"/>
      <c r="IK12" s="97"/>
      <c r="IL12" s="97"/>
      <c r="IM12" s="97"/>
      <c r="IN12" s="97"/>
      <c r="IO12" s="97"/>
      <c r="IP12" s="97"/>
      <c r="IQ12" s="97"/>
      <c r="IR12" s="97"/>
      <c r="IS12" s="97"/>
      <c r="IT12" s="97"/>
      <c r="IU12" s="97"/>
      <c r="IV12" s="97"/>
    </row>
    <row r="13" s="94" customFormat="1" ht="21" customHeight="1" spans="1:256">
      <c r="A13" s="114" t="s">
        <v>160</v>
      </c>
      <c r="B13" s="115">
        <v>17.9</v>
      </c>
      <c r="C13" s="116">
        <f>D13-1.5</f>
        <v>20</v>
      </c>
      <c r="D13" s="116">
        <v>21.5</v>
      </c>
      <c r="E13" s="116">
        <f t="shared" ref="E13:G13" si="4">D13+1.8</f>
        <v>23.3</v>
      </c>
      <c r="F13" s="116">
        <f t="shared" si="4"/>
        <v>25.1</v>
      </c>
      <c r="G13" s="116">
        <f t="shared" si="4"/>
        <v>26.9</v>
      </c>
      <c r="H13" s="116">
        <v>28.2</v>
      </c>
      <c r="I13" s="139"/>
      <c r="J13" s="140" t="s">
        <v>245</v>
      </c>
      <c r="K13" s="140" t="s">
        <v>246</v>
      </c>
      <c r="L13" s="140" t="s">
        <v>247</v>
      </c>
      <c r="M13" s="140" t="s">
        <v>248</v>
      </c>
      <c r="N13" s="140" t="s">
        <v>247</v>
      </c>
      <c r="O13" s="141" t="s">
        <v>245</v>
      </c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  <c r="HP13" s="97"/>
      <c r="HQ13" s="97"/>
      <c r="HR13" s="97"/>
      <c r="HS13" s="97"/>
      <c r="HT13" s="97"/>
      <c r="HU13" s="97"/>
      <c r="HV13" s="97"/>
      <c r="HW13" s="97"/>
      <c r="HX13" s="97"/>
      <c r="HY13" s="97"/>
      <c r="HZ13" s="97"/>
      <c r="IA13" s="97"/>
      <c r="IB13" s="97"/>
      <c r="IC13" s="97"/>
      <c r="ID13" s="97"/>
      <c r="IE13" s="97"/>
      <c r="IF13" s="97"/>
      <c r="IG13" s="97"/>
      <c r="IH13" s="97"/>
      <c r="II13" s="97"/>
      <c r="IJ13" s="97"/>
      <c r="IK13" s="97"/>
      <c r="IL13" s="97"/>
      <c r="IM13" s="97"/>
      <c r="IN13" s="97"/>
      <c r="IO13" s="97"/>
      <c r="IP13" s="97"/>
      <c r="IQ13" s="97"/>
      <c r="IR13" s="97"/>
      <c r="IS13" s="97"/>
      <c r="IT13" s="97"/>
      <c r="IU13" s="97"/>
      <c r="IV13" s="97"/>
    </row>
    <row r="14" s="94" customFormat="1" ht="21" customHeight="1" spans="1:256">
      <c r="A14" s="114" t="s">
        <v>162</v>
      </c>
      <c r="B14" s="115">
        <v>24.9</v>
      </c>
      <c r="C14" s="116">
        <v>27.2</v>
      </c>
      <c r="D14" s="116">
        <v>29.5</v>
      </c>
      <c r="E14" s="116">
        <f t="shared" ref="E14:G14" si="5">D14+2.3</f>
        <v>31.8</v>
      </c>
      <c r="F14" s="116">
        <f t="shared" si="5"/>
        <v>34.1</v>
      </c>
      <c r="G14" s="116">
        <f t="shared" si="5"/>
        <v>36.4</v>
      </c>
      <c r="H14" s="116">
        <v>38</v>
      </c>
      <c r="I14" s="139"/>
      <c r="J14" s="140" t="s">
        <v>249</v>
      </c>
      <c r="K14" s="140" t="s">
        <v>245</v>
      </c>
      <c r="L14" s="140" t="s">
        <v>245</v>
      </c>
      <c r="M14" s="140" t="s">
        <v>245</v>
      </c>
      <c r="N14" s="140" t="s">
        <v>247</v>
      </c>
      <c r="O14" s="141" t="s">
        <v>248</v>
      </c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97"/>
      <c r="IG14" s="97"/>
      <c r="IH14" s="97"/>
      <c r="II14" s="97"/>
      <c r="IJ14" s="97"/>
      <c r="IK14" s="97"/>
      <c r="IL14" s="97"/>
      <c r="IM14" s="97"/>
      <c r="IN14" s="97"/>
      <c r="IO14" s="97"/>
      <c r="IP14" s="97"/>
      <c r="IQ14" s="97"/>
      <c r="IR14" s="97"/>
      <c r="IS14" s="97"/>
      <c r="IT14" s="97"/>
      <c r="IU14" s="97"/>
      <c r="IV14" s="97"/>
    </row>
    <row r="15" s="94" customFormat="1" ht="21" customHeight="1" spans="1:256">
      <c r="A15" s="117" t="s">
        <v>163</v>
      </c>
      <c r="B15" s="118">
        <v>24.5</v>
      </c>
      <c r="C15" s="118">
        <f>D15-1.5</f>
        <v>26</v>
      </c>
      <c r="D15" s="118">
        <v>27.5</v>
      </c>
      <c r="E15" s="118">
        <f t="shared" ref="E15:G15" si="6">D15+2</f>
        <v>29.5</v>
      </c>
      <c r="F15" s="118">
        <f t="shared" si="6"/>
        <v>31.5</v>
      </c>
      <c r="G15" s="118">
        <f t="shared" si="6"/>
        <v>33.5</v>
      </c>
      <c r="H15" s="118">
        <f>G15+1</f>
        <v>34.5</v>
      </c>
      <c r="I15" s="139"/>
      <c r="J15" s="140" t="s">
        <v>246</v>
      </c>
      <c r="K15" s="140" t="s">
        <v>247</v>
      </c>
      <c r="L15" s="140" t="s">
        <v>248</v>
      </c>
      <c r="M15" s="140" t="s">
        <v>250</v>
      </c>
      <c r="N15" s="140" t="s">
        <v>246</v>
      </c>
      <c r="O15" s="141" t="s">
        <v>248</v>
      </c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  <c r="IP15" s="97"/>
      <c r="IQ15" s="97"/>
      <c r="IR15" s="97"/>
      <c r="IS15" s="97"/>
      <c r="IT15" s="97"/>
      <c r="IU15" s="97"/>
      <c r="IV15" s="97"/>
    </row>
    <row r="16" s="94" customFormat="1" ht="21" customHeight="1" spans="1:256">
      <c r="A16" s="117" t="s">
        <v>165</v>
      </c>
      <c r="B16" s="119">
        <f>C16-3</f>
        <v>45</v>
      </c>
      <c r="C16" s="118">
        <f>D16-3</f>
        <v>48</v>
      </c>
      <c r="D16" s="118">
        <v>51</v>
      </c>
      <c r="E16" s="118">
        <f>D16+4</f>
        <v>55</v>
      </c>
      <c r="F16" s="118">
        <f>E16+3</f>
        <v>58</v>
      </c>
      <c r="G16" s="118">
        <f>F16+4</f>
        <v>62</v>
      </c>
      <c r="H16" s="118">
        <f>G16+2</f>
        <v>64</v>
      </c>
      <c r="I16" s="139"/>
      <c r="J16" s="140" t="s">
        <v>237</v>
      </c>
      <c r="K16" s="140" t="s">
        <v>242</v>
      </c>
      <c r="L16" s="140" t="s">
        <v>240</v>
      </c>
      <c r="M16" s="140" t="s">
        <v>251</v>
      </c>
      <c r="N16" s="140" t="s">
        <v>240</v>
      </c>
      <c r="O16" s="141" t="s">
        <v>251</v>
      </c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97"/>
      <c r="FE16" s="97"/>
      <c r="FF16" s="97"/>
      <c r="FG16" s="97"/>
      <c r="FH16" s="97"/>
      <c r="FI16" s="97"/>
      <c r="FJ16" s="97"/>
      <c r="FK16" s="97"/>
      <c r="FL16" s="97"/>
      <c r="FM16" s="97"/>
      <c r="FN16" s="97"/>
      <c r="FO16" s="97"/>
      <c r="FP16" s="97"/>
      <c r="FQ16" s="97"/>
      <c r="FR16" s="97"/>
      <c r="FS16" s="97"/>
      <c r="FT16" s="97"/>
      <c r="FU16" s="97"/>
      <c r="FV16" s="97"/>
      <c r="FW16" s="97"/>
      <c r="FX16" s="97"/>
      <c r="FY16" s="97"/>
      <c r="FZ16" s="97"/>
      <c r="GA16" s="97"/>
      <c r="GB16" s="97"/>
      <c r="GC16" s="97"/>
      <c r="GD16" s="97"/>
      <c r="GE16" s="97"/>
      <c r="GF16" s="97"/>
      <c r="GG16" s="97"/>
      <c r="GH16" s="97"/>
      <c r="GI16" s="97"/>
      <c r="GJ16" s="97"/>
      <c r="GK16" s="97"/>
      <c r="GL16" s="97"/>
      <c r="GM16" s="97"/>
      <c r="GN16" s="97"/>
      <c r="GO16" s="97"/>
      <c r="GP16" s="97"/>
      <c r="GQ16" s="97"/>
      <c r="GR16" s="97"/>
      <c r="GS16" s="97"/>
      <c r="GT16" s="97"/>
      <c r="GU16" s="97"/>
      <c r="GV16" s="97"/>
      <c r="GW16" s="97"/>
      <c r="GX16" s="97"/>
      <c r="GY16" s="97"/>
      <c r="GZ16" s="97"/>
      <c r="HA16" s="97"/>
      <c r="HB16" s="97"/>
      <c r="HC16" s="97"/>
      <c r="HD16" s="97"/>
      <c r="HE16" s="97"/>
      <c r="HF16" s="97"/>
      <c r="HG16" s="97"/>
      <c r="HH16" s="97"/>
      <c r="HI16" s="97"/>
      <c r="HJ16" s="97"/>
      <c r="HK16" s="97"/>
      <c r="HL16" s="97"/>
      <c r="HM16" s="97"/>
      <c r="HN16" s="97"/>
      <c r="HO16" s="97"/>
      <c r="HP16" s="97"/>
      <c r="HQ16" s="97"/>
      <c r="HR16" s="97"/>
      <c r="HS16" s="97"/>
      <c r="HT16" s="97"/>
      <c r="HU16" s="97"/>
      <c r="HV16" s="97"/>
      <c r="HW16" s="97"/>
      <c r="HX16" s="97"/>
      <c r="HY16" s="97"/>
      <c r="HZ16" s="97"/>
      <c r="IA16" s="97"/>
      <c r="IB16" s="97"/>
      <c r="IC16" s="97"/>
      <c r="ID16" s="97"/>
      <c r="IE16" s="97"/>
      <c r="IF16" s="97"/>
      <c r="IG16" s="97"/>
      <c r="IH16" s="97"/>
      <c r="II16" s="97"/>
      <c r="IJ16" s="97"/>
      <c r="IK16" s="97"/>
      <c r="IL16" s="97"/>
      <c r="IM16" s="97"/>
      <c r="IN16" s="97"/>
      <c r="IO16" s="97"/>
      <c r="IP16" s="97"/>
      <c r="IQ16" s="97"/>
      <c r="IR16" s="97"/>
      <c r="IS16" s="97"/>
      <c r="IT16" s="97"/>
      <c r="IU16" s="97"/>
      <c r="IV16" s="97"/>
    </row>
    <row r="17" s="94" customFormat="1" ht="21" customHeight="1" spans="1:256">
      <c r="A17" s="120"/>
      <c r="B17" s="121"/>
      <c r="C17" s="121"/>
      <c r="D17" s="121"/>
      <c r="E17" s="121"/>
      <c r="F17" s="121"/>
      <c r="G17" s="121"/>
      <c r="H17" s="122"/>
      <c r="I17" s="139"/>
      <c r="J17" s="140"/>
      <c r="K17" s="140"/>
      <c r="L17" s="140"/>
      <c r="M17" s="140"/>
      <c r="N17" s="140"/>
      <c r="O17" s="141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97"/>
      <c r="FE17" s="97"/>
      <c r="FF17" s="97"/>
      <c r="FG17" s="97"/>
      <c r="FH17" s="97"/>
      <c r="FI17" s="97"/>
      <c r="FJ17" s="97"/>
      <c r="FK17" s="97"/>
      <c r="FL17" s="97"/>
      <c r="FM17" s="97"/>
      <c r="FN17" s="97"/>
      <c r="FO17" s="97"/>
      <c r="FP17" s="97"/>
      <c r="FQ17" s="97"/>
      <c r="FR17" s="97"/>
      <c r="FS17" s="97"/>
      <c r="FT17" s="97"/>
      <c r="FU17" s="97"/>
      <c r="FV17" s="97"/>
      <c r="FW17" s="97"/>
      <c r="FX17" s="97"/>
      <c r="FY17" s="97"/>
      <c r="FZ17" s="97"/>
      <c r="GA17" s="97"/>
      <c r="GB17" s="97"/>
      <c r="GC17" s="97"/>
      <c r="GD17" s="97"/>
      <c r="GE17" s="97"/>
      <c r="GF17" s="97"/>
      <c r="GG17" s="97"/>
      <c r="GH17" s="97"/>
      <c r="GI17" s="97"/>
      <c r="GJ17" s="97"/>
      <c r="GK17" s="97"/>
      <c r="GL17" s="97"/>
      <c r="GM17" s="97"/>
      <c r="GN17" s="97"/>
      <c r="GO17" s="97"/>
      <c r="GP17" s="97"/>
      <c r="GQ17" s="97"/>
      <c r="GR17" s="97"/>
      <c r="GS17" s="97"/>
      <c r="GT17" s="97"/>
      <c r="GU17" s="97"/>
      <c r="GV17" s="97"/>
      <c r="GW17" s="97"/>
      <c r="GX17" s="97"/>
      <c r="GY17" s="97"/>
      <c r="GZ17" s="97"/>
      <c r="HA17" s="97"/>
      <c r="HB17" s="97"/>
      <c r="HC17" s="97"/>
      <c r="HD17" s="97"/>
      <c r="HE17" s="97"/>
      <c r="HF17" s="97"/>
      <c r="HG17" s="97"/>
      <c r="HH17" s="97"/>
      <c r="HI17" s="97"/>
      <c r="HJ17" s="97"/>
      <c r="HK17" s="97"/>
      <c r="HL17" s="97"/>
      <c r="HM17" s="97"/>
      <c r="HN17" s="97"/>
      <c r="HO17" s="97"/>
      <c r="HP17" s="97"/>
      <c r="HQ17" s="97"/>
      <c r="HR17" s="97"/>
      <c r="HS17" s="97"/>
      <c r="HT17" s="97"/>
      <c r="HU17" s="97"/>
      <c r="HV17" s="97"/>
      <c r="HW17" s="97"/>
      <c r="HX17" s="97"/>
      <c r="HY17" s="97"/>
      <c r="HZ17" s="97"/>
      <c r="IA17" s="97"/>
      <c r="IB17" s="97"/>
      <c r="IC17" s="97"/>
      <c r="ID17" s="97"/>
      <c r="IE17" s="97"/>
      <c r="IF17" s="97"/>
      <c r="IG17" s="97"/>
      <c r="IH17" s="97"/>
      <c r="II17" s="97"/>
      <c r="IJ17" s="97"/>
      <c r="IK17" s="97"/>
      <c r="IL17" s="97"/>
      <c r="IM17" s="97"/>
      <c r="IN17" s="97"/>
      <c r="IO17" s="97"/>
      <c r="IP17" s="97"/>
      <c r="IQ17" s="97"/>
      <c r="IR17" s="97"/>
      <c r="IS17" s="97"/>
      <c r="IT17" s="97"/>
      <c r="IU17" s="97"/>
      <c r="IV17" s="97"/>
    </row>
    <row r="18" s="94" customFormat="1" ht="21" customHeight="1" spans="1:256">
      <c r="A18" s="123"/>
      <c r="B18" s="124"/>
      <c r="C18" s="124"/>
      <c r="D18" s="124"/>
      <c r="E18" s="125"/>
      <c r="F18" s="124"/>
      <c r="G18" s="124"/>
      <c r="H18" s="124"/>
      <c r="I18" s="142"/>
      <c r="J18" s="143"/>
      <c r="K18" s="143"/>
      <c r="L18" s="144"/>
      <c r="M18" s="143"/>
      <c r="N18" s="143"/>
      <c r="O18" s="145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  <c r="IL18" s="97"/>
      <c r="IM18" s="97"/>
      <c r="IN18" s="97"/>
      <c r="IO18" s="97"/>
      <c r="IP18" s="97"/>
      <c r="IQ18" s="97"/>
      <c r="IR18" s="97"/>
      <c r="IS18" s="97"/>
      <c r="IT18" s="97"/>
      <c r="IU18" s="97"/>
      <c r="IV18" s="97"/>
    </row>
    <row r="19" ht="16.5" spans="1:16">
      <c r="A19" s="126"/>
      <c r="B19" s="126"/>
      <c r="C19" s="127"/>
      <c r="D19" s="127"/>
      <c r="E19" s="128"/>
      <c r="F19" s="127"/>
      <c r="G19" s="127"/>
      <c r="H19" s="127"/>
      <c r="M19" s="94"/>
      <c r="N19" s="94"/>
      <c r="O19" s="94"/>
      <c r="P19" s="97"/>
    </row>
    <row r="20" spans="1:16">
      <c r="A20" s="129" t="s">
        <v>166</v>
      </c>
      <c r="B20" s="129"/>
      <c r="C20" s="130"/>
      <c r="D20" s="130"/>
      <c r="M20" s="94"/>
      <c r="N20" s="94"/>
      <c r="O20" s="94"/>
      <c r="P20" s="97"/>
    </row>
    <row r="21" spans="3:16">
      <c r="C21" s="95"/>
      <c r="J21" s="146" t="s">
        <v>167</v>
      </c>
      <c r="K21" s="147">
        <v>45671</v>
      </c>
      <c r="L21" s="148" t="s">
        <v>168</v>
      </c>
      <c r="M21" s="146" t="s">
        <v>130</v>
      </c>
      <c r="N21" s="146" t="s">
        <v>169</v>
      </c>
      <c r="O21" s="94" t="s">
        <v>133</v>
      </c>
      <c r="P21" s="97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4.5" customWidth="1"/>
    <col min="3" max="3" width="16.8" style="82" customWidth="1"/>
    <col min="4" max="4" width="15.4" customWidth="1"/>
    <col min="5" max="5" width="23.2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83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</row>
    <row r="3" s="1" customFormat="1" ht="16.5" spans="1:15">
      <c r="A3" s="4"/>
      <c r="B3" s="7"/>
      <c r="C3" s="7"/>
      <c r="D3" s="7"/>
      <c r="E3" s="7"/>
      <c r="F3" s="7"/>
      <c r="G3" s="7"/>
      <c r="H3" s="84"/>
      <c r="I3" s="4" t="s">
        <v>224</v>
      </c>
      <c r="J3" s="4" t="s">
        <v>224</v>
      </c>
      <c r="K3" s="4" t="s">
        <v>224</v>
      </c>
      <c r="L3" s="4" t="s">
        <v>224</v>
      </c>
      <c r="M3" s="4" t="s">
        <v>224</v>
      </c>
      <c r="N3" s="7"/>
      <c r="O3" s="7"/>
    </row>
    <row r="4" ht="20" customHeight="1" spans="1:15">
      <c r="A4" s="14">
        <v>1</v>
      </c>
      <c r="B4" s="26" t="s">
        <v>268</v>
      </c>
      <c r="C4" s="27" t="s">
        <v>269</v>
      </c>
      <c r="D4" s="25" t="s">
        <v>270</v>
      </c>
      <c r="E4" s="85" t="s">
        <v>271</v>
      </c>
      <c r="F4" s="25" t="s">
        <v>272</v>
      </c>
      <c r="G4" s="86" t="s">
        <v>65</v>
      </c>
      <c r="H4" s="14" t="s">
        <v>65</v>
      </c>
      <c r="I4" s="90">
        <v>2</v>
      </c>
      <c r="J4" s="91">
        <v>1</v>
      </c>
      <c r="K4" s="91">
        <v>0</v>
      </c>
      <c r="L4" s="91">
        <v>1</v>
      </c>
      <c r="M4" s="14">
        <v>0</v>
      </c>
      <c r="N4" s="14">
        <f>SUM(I4:M4)</f>
        <v>4</v>
      </c>
      <c r="O4" s="14"/>
    </row>
    <row r="5" ht="20" customHeight="1" spans="1:15">
      <c r="A5" s="14">
        <v>2</v>
      </c>
      <c r="B5" s="31" t="s">
        <v>273</v>
      </c>
      <c r="C5" s="31" t="s">
        <v>274</v>
      </c>
      <c r="D5" s="31" t="s">
        <v>275</v>
      </c>
      <c r="E5" s="31" t="s">
        <v>276</v>
      </c>
      <c r="F5" s="25" t="s">
        <v>277</v>
      </c>
      <c r="G5" s="86" t="s">
        <v>65</v>
      </c>
      <c r="H5" s="14" t="s">
        <v>65</v>
      </c>
      <c r="I5" s="90">
        <v>1</v>
      </c>
      <c r="J5" s="91">
        <v>2</v>
      </c>
      <c r="K5" s="91">
        <v>1</v>
      </c>
      <c r="L5" s="91">
        <v>0</v>
      </c>
      <c r="M5" s="14">
        <v>1</v>
      </c>
      <c r="N5" s="14">
        <f>SUM(I5:M5)</f>
        <v>5</v>
      </c>
      <c r="O5" s="14"/>
    </row>
    <row r="6" ht="20" customHeight="1" spans="1:15">
      <c r="A6" s="14"/>
      <c r="B6" s="26"/>
      <c r="C6" s="27"/>
      <c r="D6" s="25"/>
      <c r="E6" s="51"/>
      <c r="F6" s="25"/>
      <c r="G6" s="87"/>
      <c r="H6" s="63"/>
      <c r="I6" s="92"/>
      <c r="J6" s="91"/>
      <c r="K6" s="91"/>
      <c r="L6" s="91"/>
      <c r="M6" s="14"/>
      <c r="N6" s="14"/>
      <c r="O6" s="14"/>
    </row>
    <row r="7" ht="20" customHeight="1" spans="1:15">
      <c r="A7" s="14"/>
      <c r="B7" s="26"/>
      <c r="C7" s="27"/>
      <c r="D7" s="25"/>
      <c r="E7" s="53"/>
      <c r="F7" s="25"/>
      <c r="G7" s="87"/>
      <c r="H7" s="63"/>
      <c r="I7" s="92"/>
      <c r="J7" s="91"/>
      <c r="K7" s="91"/>
      <c r="L7" s="91"/>
      <c r="M7" s="14"/>
      <c r="N7" s="14"/>
      <c r="O7" s="14"/>
    </row>
    <row r="8" ht="20" customHeight="1" spans="1:15">
      <c r="A8" s="14"/>
      <c r="B8" s="26"/>
      <c r="C8" s="27"/>
      <c r="D8" s="25"/>
      <c r="E8" s="53"/>
      <c r="F8" s="25"/>
      <c r="G8" s="87"/>
      <c r="H8" s="63"/>
      <c r="I8" s="90"/>
      <c r="J8" s="91"/>
      <c r="K8" s="91"/>
      <c r="L8" s="91"/>
      <c r="M8" s="14"/>
      <c r="N8" s="14"/>
      <c r="O8" s="9"/>
    </row>
    <row r="9" ht="20" customHeight="1" spans="1:15">
      <c r="A9" s="14"/>
      <c r="B9" s="72"/>
      <c r="C9" s="72"/>
      <c r="D9" s="72"/>
      <c r="E9" s="73"/>
      <c r="F9" s="72"/>
      <c r="G9" s="14"/>
      <c r="H9" s="9"/>
      <c r="I9" s="92"/>
      <c r="J9" s="91"/>
      <c r="K9" s="91"/>
      <c r="L9" s="91"/>
      <c r="M9" s="14"/>
      <c r="N9" s="14"/>
      <c r="O9" s="9"/>
    </row>
    <row r="10" ht="20" customHeight="1" spans="1:15">
      <c r="A10" s="14"/>
      <c r="B10" s="72"/>
      <c r="C10" s="72"/>
      <c r="D10" s="72"/>
      <c r="E10" s="73"/>
      <c r="F10" s="72"/>
      <c r="G10" s="14"/>
      <c r="H10" s="9"/>
      <c r="I10" s="92"/>
      <c r="J10" s="91"/>
      <c r="K10" s="91"/>
      <c r="L10" s="91"/>
      <c r="M10" s="14"/>
      <c r="N10" s="14"/>
      <c r="O10" s="9"/>
    </row>
    <row r="11" ht="20" customHeight="1" spans="1:15">
      <c r="A11" s="14"/>
      <c r="B11" s="72"/>
      <c r="C11" s="72"/>
      <c r="D11" s="72"/>
      <c r="E11" s="73"/>
      <c r="F11" s="72"/>
      <c r="G11" s="14"/>
      <c r="H11" s="9"/>
      <c r="I11" s="92"/>
      <c r="J11" s="91"/>
      <c r="K11" s="91"/>
      <c r="L11" s="91"/>
      <c r="M11" s="14"/>
      <c r="N11" s="14"/>
      <c r="O11" s="9"/>
    </row>
    <row r="12" s="2" customFormat="1" ht="18.75" spans="1:15">
      <c r="A12" s="15" t="s">
        <v>278</v>
      </c>
      <c r="B12" s="16"/>
      <c r="C12" s="72"/>
      <c r="D12" s="17"/>
      <c r="E12" s="18"/>
      <c r="F12" s="72"/>
      <c r="G12" s="14"/>
      <c r="H12" s="41"/>
      <c r="I12" s="35"/>
      <c r="J12" s="15" t="s">
        <v>279</v>
      </c>
      <c r="K12" s="16"/>
      <c r="L12" s="16"/>
      <c r="M12" s="17"/>
      <c r="N12" s="16"/>
      <c r="O12" s="23"/>
    </row>
    <row r="13" ht="61" customHeight="1" spans="1:15">
      <c r="A13" s="88" t="s">
        <v>280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9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2025-01-14T08:49:14Z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