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<sst xmlns="http://schemas.openxmlformats.org/spreadsheetml/2006/main" count="830" uniqueCount="337">
  <si>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</si>
  <si>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</si>
  <si>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</si>
  <si>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</si>
  <si>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</si>
  <si>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</si>
  <si>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</si>
  <si>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</si>
  <si>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</si>
  <si>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</si>
  <si>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</si>
  <si>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</si>
  <si>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</si>
  <si>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</si>
  <si>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</si>
  <si>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</si>
  <si>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</si>
  <si>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</si>
  <si>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</si>
  <si>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</si>
  <si>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</si>
  <si>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</si>
  <si>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</si>
  <si>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</si>
  <si>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</si>
  <si>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</si>
  <si>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</si>
  <si>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</si>
  <si>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</si>
  <si>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</si>
  <si>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</si>
  <si>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</si>
  <si>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</si>
  <si>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</si>
  <si>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</si>
  <si>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</si>
  <si>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</si>
  <si>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</si>
  <si>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</si>
  <si>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</si>
  <si>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</si>
  <si>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</si>
  <si>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</si>
  <si>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</si>
  <si>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</si>
  <si>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</si>
  <si>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</si>
  <si>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</si>
  <si>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</si>
  <si>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</si>
  <si>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</si>
  <si>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</si>
  <si>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</si>
  <si>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</si>
  <si>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</si>
  <si>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</si>
  <si>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</si>
  <si>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</si>
  <si>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</si>
  <si>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</si>
  <si>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</si>
  <si>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</si>
  <si>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QAMMAN84151</t>
  </si>
  <si>
    <t>合同交期</t>
  </si>
  <si>
    <t>产前确认样</t>
  </si>
  <si>
    <t>有</t>
  </si>
  <si>
    <t>无</t>
  </si>
  <si>
    <t>品名</t>
  </si>
  <si>
    <t>儿童打底裤（两件套）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</si>
  <si>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</si>
  <si>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</si>
  <si>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</si>
  <si>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</si>
  <si>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</si>
  <si>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</si>
  <si>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</si>
  <si>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</si>
  <si>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</si>
  <si>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</si>
  <si>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CGDD24120400005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</si>
  <si>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</si>
  <si>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</si>
  <si>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</si>
  <si>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</si>
  <si>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</si>
  <si>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</si>
  <si>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</si>
  <si>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</si>
  <si>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</si>
  <si>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</si>
  <si>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</si>
  <si>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</si>
  <si>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</si>
  <si>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</si>
  <si>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</si>
  <si>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</si>
  <si>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</si>
  <si>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</si>
  <si>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</si>
  <si>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</si>
  <si>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</si>
  <si>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</si>
  <si>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</si>
  <si>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</si>
  <si>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</si>
  <si>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</si>
  <si>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</si>
  <si>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</si>
  <si>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</si>
  <si>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</si>
  <si>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</si>
  <si>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水手蓝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</si>
  <si>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</si>
  <si>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</si>
  <si>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</si>
  <si>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</si>
  <si>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</si>
  <si>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</si>
  <si>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1.长裤有吊脚现象，起扭不平服</t>
  </si>
  <si>
    <t>2.腰头容皱不均匀，腰围偏大，洗唛拉开起拱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</si>
  <si>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</si>
  <si>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</si>
  <si>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</si>
  <si>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</si>
  <si>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</si>
  <si>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</si>
  <si>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</si>
  <si>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</si>
  <si>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</si>
  <si>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</si>
  <si>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</si>
  <si>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</si>
  <si>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</si>
  <si>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</si>
  <si>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</si>
  <si>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</si>
  <si>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</si>
  <si>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</si>
  <si>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</si>
  <si>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110/53</t>
  </si>
  <si>
    <t>120/56</t>
  </si>
  <si>
    <t>130/59</t>
  </si>
  <si>
    <t>140/55</t>
  </si>
  <si>
    <t>150/61</t>
  </si>
  <si>
    <t>160/67</t>
  </si>
  <si>
    <t>165/70</t>
  </si>
  <si>
    <t>洗前</t>
  </si>
  <si>
    <t>洗后</t>
  </si>
  <si>
    <t>裤外侧长</t>
  </si>
  <si>
    <t>+1</t>
  </si>
  <si>
    <t>+0</t>
  </si>
  <si>
    <t>腰高</t>
  </si>
  <si>
    <t>全松紧腰围 平量</t>
  </si>
  <si>
    <t>臀围</t>
  </si>
  <si>
    <r>
      <rPr>
        <sz val="14"/>
        <rFont val="宋体"/>
        <charset val="134"/>
      </rPr>
      <t>腿围</t>
    </r>
    <r>
      <rPr>
        <sz val="14"/>
        <color theme="1"/>
        <rFont val="仿宋_GB2312"/>
        <charset val="0"/>
      </rPr>
      <t>/2</t>
    </r>
  </si>
  <si>
    <t>+0.7</t>
  </si>
  <si>
    <t>+0.3</t>
  </si>
  <si>
    <r>
      <rPr>
        <sz val="14"/>
        <rFont val="宋体"/>
        <charset val="134"/>
      </rPr>
      <t>膝围</t>
    </r>
    <r>
      <rPr>
        <sz val="14"/>
        <color theme="1"/>
        <rFont val="仿宋_GB2312"/>
        <charset val="0"/>
      </rPr>
      <t>/2</t>
    </r>
  </si>
  <si>
    <r>
      <rPr>
        <sz val="14"/>
        <rFont val="宋体"/>
        <charset val="134"/>
      </rPr>
      <t>脚口</t>
    </r>
    <r>
      <rPr>
        <sz val="14"/>
        <color theme="1"/>
        <rFont val="仿宋_GB2312"/>
        <charset val="0"/>
      </rPr>
      <t>/2</t>
    </r>
  </si>
  <si>
    <t>-0.5</t>
  </si>
  <si>
    <r>
      <rPr>
        <sz val="14"/>
        <rFont val="宋体"/>
        <charset val="134"/>
      </rPr>
      <t>前裆长</t>
    </r>
    <r>
      <rPr>
        <sz val="14"/>
        <color theme="1"/>
        <rFont val="仿宋_GB2312"/>
        <charset val="0"/>
      </rPr>
      <t>(</t>
    </r>
    <r>
      <rPr>
        <sz val="14"/>
        <color indexed="8"/>
        <rFont val="宋体"/>
        <charset val="134"/>
      </rPr>
      <t>含裆底连片</t>
    </r>
    <r>
      <rPr>
        <sz val="14"/>
        <color theme="1"/>
        <rFont val="仿宋_GB2312"/>
        <charset val="0"/>
      </rPr>
      <t>)</t>
    </r>
  </si>
  <si>
    <t>-1</t>
  </si>
  <si>
    <r>
      <rPr>
        <sz val="14"/>
        <rFont val="宋体"/>
        <charset val="134"/>
      </rPr>
      <t>后裆长</t>
    </r>
    <r>
      <rPr>
        <sz val="14"/>
        <color theme="1"/>
        <rFont val="仿宋_GB2312"/>
        <charset val="0"/>
      </rPr>
      <t>(</t>
    </r>
    <r>
      <rPr>
        <sz val="14"/>
        <color indexed="8"/>
        <rFont val="宋体"/>
        <charset val="134"/>
      </rPr>
      <t>含裆底连片</t>
    </r>
    <r>
      <rPr>
        <sz val="14"/>
        <color theme="1"/>
        <rFont val="仿宋_GB2312"/>
        <charset val="0"/>
      </rPr>
      <t>)</t>
    </r>
  </si>
  <si>
    <t>短裙外侧长</t>
  </si>
  <si>
    <t>群腰高</t>
  </si>
  <si>
    <t>群腰围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</si>
  <si>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</si>
  <si>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</si>
  <si>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</si>
  <si>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</si>
  <si>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</si>
  <si>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</si>
  <si>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</si>
  <si>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</si>
  <si>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</si>
  <si>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</si>
  <si>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</si>
  <si>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</si>
  <si>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</si>
  <si>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</si>
  <si>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</si>
  <si>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120/60</t>
  </si>
  <si>
    <t>130/64</t>
  </si>
  <si>
    <t>140/68</t>
  </si>
  <si>
    <t>150/72</t>
  </si>
  <si>
    <t>160/80</t>
  </si>
  <si>
    <t>170/88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</si>
  <si>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</si>
  <si>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</si>
  <si>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</si>
  <si>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</si>
  <si>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</si>
  <si>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</si>
  <si>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</si>
  <si>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</si>
  <si>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</si>
  <si>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</si>
  <si>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</si>
  <si>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</si>
  <si>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</si>
  <si>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</si>
  <si>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</si>
  <si>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</si>
  <si>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</si>
  <si>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</si>
  <si>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</si>
  <si>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采购凭证编号：CGDD24120400005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</si>
  <si>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</si>
  <si>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</si>
  <si>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</si>
  <si>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</si>
  <si>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</si>
  <si>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</si>
  <si>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</si>
  <si>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</si>
  <si>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</si>
  <si>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</si>
  <si>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</si>
  <si>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</si>
  <si>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</si>
  <si>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</si>
  <si>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</si>
  <si>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</si>
  <si>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</si>
  <si>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</si>
  <si>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1、侧骨洗唛处拉开，不平服，</t>
  </si>
  <si>
    <t>2、长裤吊脚，起扭不平服。有扭脚现象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</si>
  <si>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</si>
  <si>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</si>
  <si>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</si>
  <si>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</si>
  <si>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</si>
  <si>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</si>
  <si>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</si>
  <si>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走货970件，抽查80件，发现2件不良品，已按照以上提出的问题点改正，可以出货</t>
  </si>
  <si>
    <t>服装QC部门</t>
  </si>
  <si>
    <t>检验人</t>
  </si>
  <si>
    <t>+1 +0.5</t>
  </si>
  <si>
    <t>+1 +1</t>
  </si>
  <si>
    <t>+1 +0</t>
  </si>
  <si>
    <t>+0.5 +0.5</t>
  </si>
  <si>
    <t>+0 +0</t>
  </si>
  <si>
    <t>+0.5 +0</t>
  </si>
  <si>
    <t>+0.3 +0.5</t>
  </si>
  <si>
    <t>+0 +0.5</t>
  </si>
  <si>
    <t>-1 -0.5</t>
  </si>
  <si>
    <t>-0.5 -0.5</t>
  </si>
  <si>
    <t>-0.5 +0</t>
  </si>
  <si>
    <t>-0.5 -1</t>
  </si>
  <si>
    <t>-1 -1</t>
  </si>
  <si>
    <t>+0 -0.5</t>
  </si>
  <si>
    <t>+0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</si>
  <si>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</si>
  <si>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</si>
  <si>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</si>
  <si>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</si>
  <si>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</si>
  <si>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</si>
  <si>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</si>
  <si>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</si>
  <si>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</si>
  <si>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</si>
  <si>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</si>
  <si>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</si>
  <si>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</si>
  <si>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</si>
  <si>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</si>
  <si>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</si>
  <si>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240920172-D1</t>
  </si>
  <si>
    <t>全消光加积布</t>
  </si>
  <si>
    <t>18F水手蓝</t>
  </si>
  <si>
    <t>QAMMAN84151/84140</t>
  </si>
  <si>
    <t>旗丰</t>
  </si>
  <si>
    <t>K2426306</t>
  </si>
  <si>
    <t>尼氨弹力汗布</t>
  </si>
  <si>
    <t>18Fw水手蓝</t>
  </si>
  <si>
    <t>QAMMAM84151</t>
  </si>
  <si>
    <t>新颜</t>
  </si>
  <si>
    <t>制表时间：2024/11/19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</si>
  <si>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</si>
  <si>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</si>
  <si>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</si>
  <si>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</si>
  <si>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</si>
  <si>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</si>
  <si>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</si>
  <si>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</si>
  <si>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</si>
  <si>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</si>
  <si>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</si>
  <si>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制表时间：2024/11/20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</si>
  <si>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</si>
  <si>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</si>
  <si>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</si>
  <si>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</si>
  <si>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</si>
  <si>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</si>
  <si>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</si>
  <si>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</si>
  <si>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</si>
  <si>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</si>
  <si>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</si>
  <si>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</si>
  <si>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</si>
  <si>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</si>
  <si>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</si>
  <si>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</si>
  <si>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</si>
  <si>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锦湾</t>
  </si>
  <si>
    <t>制表时间：2024/11/25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</si>
  <si>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</si>
  <si>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</si>
  <si>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</si>
  <si>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</si>
  <si>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</si>
  <si>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</si>
  <si>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</si>
  <si>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</si>
  <si>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</si>
  <si>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</si>
  <si>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</si>
  <si>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</si>
  <si>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</si>
  <si>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</si>
  <si>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</si>
  <si>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</si>
  <si>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左裙+左裤烫标</t>
  </si>
  <si>
    <t>无脱落开裂</t>
  </si>
  <si>
    <t>制表时间：12/10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</si>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</sst>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0_ "/>
    <numFmt numFmtId="179" formatCode="0_ "/>
    <numFmt numFmtId="180" formatCode="0.0_ "/>
    <numFmt numFmtId="181" formatCode="_ [$¥-804]* #,##0.00_ ;_ [$¥-804]* \-#,##0.00_ ;_ [$¥-804]* &quot;-&quot;??_ ;_ @_ "/>
  </numFmts>
  <fonts count="7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4"/>
      <color theme="1"/>
      <name val="仿宋_GB2312"/>
      <charset val="0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b/>
      <sz val="11"/>
      <name val="仿宋_GB2312"/>
      <charset val="134"/>
    </font>
    <font>
      <b/>
      <sz val="12"/>
      <name val="宋体"/>
      <charset val="0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b/>
      <sz val="9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8" borderId="77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8" fillId="0" borderId="78" applyNumberFormat="0" applyFill="0" applyAlignment="0" applyProtection="0">
      <alignment vertical="center"/>
    </xf>
    <xf numFmtId="0" fontId="59" fillId="0" borderId="79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9" borderId="80" applyNumberFormat="0" applyAlignment="0" applyProtection="0">
      <alignment vertical="center"/>
    </xf>
    <xf numFmtId="0" fontId="61" fillId="10" borderId="81" applyNumberFormat="0" applyAlignment="0" applyProtection="0">
      <alignment vertical="center"/>
    </xf>
    <xf numFmtId="0" fontId="62" fillId="10" borderId="80" applyNumberFormat="0" applyAlignment="0" applyProtection="0">
      <alignment vertical="center"/>
    </xf>
    <xf numFmtId="0" fontId="63" fillId="11" borderId="82" applyNumberFormat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5" fillId="0" borderId="84" applyNumberFormat="0" applyFill="0" applyAlignment="0" applyProtection="0">
      <alignment vertical="center"/>
    </xf>
    <xf numFmtId="0" fontId="66" fillId="12" borderId="0" applyNumberFormat="0" applyBorder="0" applyAlignment="0" applyProtection="0">
      <alignment vertical="center"/>
    </xf>
    <xf numFmtId="0" fontId="67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71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6" fillId="0" borderId="0">
      <alignment horizontal="center"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7" fillId="3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11" fillId="0" borderId="0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5" fillId="0" borderId="3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1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1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178" fontId="27" fillId="0" borderId="15" xfId="0" applyNumberFormat="1" applyFont="1" applyFill="1" applyBorder="1" applyAlignment="1">
      <alignment horizontal="left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27" fillId="3" borderId="15" xfId="0" applyNumberFormat="1" applyFont="1" applyFill="1" applyBorder="1" applyAlignment="1">
      <alignment horizontal="left" vertical="center"/>
    </xf>
    <xf numFmtId="179" fontId="27" fillId="3" borderId="2" xfId="0" applyNumberFormat="1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NumberFormat="1" applyFont="1" applyFill="1" applyBorder="1" applyAlignment="1">
      <alignment horizontal="center" vertical="center"/>
    </xf>
    <xf numFmtId="0" fontId="33" fillId="0" borderId="0" xfId="51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0" fontId="12" fillId="0" borderId="0" xfId="53" applyFont="1" applyFill="1" applyAlignment="1"/>
    <xf numFmtId="0" fontId="17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17" fillId="0" borderId="5" xfId="53" applyFont="1" applyFill="1" applyBorder="1" applyAlignment="1">
      <alignment horizontal="center"/>
    </xf>
    <xf numFmtId="49" fontId="34" fillId="0" borderId="20" xfId="54" applyNumberFormat="1" applyFont="1" applyFill="1" applyBorder="1" applyAlignment="1">
      <alignment horizontal="center" vertical="center"/>
    </xf>
    <xf numFmtId="49" fontId="34" fillId="0" borderId="21" xfId="54" applyNumberFormat="1" applyFont="1" applyFill="1" applyBorder="1" applyAlignment="1">
      <alignment horizontal="center" vertical="center"/>
    </xf>
    <xf numFmtId="0" fontId="17" fillId="0" borderId="22" xfId="53" applyFont="1" applyFill="1" applyBorder="1" applyAlignment="1">
      <alignment horizontal="center"/>
    </xf>
    <xf numFmtId="49" fontId="17" fillId="0" borderId="23" xfId="53" applyNumberFormat="1" applyFont="1" applyFill="1" applyBorder="1" applyAlignment="1">
      <alignment horizontal="center"/>
    </xf>
    <xf numFmtId="49" fontId="34" fillId="0" borderId="23" xfId="54" applyNumberFormat="1" applyFont="1" applyFill="1" applyBorder="1" applyAlignment="1">
      <alignment horizontal="center" vertical="center"/>
    </xf>
    <xf numFmtId="49" fontId="34" fillId="0" borderId="24" xfId="54" applyNumberFormat="1" applyFont="1" applyFill="1" applyBorder="1" applyAlignment="1">
      <alignment horizontal="center" vertical="center"/>
    </xf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23" fillId="0" borderId="0" xfId="53" applyFont="1" applyFill="1" applyAlignment="1">
      <alignment horizont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11" fillId="0" borderId="0" xfId="52" applyFill="1" applyAlignment="1">
      <alignment horizontal="left" vertical="center"/>
    </xf>
    <xf numFmtId="0" fontId="35" fillId="0" borderId="25" xfId="52" applyFont="1" applyBorder="1" applyAlignment="1">
      <alignment horizontal="center" vertical="top"/>
    </xf>
    <xf numFmtId="0" fontId="36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vertical="center"/>
    </xf>
    <xf numFmtId="0" fontId="36" fillId="0" borderId="27" xfId="52" applyFont="1" applyFill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12" fillId="0" borderId="20" xfId="52" applyNumberFormat="1" applyFont="1" applyFill="1" applyBorder="1" applyAlignment="1">
      <alignment horizontal="center" vertical="center"/>
    </xf>
    <xf numFmtId="0" fontId="12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vertical="center"/>
    </xf>
    <xf numFmtId="0" fontId="20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12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12" fillId="0" borderId="0" xfId="52" applyFont="1" applyFill="1" applyBorder="1" applyAlignment="1">
      <alignment vertical="center"/>
    </xf>
    <xf numFmtId="0" fontId="12" fillId="0" borderId="0" xfId="52" applyFont="1" applyFill="1" applyAlignment="1">
      <alignment horizontal="left" vertical="center"/>
    </xf>
    <xf numFmtId="0" fontId="36" fillId="0" borderId="26" xfId="52" applyFont="1" applyFill="1" applyBorder="1" applyAlignment="1">
      <alignment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horizontal="left" vertical="center"/>
    </xf>
    <xf numFmtId="0" fontId="12" fillId="0" borderId="20" xfId="52" applyFont="1" applyFill="1" applyBorder="1" applyAlignment="1">
      <alignment vertical="center"/>
    </xf>
    <xf numFmtId="0" fontId="12" fillId="0" borderId="32" xfId="52" applyFont="1" applyFill="1" applyBorder="1" applyAlignment="1">
      <alignment horizontal="center" vertical="center"/>
    </xf>
    <xf numFmtId="0" fontId="12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vertical="center"/>
    </xf>
    <xf numFmtId="0" fontId="12" fillId="0" borderId="0" xfId="52" applyFont="1" applyFill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12" fillId="0" borderId="28" xfId="52" applyFont="1" applyFill="1" applyBorder="1" applyAlignment="1">
      <alignment horizontal="left" vertical="center" wrapText="1"/>
    </xf>
    <xf numFmtId="0" fontId="12" fillId="0" borderId="20" xfId="52" applyFont="1" applyFill="1" applyBorder="1" applyAlignment="1">
      <alignment horizontal="left" vertical="center" wrapText="1"/>
    </xf>
    <xf numFmtId="0" fontId="36" fillId="0" borderId="29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left" vertical="center"/>
    </xf>
    <xf numFmtId="0" fontId="12" fillId="0" borderId="34" xfId="52" applyFont="1" applyFill="1" applyBorder="1" applyAlignment="1">
      <alignment horizontal="right" vertical="center"/>
    </xf>
    <xf numFmtId="0" fontId="12" fillId="0" borderId="33" xfId="52" applyFont="1" applyFill="1" applyBorder="1" applyAlignment="1">
      <alignment horizontal="righ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12" fillId="0" borderId="23" xfId="52" applyFont="1" applyFill="1" applyBorder="1" applyAlignment="1">
      <alignment horizontal="center" vertical="center"/>
    </xf>
    <xf numFmtId="58" fontId="12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9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left" vertical="center" wrapText="1"/>
    </xf>
    <xf numFmtId="0" fontId="11" fillId="0" borderId="24" xfId="52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left" vertical="center"/>
    </xf>
    <xf numFmtId="0" fontId="12" fillId="0" borderId="21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 wrapText="1"/>
    </xf>
    <xf numFmtId="0" fontId="11" fillId="0" borderId="40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right" vertical="center"/>
    </xf>
    <xf numFmtId="0" fontId="12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12" fillId="0" borderId="24" xfId="52" applyFont="1" applyFill="1" applyBorder="1" applyAlignment="1">
      <alignment horizontal="center" vertical="center"/>
    </xf>
    <xf numFmtId="0" fontId="34" fillId="0" borderId="0" xfId="53" applyFont="1" applyFill="1" applyAlignment="1">
      <alignment horizontal="center"/>
    </xf>
    <xf numFmtId="0" fontId="14" fillId="0" borderId="2" xfId="52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37" fillId="0" borderId="2" xfId="49" applyFont="1" applyFill="1" applyBorder="1" applyAlignment="1">
      <alignment horizontal="center" vertical="center"/>
    </xf>
    <xf numFmtId="0" fontId="38" fillId="0" borderId="15" xfId="52" applyFont="1" applyFill="1" applyBorder="1" applyAlignment="1">
      <alignment horizontal="left" vertical="center"/>
    </xf>
    <xf numFmtId="0" fontId="38" fillId="0" borderId="42" xfId="52" applyFont="1" applyFill="1" applyBorder="1" applyAlignment="1">
      <alignment horizontal="left" vertical="center"/>
    </xf>
    <xf numFmtId="0" fontId="38" fillId="0" borderId="3" xfId="52" applyFont="1" applyFill="1" applyBorder="1" applyAlignment="1">
      <alignment horizontal="center" vertical="center"/>
    </xf>
    <xf numFmtId="0" fontId="38" fillId="0" borderId="43" xfId="52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29" fillId="0" borderId="2" xfId="52" applyFont="1" applyFill="1" applyBorder="1" applyAlignment="1">
      <alignment horizontal="left" vertical="center"/>
    </xf>
    <xf numFmtId="0" fontId="39" fillId="0" borderId="2" xfId="52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180" fontId="30" fillId="0" borderId="2" xfId="0" applyNumberFormat="1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181" fontId="26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44" xfId="0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/>
    </xf>
    <xf numFmtId="0" fontId="17" fillId="0" borderId="20" xfId="53" applyFont="1" applyFill="1" applyBorder="1" applyAlignment="1"/>
    <xf numFmtId="0" fontId="26" fillId="0" borderId="21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1" fillId="0" borderId="0" xfId="52" applyFont="1" applyAlignment="1">
      <alignment horizontal="left" vertical="center"/>
    </xf>
    <xf numFmtId="0" fontId="14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14" fillId="0" borderId="46" xfId="52" applyFont="1" applyBorder="1" applyAlignment="1">
      <alignment horizontal="center" vertical="center"/>
    </xf>
    <xf numFmtId="0" fontId="24" fillId="0" borderId="46" xfId="52" applyFont="1" applyBorder="1" applyAlignment="1">
      <alignment horizontal="left" vertical="center"/>
    </xf>
    <xf numFmtId="0" fontId="24" fillId="0" borderId="26" xfId="52" applyFont="1" applyBorder="1" applyAlignment="1">
      <alignment horizontal="center" vertical="center"/>
    </xf>
    <xf numFmtId="0" fontId="24" fillId="0" borderId="27" xfId="52" applyFont="1" applyBorder="1" applyAlignment="1">
      <alignment horizontal="center" vertical="center"/>
    </xf>
    <xf numFmtId="0" fontId="24" fillId="0" borderId="38" xfId="52" applyFont="1" applyBorder="1" applyAlignment="1">
      <alignment horizontal="center" vertical="center"/>
    </xf>
    <xf numFmtId="0" fontId="14" fillId="0" borderId="26" xfId="52" applyFont="1" applyBorder="1" applyAlignment="1">
      <alignment horizontal="center" vertical="center"/>
    </xf>
    <xf numFmtId="0" fontId="14" fillId="0" borderId="27" xfId="52" applyFont="1" applyBorder="1" applyAlignment="1">
      <alignment horizontal="center" vertical="center"/>
    </xf>
    <xf numFmtId="0" fontId="14" fillId="0" borderId="38" xfId="52" applyFont="1" applyBorder="1" applyAlignment="1">
      <alignment horizontal="center" vertical="center"/>
    </xf>
    <xf numFmtId="0" fontId="24" fillId="0" borderId="28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21" xfId="52" applyNumberFormat="1" applyFont="1" applyBorder="1" applyAlignment="1">
      <alignment horizontal="center" vertical="center"/>
    </xf>
    <xf numFmtId="0" fontId="24" fillId="0" borderId="28" xfId="52" applyFont="1" applyBorder="1" applyAlignment="1">
      <alignment vertical="center"/>
    </xf>
    <xf numFmtId="49" fontId="20" fillId="0" borderId="20" xfId="52" applyNumberFormat="1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24" fillId="0" borderId="20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1" fillId="0" borderId="20" xfId="52" applyFont="1" applyBorder="1" applyAlignment="1">
      <alignment vertical="center"/>
    </xf>
    <xf numFmtId="0" fontId="41" fillId="0" borderId="29" xfId="52" applyFont="1" applyBorder="1" applyAlignment="1">
      <alignment vertical="center"/>
    </xf>
    <xf numFmtId="0" fontId="20" fillId="0" borderId="49" xfId="52" applyFont="1" applyBorder="1" applyAlignment="1">
      <alignment horizontal="center" vertical="center"/>
    </xf>
    <xf numFmtId="0" fontId="20" fillId="0" borderId="41" xfId="52" applyFont="1" applyBorder="1" applyAlignment="1">
      <alignment horizontal="center" vertical="center"/>
    </xf>
    <xf numFmtId="0" fontId="24" fillId="0" borderId="29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14" fontId="20" fillId="0" borderId="23" xfId="52" applyNumberFormat="1" applyFont="1" applyBorder="1" applyAlignment="1">
      <alignment horizontal="center" vertical="center"/>
    </xf>
    <xf numFmtId="14" fontId="20" fillId="0" borderId="24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4" fillId="0" borderId="26" xfId="52" applyFont="1" applyBorder="1" applyAlignment="1">
      <alignment vertical="center"/>
    </xf>
    <xf numFmtId="0" fontId="11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1" fillId="0" borderId="27" xfId="52" applyFont="1" applyBorder="1" applyAlignment="1">
      <alignment vertical="center"/>
    </xf>
    <xf numFmtId="0" fontId="24" fillId="0" borderId="27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4" fillId="0" borderId="0" xfId="52" applyFont="1" applyBorder="1" applyAlignment="1">
      <alignment horizontal="left" vertical="center"/>
    </xf>
    <xf numFmtId="0" fontId="12" fillId="0" borderId="36" xfId="52" applyFont="1" applyBorder="1" applyAlignment="1">
      <alignment horizontal="left" vertical="center" wrapText="1"/>
    </xf>
    <xf numFmtId="0" fontId="12" fillId="0" borderId="31" xfId="52" applyFont="1" applyBorder="1" applyAlignment="1">
      <alignment horizontal="left" vertical="center" wrapText="1"/>
    </xf>
    <xf numFmtId="0" fontId="12" fillId="0" borderId="50" xfId="52" applyFont="1" applyBorder="1" applyAlignment="1">
      <alignment horizontal="left" vertical="center" wrapText="1"/>
    </xf>
    <xf numFmtId="0" fontId="12" fillId="0" borderId="34" xfId="52" applyFont="1" applyBorder="1" applyAlignment="1">
      <alignment horizontal="left" vertical="center"/>
    </xf>
    <xf numFmtId="0" fontId="12" fillId="0" borderId="33" xfId="52" applyFont="1" applyBorder="1" applyAlignment="1">
      <alignment horizontal="left" vertical="center"/>
    </xf>
    <xf numFmtId="0" fontId="12" fillId="0" borderId="37" xfId="52" applyFont="1" applyBorder="1" applyAlignment="1">
      <alignment horizontal="left" vertical="center"/>
    </xf>
    <xf numFmtId="0" fontId="12" fillId="0" borderId="3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23" xfId="52" applyFont="1" applyBorder="1" applyAlignment="1">
      <alignment horizontal="left" vertical="center"/>
    </xf>
    <xf numFmtId="0" fontId="12" fillId="0" borderId="26" xfId="52" applyFont="1" applyBorder="1" applyAlignment="1">
      <alignment horizontal="left" vertical="center" wrapText="1"/>
    </xf>
    <xf numFmtId="0" fontId="12" fillId="0" borderId="27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9" xfId="52" applyFont="1" applyBorder="1" applyAlignment="1">
      <alignment horizontal="center" vertical="center"/>
    </xf>
    <xf numFmtId="0" fontId="24" fillId="0" borderId="23" xfId="52" applyFont="1" applyBorder="1" applyAlignment="1">
      <alignment horizontal="center" vertical="center"/>
    </xf>
    <xf numFmtId="0" fontId="24" fillId="0" borderId="28" xfId="52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14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14" fillId="0" borderId="54" xfId="52" applyFont="1" applyBorder="1" applyAlignment="1">
      <alignment vertical="center"/>
    </xf>
    <xf numFmtId="58" fontId="11" fillId="0" borderId="54" xfId="52" applyNumberFormat="1" applyFont="1" applyBorder="1" applyAlignment="1">
      <alignment vertical="center"/>
    </xf>
    <xf numFmtId="0" fontId="14" fillId="0" borderId="54" xfId="52" applyFont="1" applyBorder="1" applyAlignment="1">
      <alignment horizontal="center" vertical="center"/>
    </xf>
    <xf numFmtId="0" fontId="14" fillId="0" borderId="55" xfId="52" applyFont="1" applyFill="1" applyBorder="1" applyAlignment="1">
      <alignment horizontal="left" vertical="center"/>
    </xf>
    <xf numFmtId="0" fontId="14" fillId="0" borderId="54" xfId="52" applyFont="1" applyFill="1" applyBorder="1" applyAlignment="1">
      <alignment horizontal="left" vertical="center"/>
    </xf>
    <xf numFmtId="0" fontId="14" fillId="0" borderId="56" xfId="52" applyFont="1" applyFill="1" applyBorder="1" applyAlignment="1">
      <alignment horizontal="center" vertical="center"/>
    </xf>
    <xf numFmtId="0" fontId="14" fillId="0" borderId="57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8" xfId="52" applyFont="1" applyBorder="1" applyAlignment="1">
      <alignment horizontal="center" vertical="center"/>
    </xf>
    <xf numFmtId="0" fontId="20" fillId="0" borderId="24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20" fillId="0" borderId="21" xfId="52" applyFont="1" applyFill="1" applyBorder="1" applyAlignment="1">
      <alignment horizontal="left" vertical="center"/>
    </xf>
    <xf numFmtId="0" fontId="24" fillId="0" borderId="24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4" fillId="0" borderId="40" xfId="52" applyFont="1" applyBorder="1" applyAlignment="1">
      <alignment horizontal="left" vertical="center"/>
    </xf>
    <xf numFmtId="0" fontId="20" fillId="0" borderId="59" xfId="52" applyFont="1" applyBorder="1" applyAlignment="1">
      <alignment horizontal="center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25" fillId="0" borderId="2" xfId="51" applyNumberFormat="1" applyFont="1" applyFill="1" applyBorder="1" applyAlignment="1">
      <alignment vertical="center" wrapText="1"/>
    </xf>
    <xf numFmtId="178" fontId="27" fillId="0" borderId="2" xfId="0" applyNumberFormat="1" applyFont="1" applyFill="1" applyBorder="1" applyAlignment="1">
      <alignment horizontal="left" vertical="center"/>
    </xf>
    <xf numFmtId="178" fontId="27" fillId="3" borderId="2" xfId="0" applyNumberFormat="1" applyFont="1" applyFill="1" applyBorder="1" applyAlignment="1">
      <alignment horizontal="left" vertical="center"/>
    </xf>
    <xf numFmtId="0" fontId="38" fillId="0" borderId="62" xfId="52" applyFont="1" applyFill="1" applyBorder="1" applyAlignment="1">
      <alignment horizontal="left" vertical="center"/>
    </xf>
    <xf numFmtId="0" fontId="38" fillId="0" borderId="63" xfId="52" applyFont="1" applyFill="1" applyBorder="1" applyAlignment="1">
      <alignment horizontal="center" vertical="center"/>
    </xf>
    <xf numFmtId="0" fontId="11" fillId="0" borderId="0" xfId="52" applyFont="1" applyBorder="1" applyAlignment="1">
      <alignment horizontal="left" vertical="center"/>
    </xf>
    <xf numFmtId="0" fontId="42" fillId="0" borderId="25" xfId="52" applyFont="1" applyBorder="1" applyAlignment="1">
      <alignment horizontal="center" vertical="top"/>
    </xf>
    <xf numFmtId="0" fontId="24" fillId="0" borderId="64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35" xfId="52" applyFont="1" applyBorder="1" applyAlignment="1">
      <alignment horizontal="left" vertical="center"/>
    </xf>
    <xf numFmtId="0" fontId="14" fillId="0" borderId="55" xfId="52" applyFont="1" applyBorder="1" applyAlignment="1">
      <alignment horizontal="left" vertical="center"/>
    </xf>
    <xf numFmtId="0" fontId="14" fillId="0" borderId="54" xfId="52" applyFont="1" applyBorder="1" applyAlignment="1">
      <alignment horizontal="left" vertical="center"/>
    </xf>
    <xf numFmtId="0" fontId="24" fillId="0" borderId="56" xfId="52" applyFont="1" applyBorder="1" applyAlignment="1">
      <alignment vertical="center"/>
    </xf>
    <xf numFmtId="0" fontId="11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1" fillId="0" borderId="57" xfId="52" applyFont="1" applyBorder="1" applyAlignment="1">
      <alignment vertical="center"/>
    </xf>
    <xf numFmtId="0" fontId="24" fillId="0" borderId="57" xfId="52" applyFont="1" applyBorder="1" applyAlignment="1">
      <alignment vertical="center"/>
    </xf>
    <xf numFmtId="0" fontId="2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24" fillId="0" borderId="57" xfId="52" applyFont="1" applyBorder="1" applyAlignment="1">
      <alignment horizontal="center" vertical="center"/>
    </xf>
    <xf numFmtId="0" fontId="11" fillId="0" borderId="57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4" fillId="0" borderId="51" xfId="52" applyFont="1" applyBorder="1" applyAlignment="1">
      <alignment horizontal="left" vertical="center" wrapText="1"/>
    </xf>
    <xf numFmtId="0" fontId="24" fillId="0" borderId="52" xfId="52" applyFont="1" applyBorder="1" applyAlignment="1">
      <alignment horizontal="left" vertical="center" wrapText="1"/>
    </xf>
    <xf numFmtId="0" fontId="24" fillId="0" borderId="65" xfId="52" applyFont="1" applyBorder="1" applyAlignment="1">
      <alignment horizontal="left" vertical="center"/>
    </xf>
    <xf numFmtId="0" fontId="24" fillId="0" borderId="66" xfId="52" applyFont="1" applyBorder="1" applyAlignment="1">
      <alignment horizontal="left" vertical="center"/>
    </xf>
    <xf numFmtId="0" fontId="43" fillId="0" borderId="67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vertical="center"/>
    </xf>
    <xf numFmtId="9" fontId="20" fillId="0" borderId="2" xfId="52" applyNumberFormat="1" applyFont="1" applyBorder="1" applyAlignment="1">
      <alignment horizontal="center" vertical="center"/>
    </xf>
    <xf numFmtId="9" fontId="20" fillId="0" borderId="57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9" fontId="20" fillId="0" borderId="20" xfId="52" applyNumberFormat="1" applyFont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49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14" fillId="0" borderId="45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14" fillId="0" borderId="46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14" fillId="0" borderId="70" xfId="52" applyFont="1" applyBorder="1" applyAlignment="1">
      <alignment vertical="center"/>
    </xf>
    <xf numFmtId="58" fontId="11" fillId="0" borderId="46" xfId="52" applyNumberFormat="1" applyFont="1" applyBorder="1" applyAlignment="1">
      <alignment vertical="center"/>
    </xf>
    <xf numFmtId="0" fontId="14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4" fillId="0" borderId="72" xfId="52" applyFont="1" applyBorder="1" applyAlignment="1">
      <alignment horizontal="left" vertical="center"/>
    </xf>
    <xf numFmtId="0" fontId="14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24" fillId="0" borderId="0" xfId="52" applyFont="1" applyBorder="1" applyAlignment="1">
      <alignment vertical="center"/>
    </xf>
    <xf numFmtId="0" fontId="24" fillId="0" borderId="41" xfId="52" applyFont="1" applyBorder="1" applyAlignment="1">
      <alignment horizontal="left" vertical="center" wrapText="1"/>
    </xf>
    <xf numFmtId="0" fontId="24" fillId="0" borderId="61" xfId="52" applyFont="1" applyBorder="1" applyAlignment="1">
      <alignment horizontal="left" vertical="center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24" fillId="0" borderId="2" xfId="52" applyFont="1" applyBorder="1" applyAlignment="1">
      <alignment horizontal="center" vertical="center"/>
    </xf>
    <xf numFmtId="0" fontId="4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41" xfId="52" applyNumberFormat="1" applyFont="1" applyBorder="1" applyAlignment="1">
      <alignment horizontal="left" vertical="center"/>
    </xf>
    <xf numFmtId="0" fontId="36" fillId="0" borderId="6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14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7" fillId="0" borderId="11" xfId="0" applyFont="1" applyBorder="1" applyAlignment="1">
      <alignment horizontal="center" vertical="center" wrapText="1"/>
    </xf>
    <xf numFmtId="0" fontId="47" fillId="0" borderId="14" xfId="0" applyFont="1" applyBorder="1" applyAlignment="1">
      <alignment horizontal="center" vertical="center" wrapText="1"/>
    </xf>
    <xf numFmtId="0" fontId="48" fillId="0" borderId="15" xfId="0" applyFont="1" applyBorder="1"/>
    <xf numFmtId="0" fontId="48" fillId="0" borderId="2" xfId="0" applyFont="1" applyBorder="1"/>
    <xf numFmtId="0" fontId="48" fillId="0" borderId="5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4" borderId="7" xfId="0" applyFont="1" applyFill="1" applyBorder="1" applyAlignment="1">
      <alignment horizontal="center" vertical="center"/>
    </xf>
    <xf numFmtId="0" fontId="48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16" xfId="0" applyBorder="1"/>
    <xf numFmtId="0" fontId="0" fillId="0" borderId="17" xfId="0" applyBorder="1"/>
    <xf numFmtId="0" fontId="0" fillId="4" borderId="17" xfId="0" applyFill="1" applyBorder="1"/>
    <xf numFmtId="0" fontId="0" fillId="5" borderId="0" xfId="0" applyFill="1"/>
    <xf numFmtId="0" fontId="47" fillId="0" borderId="18" xfId="0" applyFont="1" applyBorder="1" applyAlignment="1">
      <alignment horizontal="center" vertical="center" wrapText="1"/>
    </xf>
    <xf numFmtId="0" fontId="48" fillId="0" borderId="75" xfId="0" applyFont="1" applyBorder="1" applyAlignment="1">
      <alignment horizontal="center" vertical="center"/>
    </xf>
    <xf numFmtId="0" fontId="48" fillId="0" borderId="19" xfId="0" applyFont="1" applyBorder="1"/>
    <xf numFmtId="0" fontId="0" fillId="0" borderId="19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8" fillId="6" borderId="2" xfId="0" applyFont="1" applyFill="1" applyBorder="1" applyAlignment="1">
      <alignment vertical="top" wrapText="1"/>
    </xf>
    <xf numFmtId="0" fontId="5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45085</xdr:colOff>
      <xdr:row>2</xdr:row>
      <xdr:rowOff>46355</xdr:rowOff>
    </xdr:from>
    <xdr:to>
      <xdr:col>8</xdr:col>
      <xdr:colOff>393700</xdr:colOff>
      <xdr:row>3</xdr:row>
      <xdr:rowOff>104140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743825" y="139065"/>
          <a:ext cx="438785" cy="1415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480060</xdr:colOff>
      <xdr:row>2</xdr:row>
      <xdr:rowOff>38100</xdr:rowOff>
    </xdr:from>
    <xdr:to>
      <xdr:col>8</xdr:col>
      <xdr:colOff>984885</xdr:colOff>
      <xdr:row>3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57285" y="619125"/>
          <a:ext cx="50482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9">
        <v>1</v>
      </c>
      <c r="B2" s="454" t="s">
        <v>1</v>
      </c>
    </row>
    <row r="3" spans="1:2">
      <c r="A3" s="9">
        <v>2</v>
      </c>
      <c r="B3" s="454" t="s">
        <v>2</v>
      </c>
    </row>
    <row r="4" spans="1:2">
      <c r="A4" s="9">
        <v>3</v>
      </c>
      <c r="B4" s="454" t="s">
        <v>3</v>
      </c>
    </row>
    <row r="5" spans="1:2">
      <c r="A5" s="9">
        <v>4</v>
      </c>
      <c r="B5" s="454" t="s">
        <v>4</v>
      </c>
    </row>
    <row r="6" spans="1:2">
      <c r="A6" s="9">
        <v>5</v>
      </c>
      <c r="B6" s="454" t="s">
        <v>5</v>
      </c>
    </row>
    <row r="7" spans="1:2">
      <c r="A7" s="9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9">
        <v>1</v>
      </c>
      <c r="B10" s="458" t="s">
        <v>9</v>
      </c>
    </row>
    <row r="11" spans="1:2">
      <c r="A11" s="9">
        <v>2</v>
      </c>
      <c r="B11" s="454" t="s">
        <v>10</v>
      </c>
    </row>
    <row r="12" spans="1:2">
      <c r="A12" s="9">
        <v>3</v>
      </c>
      <c r="B12" s="456" t="s">
        <v>11</v>
      </c>
    </row>
    <row r="13" spans="1:2">
      <c r="A13" s="9">
        <v>4</v>
      </c>
      <c r="B13" s="454" t="s">
        <v>12</v>
      </c>
    </row>
    <row r="14" spans="1:2">
      <c r="A14" s="9">
        <v>5</v>
      </c>
      <c r="B14" s="454" t="s">
        <v>13</v>
      </c>
    </row>
    <row r="15" spans="1:2">
      <c r="A15" s="9">
        <v>6</v>
      </c>
      <c r="B15" s="454" t="s">
        <v>14</v>
      </c>
    </row>
    <row r="16" spans="1:2">
      <c r="A16" s="9">
        <v>7</v>
      </c>
      <c r="B16" s="454" t="s">
        <v>15</v>
      </c>
    </row>
    <row r="17" spans="1:2">
      <c r="A17" s="9">
        <v>8</v>
      </c>
      <c r="B17" s="454" t="s">
        <v>16</v>
      </c>
    </row>
    <row r="18" spans="1:2">
      <c r="A18" s="9">
        <v>9</v>
      </c>
      <c r="B18" s="454" t="s">
        <v>17</v>
      </c>
    </row>
    <row r="19" spans="1:2">
      <c r="A19" s="9"/>
      <c r="B19" s="454"/>
    </row>
    <row r="20" ht="20.25" spans="1:2">
      <c r="A20" s="452"/>
      <c r="B20" s="453" t="s">
        <v>18</v>
      </c>
    </row>
    <row r="21" spans="1:2">
      <c r="A21" s="9">
        <v>1</v>
      </c>
      <c r="B21" s="459" t="s">
        <v>19</v>
      </c>
    </row>
    <row r="22" spans="1:2">
      <c r="A22" s="9">
        <v>2</v>
      </c>
      <c r="B22" s="454" t="s">
        <v>20</v>
      </c>
    </row>
    <row r="23" spans="1:2">
      <c r="A23" s="9">
        <v>3</v>
      </c>
      <c r="B23" s="454" t="s">
        <v>21</v>
      </c>
    </row>
    <row r="24" spans="1:2">
      <c r="A24" s="9">
        <v>4</v>
      </c>
      <c r="B24" s="454" t="s">
        <v>22</v>
      </c>
    </row>
    <row r="25" spans="1:2">
      <c r="A25" s="9">
        <v>5</v>
      </c>
      <c r="B25" s="454" t="s">
        <v>23</v>
      </c>
    </row>
    <row r="26" spans="1:2">
      <c r="A26" s="9">
        <v>6</v>
      </c>
      <c r="B26" s="454" t="s">
        <v>24</v>
      </c>
    </row>
    <row r="27" spans="1:2">
      <c r="A27" s="9">
        <v>7</v>
      </c>
      <c r="B27" s="454" t="s">
        <v>25</v>
      </c>
    </row>
    <row r="28" spans="1:2">
      <c r="A28" s="9"/>
      <c r="B28" s="454"/>
    </row>
    <row r="29" ht="20.25" spans="1:2">
      <c r="A29" s="452"/>
      <c r="B29" s="453" t="s">
        <v>26</v>
      </c>
    </row>
    <row r="30" spans="1:2">
      <c r="A30" s="9">
        <v>1</v>
      </c>
      <c r="B30" s="459" t="s">
        <v>27</v>
      </c>
    </row>
    <row r="31" spans="1:2">
      <c r="A31" s="9">
        <v>2</v>
      </c>
      <c r="B31" s="454" t="s">
        <v>28</v>
      </c>
    </row>
    <row r="32" spans="1:2">
      <c r="A32" s="9">
        <v>3</v>
      </c>
      <c r="B32" s="454" t="s">
        <v>29</v>
      </c>
    </row>
    <row r="33" ht="28.5" spans="1:2">
      <c r="A33" s="9">
        <v>4</v>
      </c>
      <c r="B33" s="454" t="s">
        <v>30</v>
      </c>
    </row>
    <row r="34" spans="1:2">
      <c r="A34" s="9">
        <v>5</v>
      </c>
      <c r="B34" s="454" t="s">
        <v>31</v>
      </c>
    </row>
    <row r="35" spans="1:2">
      <c r="A35" s="9">
        <v>6</v>
      </c>
      <c r="B35" s="454" t="s">
        <v>32</v>
      </c>
    </row>
    <row r="36" spans="1:2">
      <c r="A36" s="9">
        <v>7</v>
      </c>
      <c r="B36" s="454" t="s">
        <v>33</v>
      </c>
    </row>
    <row r="37" spans="1:2">
      <c r="A37" s="9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282</v>
      </c>
      <c r="H2" s="4"/>
      <c r="I2" s="4" t="s">
        <v>283</v>
      </c>
      <c r="J2" s="4"/>
      <c r="K2" s="6" t="s">
        <v>284</v>
      </c>
      <c r="L2" s="78" t="s">
        <v>285</v>
      </c>
      <c r="M2" s="21" t="s">
        <v>286</v>
      </c>
    </row>
    <row r="3" s="1" customFormat="1" ht="16.5" spans="1:13">
      <c r="A3" s="4"/>
      <c r="B3" s="7"/>
      <c r="C3" s="7"/>
      <c r="D3" s="7"/>
      <c r="E3" s="7"/>
      <c r="F3" s="7"/>
      <c r="G3" s="4" t="s">
        <v>287</v>
      </c>
      <c r="H3" s="4" t="s">
        <v>288</v>
      </c>
      <c r="I3" s="4" t="s">
        <v>287</v>
      </c>
      <c r="J3" s="4" t="s">
        <v>288</v>
      </c>
      <c r="K3" s="8"/>
      <c r="L3" s="79"/>
      <c r="M3" s="22"/>
    </row>
    <row r="4" ht="22" customHeight="1" spans="1:13">
      <c r="A4" s="69">
        <v>1</v>
      </c>
      <c r="B4" s="25" t="s">
        <v>272</v>
      </c>
      <c r="C4" s="26" t="s">
        <v>268</v>
      </c>
      <c r="D4" s="27" t="s">
        <v>269</v>
      </c>
      <c r="E4" s="28" t="s">
        <v>270</v>
      </c>
      <c r="F4" s="29" t="s">
        <v>271</v>
      </c>
      <c r="G4" s="70">
        <v>-0.02</v>
      </c>
      <c r="H4" s="70">
        <v>-0.01</v>
      </c>
      <c r="I4" s="70">
        <v>-0.02</v>
      </c>
      <c r="J4" s="70">
        <v>-0.01</v>
      </c>
      <c r="K4" s="74"/>
      <c r="L4" s="14" t="s">
        <v>95</v>
      </c>
      <c r="M4" s="14" t="s">
        <v>289</v>
      </c>
    </row>
    <row r="5" ht="22" customHeight="1" spans="1:13">
      <c r="A5" s="69">
        <v>2</v>
      </c>
      <c r="B5" s="25" t="s">
        <v>277</v>
      </c>
      <c r="C5" s="31" t="s">
        <v>273</v>
      </c>
      <c r="D5" s="31" t="s">
        <v>274</v>
      </c>
      <c r="E5" s="27" t="s">
        <v>275</v>
      </c>
      <c r="F5" s="32" t="s">
        <v>276</v>
      </c>
      <c r="G5" s="70">
        <v>-0.02</v>
      </c>
      <c r="H5" s="70">
        <v>-0.01</v>
      </c>
      <c r="I5" s="70">
        <v>-0.02</v>
      </c>
      <c r="J5" s="70">
        <v>-0.01</v>
      </c>
      <c r="K5" s="74"/>
      <c r="L5" s="14" t="s">
        <v>95</v>
      </c>
      <c r="M5" s="14" t="s">
        <v>289</v>
      </c>
    </row>
    <row r="6" ht="22" customHeight="1" spans="1:13">
      <c r="A6" s="69"/>
      <c r="B6" s="25"/>
      <c r="C6" s="26"/>
      <c r="D6" s="27"/>
      <c r="E6" s="25"/>
      <c r="F6" s="33"/>
      <c r="G6" s="70"/>
      <c r="H6" s="70"/>
      <c r="I6" s="70"/>
      <c r="J6" s="70"/>
      <c r="K6" s="74"/>
      <c r="L6" s="14"/>
      <c r="M6" s="14"/>
    </row>
    <row r="7" ht="22" customHeight="1" spans="1:13">
      <c r="A7" s="69"/>
      <c r="B7" s="25"/>
      <c r="C7" s="26"/>
      <c r="D7" s="27"/>
      <c r="E7" s="25"/>
      <c r="F7" s="34"/>
      <c r="G7" s="70"/>
      <c r="H7" s="70"/>
      <c r="I7" s="70"/>
      <c r="J7" s="70"/>
      <c r="K7" s="74"/>
      <c r="L7" s="14"/>
      <c r="M7" s="14"/>
    </row>
    <row r="8" ht="22" customHeight="1" spans="1:13">
      <c r="A8" s="69"/>
      <c r="B8" s="25"/>
      <c r="C8" s="26"/>
      <c r="D8" s="27"/>
      <c r="E8" s="25"/>
      <c r="F8" s="34"/>
      <c r="G8" s="70"/>
      <c r="H8" s="70"/>
      <c r="I8" s="70"/>
      <c r="J8" s="70"/>
      <c r="K8" s="74"/>
      <c r="L8" s="14"/>
      <c r="M8" s="14"/>
    </row>
    <row r="9" ht="22" customHeight="1" spans="1:13">
      <c r="A9" s="69"/>
      <c r="B9" s="71"/>
      <c r="C9" s="72"/>
      <c r="D9" s="72"/>
      <c r="E9" s="72"/>
      <c r="F9" s="73"/>
      <c r="G9" s="70"/>
      <c r="H9" s="70"/>
      <c r="I9" s="70"/>
      <c r="J9" s="70"/>
      <c r="K9" s="74"/>
      <c r="L9" s="9"/>
      <c r="M9" s="9"/>
    </row>
    <row r="10" ht="22" customHeight="1" spans="1:13">
      <c r="A10" s="69"/>
      <c r="B10" s="71"/>
      <c r="C10" s="72"/>
      <c r="D10" s="72"/>
      <c r="E10" s="72"/>
      <c r="F10" s="73"/>
      <c r="G10" s="74"/>
      <c r="H10" s="75"/>
      <c r="I10" s="75"/>
      <c r="J10" s="75"/>
      <c r="K10" s="74"/>
      <c r="L10" s="9"/>
      <c r="M10" s="9"/>
    </row>
    <row r="11" ht="22" customHeight="1" spans="1:13">
      <c r="A11" s="69"/>
      <c r="B11" s="71"/>
      <c r="C11" s="72"/>
      <c r="D11" s="72"/>
      <c r="E11" s="72"/>
      <c r="F11" s="73"/>
      <c r="G11" s="74"/>
      <c r="H11" s="75"/>
      <c r="I11" s="75"/>
      <c r="J11" s="75"/>
      <c r="K11" s="74"/>
      <c r="L11" s="9"/>
      <c r="M11" s="9"/>
    </row>
    <row r="12" s="2" customFormat="1" ht="18.75" spans="1:13">
      <c r="A12" s="15" t="s">
        <v>290</v>
      </c>
      <c r="B12" s="16"/>
      <c r="C12" s="16"/>
      <c r="D12" s="72"/>
      <c r="E12" s="17"/>
      <c r="F12" s="73"/>
      <c r="G12" s="35"/>
      <c r="H12" s="15" t="s">
        <v>279</v>
      </c>
      <c r="I12" s="16"/>
      <c r="J12" s="16"/>
      <c r="K12" s="17"/>
      <c r="L12" s="80"/>
      <c r="M12" s="23"/>
    </row>
    <row r="13" ht="84" customHeight="1" spans="1:13">
      <c r="A13" s="76" t="s">
        <v>291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81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15.25" customWidth="1"/>
    <col min="8" max="8" width="6.375" customWidth="1"/>
    <col min="9" max="9" width="9.1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2" t="s">
        <v>294</v>
      </c>
      <c r="H2" s="43"/>
      <c r="I2" s="66"/>
      <c r="J2" s="42" t="s">
        <v>295</v>
      </c>
      <c r="K2" s="43"/>
      <c r="L2" s="66"/>
      <c r="M2" s="42" t="s">
        <v>296</v>
      </c>
      <c r="N2" s="43"/>
      <c r="O2" s="66"/>
      <c r="P2" s="42" t="s">
        <v>297</v>
      </c>
      <c r="Q2" s="43"/>
      <c r="R2" s="66"/>
      <c r="S2" s="43" t="s">
        <v>298</v>
      </c>
      <c r="T2" s="43"/>
      <c r="U2" s="66"/>
      <c r="V2" s="38" t="s">
        <v>299</v>
      </c>
      <c r="W2" s="38" t="s">
        <v>267</v>
      </c>
    </row>
    <row r="3" s="1" customFormat="1" ht="16.5" spans="1:23">
      <c r="A3" s="7"/>
      <c r="B3" s="44"/>
      <c r="C3" s="44"/>
      <c r="D3" s="44"/>
      <c r="E3" s="44"/>
      <c r="F3" s="44"/>
      <c r="G3" s="4" t="s">
        <v>300</v>
      </c>
      <c r="H3" s="4" t="s">
        <v>67</v>
      </c>
      <c r="I3" s="4" t="s">
        <v>258</v>
      </c>
      <c r="J3" s="4" t="s">
        <v>300</v>
      </c>
      <c r="K3" s="4" t="s">
        <v>67</v>
      </c>
      <c r="L3" s="4" t="s">
        <v>258</v>
      </c>
      <c r="M3" s="4" t="s">
        <v>300</v>
      </c>
      <c r="N3" s="4" t="s">
        <v>67</v>
      </c>
      <c r="O3" s="4" t="s">
        <v>258</v>
      </c>
      <c r="P3" s="4" t="s">
        <v>300</v>
      </c>
      <c r="Q3" s="4" t="s">
        <v>67</v>
      </c>
      <c r="R3" s="4" t="s">
        <v>258</v>
      </c>
      <c r="S3" s="4" t="s">
        <v>300</v>
      </c>
      <c r="T3" s="4" t="s">
        <v>67</v>
      </c>
      <c r="U3" s="4" t="s">
        <v>258</v>
      </c>
      <c r="V3" s="68"/>
      <c r="W3" s="68"/>
    </row>
    <row r="4" spans="1:23">
      <c r="A4" s="45" t="s">
        <v>301</v>
      </c>
      <c r="B4" s="25" t="s">
        <v>272</v>
      </c>
      <c r="C4" s="26" t="s">
        <v>268</v>
      </c>
      <c r="D4" s="27" t="s">
        <v>269</v>
      </c>
      <c r="E4" s="28" t="s">
        <v>270</v>
      </c>
      <c r="F4" s="29" t="s">
        <v>271</v>
      </c>
      <c r="G4" s="46"/>
      <c r="H4" s="47"/>
      <c r="I4" s="47"/>
      <c r="J4" s="47"/>
      <c r="K4" s="30"/>
      <c r="L4" s="30"/>
      <c r="M4" s="14"/>
      <c r="N4" s="14"/>
      <c r="O4" s="14"/>
      <c r="P4" s="14"/>
      <c r="Q4" s="14"/>
      <c r="R4" s="14"/>
      <c r="S4" s="14"/>
      <c r="T4" s="14"/>
      <c r="U4" s="14"/>
      <c r="V4" s="14" t="s">
        <v>302</v>
      </c>
      <c r="W4" s="14"/>
    </row>
    <row r="5" ht="16.5" spans="1:23">
      <c r="A5" s="48"/>
      <c r="B5" s="25" t="s">
        <v>277</v>
      </c>
      <c r="C5" s="31" t="s">
        <v>273</v>
      </c>
      <c r="D5" s="31" t="s">
        <v>274</v>
      </c>
      <c r="E5" s="27" t="s">
        <v>275</v>
      </c>
      <c r="F5" s="32" t="s">
        <v>276</v>
      </c>
      <c r="G5" s="49" t="s">
        <v>303</v>
      </c>
      <c r="H5" s="50"/>
      <c r="I5" s="67"/>
      <c r="J5" s="49" t="s">
        <v>304</v>
      </c>
      <c r="K5" s="50"/>
      <c r="L5" s="67"/>
      <c r="M5" s="42" t="s">
        <v>305</v>
      </c>
      <c r="N5" s="43"/>
      <c r="O5" s="66"/>
      <c r="P5" s="42" t="s">
        <v>306</v>
      </c>
      <c r="Q5" s="43"/>
      <c r="R5" s="66"/>
      <c r="S5" s="43" t="s">
        <v>307</v>
      </c>
      <c r="T5" s="43"/>
      <c r="U5" s="66"/>
      <c r="V5" s="14"/>
      <c r="W5" s="14"/>
    </row>
    <row r="6" ht="16.5" spans="1:23">
      <c r="A6" s="48"/>
      <c r="B6" s="25"/>
      <c r="C6" s="26"/>
      <c r="D6" s="27"/>
      <c r="E6" s="25"/>
      <c r="F6" s="51"/>
      <c r="G6" s="52" t="s">
        <v>300</v>
      </c>
      <c r="H6" s="52" t="s">
        <v>67</v>
      </c>
      <c r="I6" s="52" t="s">
        <v>258</v>
      </c>
      <c r="J6" s="52" t="s">
        <v>300</v>
      </c>
      <c r="K6" s="52" t="s">
        <v>67</v>
      </c>
      <c r="L6" s="52" t="s">
        <v>258</v>
      </c>
      <c r="M6" s="4" t="s">
        <v>300</v>
      </c>
      <c r="N6" s="4" t="s">
        <v>67</v>
      </c>
      <c r="O6" s="4" t="s">
        <v>258</v>
      </c>
      <c r="P6" s="4" t="s">
        <v>300</v>
      </c>
      <c r="Q6" s="4" t="s">
        <v>67</v>
      </c>
      <c r="R6" s="4" t="s">
        <v>258</v>
      </c>
      <c r="S6" s="4" t="s">
        <v>300</v>
      </c>
      <c r="T6" s="4" t="s">
        <v>67</v>
      </c>
      <c r="U6" s="4" t="s">
        <v>258</v>
      </c>
      <c r="V6" s="14"/>
      <c r="W6" s="14"/>
    </row>
    <row r="7" ht="16.5" spans="1:23">
      <c r="A7" s="48"/>
      <c r="B7" s="25"/>
      <c r="C7" s="26"/>
      <c r="D7" s="27"/>
      <c r="E7" s="25"/>
      <c r="F7" s="53"/>
      <c r="G7" s="52"/>
      <c r="H7" s="52"/>
      <c r="I7" s="52"/>
      <c r="J7" s="52"/>
      <c r="K7" s="52"/>
      <c r="L7" s="52"/>
      <c r="M7" s="4"/>
      <c r="N7" s="4"/>
      <c r="O7" s="4"/>
      <c r="P7" s="4"/>
      <c r="Q7" s="4"/>
      <c r="R7" s="4"/>
      <c r="S7" s="4"/>
      <c r="T7" s="4"/>
      <c r="U7" s="4"/>
      <c r="V7" s="14"/>
      <c r="W7" s="14"/>
    </row>
    <row r="8" ht="16.5" spans="1:23">
      <c r="A8" s="48"/>
      <c r="B8" s="25"/>
      <c r="C8" s="26"/>
      <c r="D8" s="27"/>
      <c r="E8" s="25"/>
      <c r="F8" s="53"/>
      <c r="G8" s="52"/>
      <c r="H8" s="52"/>
      <c r="I8" s="52"/>
      <c r="J8" s="52"/>
      <c r="K8" s="52"/>
      <c r="L8" s="52"/>
      <c r="M8" s="4"/>
      <c r="N8" s="4"/>
      <c r="O8" s="4"/>
      <c r="P8" s="4"/>
      <c r="Q8" s="4"/>
      <c r="R8" s="4"/>
      <c r="S8" s="4"/>
      <c r="T8" s="4"/>
      <c r="U8" s="4"/>
      <c r="V8" s="14"/>
      <c r="W8" s="14"/>
    </row>
    <row r="9" ht="18.75" spans="1:23">
      <c r="A9" s="54"/>
      <c r="B9" s="55"/>
      <c r="C9" s="56"/>
      <c r="D9" s="56"/>
      <c r="E9" s="56"/>
      <c r="F9" s="9"/>
      <c r="G9" s="46"/>
      <c r="H9" s="47"/>
      <c r="I9" s="47" t="s">
        <v>308</v>
      </c>
      <c r="J9" s="47"/>
      <c r="K9" s="47"/>
      <c r="L9" s="30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45"/>
      <c r="B10" s="57"/>
      <c r="C10" s="58"/>
      <c r="D10" s="58"/>
      <c r="E10" s="58"/>
      <c r="F10" s="45"/>
      <c r="G10" s="14"/>
      <c r="H10" s="47"/>
      <c r="I10" s="47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ht="22" customHeight="1" spans="1:23">
      <c r="A11" s="48"/>
      <c r="B11" s="59"/>
      <c r="C11" s="54"/>
      <c r="D11" s="60"/>
      <c r="E11" s="54"/>
      <c r="F11" s="54"/>
      <c r="G11" s="14"/>
      <c r="H11" s="47"/>
      <c r="I11" s="47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>
      <c r="A12" s="45"/>
      <c r="B12" s="57"/>
      <c r="C12" s="61"/>
      <c r="D12" s="58"/>
      <c r="E12" s="61"/>
      <c r="F12" s="45"/>
      <c r="G12" s="14"/>
      <c r="H12" s="47"/>
      <c r="I12" s="47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>
      <c r="A13" s="48"/>
      <c r="B13" s="59"/>
      <c r="C13" s="62"/>
      <c r="D13" s="60"/>
      <c r="E13" s="62"/>
      <c r="F13" s="5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>
      <c r="A14" s="63"/>
      <c r="B14" s="63"/>
      <c r="C14" s="63"/>
      <c r="D14" s="63"/>
      <c r="E14" s="63"/>
      <c r="F14" s="6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62"/>
      <c r="B15" s="62"/>
      <c r="C15" s="62"/>
      <c r="D15" s="62"/>
      <c r="E15" s="62"/>
      <c r="F15" s="6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63"/>
      <c r="B16" s="63"/>
      <c r="C16" s="63"/>
      <c r="D16" s="63"/>
      <c r="E16" s="63"/>
      <c r="F16" s="63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>
      <c r="A17" s="62"/>
      <c r="B17" s="62"/>
      <c r="C17" s="62"/>
      <c r="D17" s="62"/>
      <c r="E17" s="62"/>
      <c r="F17" s="6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="2" customFormat="1" ht="33" customHeight="1" spans="1:23">
      <c r="A19" s="15" t="s">
        <v>309</v>
      </c>
      <c r="B19" s="16"/>
      <c r="C19" s="16"/>
      <c r="D19" s="16"/>
      <c r="E19" s="17"/>
      <c r="F19" s="18"/>
      <c r="G19" s="35"/>
      <c r="H19" s="41"/>
      <c r="I19" s="41"/>
      <c r="J19" s="15" t="s">
        <v>279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/>
      <c r="V19" s="16"/>
      <c r="W19" s="23"/>
    </row>
    <row r="20" ht="80" customHeight="1" spans="1:23">
      <c r="A20" s="64" t="s">
        <v>310</v>
      </c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9:E19"/>
    <mergeCell ref="F19:G19"/>
    <mergeCell ref="J19:U19"/>
    <mergeCell ref="A20:W20"/>
    <mergeCell ref="A2:A3"/>
    <mergeCell ref="A4:A9"/>
    <mergeCell ref="A10:A11"/>
    <mergeCell ref="A12:A13"/>
    <mergeCell ref="A14:A15"/>
    <mergeCell ref="A16:A17"/>
    <mergeCell ref="B2:B3"/>
    <mergeCell ref="B10:B11"/>
    <mergeCell ref="B12:B13"/>
    <mergeCell ref="B14:B15"/>
    <mergeCell ref="B16:B17"/>
    <mergeCell ref="C2:C3"/>
    <mergeCell ref="C10:C11"/>
    <mergeCell ref="C12:C13"/>
    <mergeCell ref="C14:C15"/>
    <mergeCell ref="C16:C17"/>
    <mergeCell ref="D2:D3"/>
    <mergeCell ref="D10:D11"/>
    <mergeCell ref="D12:D13"/>
    <mergeCell ref="D14:D15"/>
    <mergeCell ref="D16:D17"/>
    <mergeCell ref="E2:E3"/>
    <mergeCell ref="E10:E11"/>
    <mergeCell ref="E12:E13"/>
    <mergeCell ref="E14:E15"/>
    <mergeCell ref="E16:E17"/>
    <mergeCell ref="F2:F3"/>
    <mergeCell ref="F10:F11"/>
    <mergeCell ref="F12:F13"/>
    <mergeCell ref="F14:F15"/>
    <mergeCell ref="F16:F17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312</v>
      </c>
      <c r="B2" s="38" t="s">
        <v>254</v>
      </c>
      <c r="C2" s="38" t="s">
        <v>255</v>
      </c>
      <c r="D2" s="38" t="s">
        <v>256</v>
      </c>
      <c r="E2" s="38" t="s">
        <v>257</v>
      </c>
      <c r="F2" s="38" t="s">
        <v>258</v>
      </c>
      <c r="G2" s="37" t="s">
        <v>313</v>
      </c>
      <c r="H2" s="37" t="s">
        <v>314</v>
      </c>
      <c r="I2" s="37" t="s">
        <v>315</v>
      </c>
      <c r="J2" s="37" t="s">
        <v>314</v>
      </c>
      <c r="K2" s="37" t="s">
        <v>316</v>
      </c>
      <c r="L2" s="37" t="s">
        <v>314</v>
      </c>
      <c r="M2" s="38" t="s">
        <v>299</v>
      </c>
      <c r="N2" s="38" t="s">
        <v>267</v>
      </c>
    </row>
    <row r="3" spans="1:14">
      <c r="A3" s="9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ht="16.5" spans="1:14">
      <c r="A4" s="39" t="s">
        <v>312</v>
      </c>
      <c r="B4" s="40" t="s">
        <v>317</v>
      </c>
      <c r="C4" s="40" t="s">
        <v>300</v>
      </c>
      <c r="D4" s="40" t="s">
        <v>256</v>
      </c>
      <c r="E4" s="38" t="s">
        <v>257</v>
      </c>
      <c r="F4" s="38" t="s">
        <v>258</v>
      </c>
      <c r="G4" s="37" t="s">
        <v>313</v>
      </c>
      <c r="H4" s="37" t="s">
        <v>314</v>
      </c>
      <c r="I4" s="37" t="s">
        <v>315</v>
      </c>
      <c r="J4" s="37" t="s">
        <v>314</v>
      </c>
      <c r="K4" s="37" t="s">
        <v>316</v>
      </c>
      <c r="L4" s="37" t="s">
        <v>314</v>
      </c>
      <c r="M4" s="38" t="s">
        <v>299</v>
      </c>
      <c r="N4" s="38" t="s">
        <v>267</v>
      </c>
    </row>
    <row r="5" spans="1:14">
      <c r="A5" s="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318</v>
      </c>
      <c r="B11" s="16"/>
      <c r="C11" s="16"/>
      <c r="D11" s="17"/>
      <c r="E11" s="18"/>
      <c r="F11" s="41"/>
      <c r="G11" s="35"/>
      <c r="H11" s="41"/>
      <c r="I11" s="15" t="s">
        <v>319</v>
      </c>
      <c r="J11" s="16"/>
      <c r="K11" s="16"/>
      <c r="L11" s="16"/>
      <c r="M11" s="16"/>
      <c r="N11" s="23"/>
    </row>
    <row r="12" ht="16.5" spans="1:14">
      <c r="A12" s="19" t="s">
        <v>320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D6" sqref="D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3.9" customWidth="1"/>
    <col min="5" max="5" width="12.125" customWidth="1"/>
    <col min="6" max="6" width="22.9" customWidth="1"/>
    <col min="7" max="7" width="15.7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299</v>
      </c>
      <c r="L2" s="5" t="s">
        <v>267</v>
      </c>
    </row>
    <row r="3" ht="30" customHeight="1" spans="1:12">
      <c r="A3" s="24">
        <v>1</v>
      </c>
      <c r="B3" s="25" t="s">
        <v>272</v>
      </c>
      <c r="C3" s="26" t="s">
        <v>268</v>
      </c>
      <c r="D3" s="27" t="s">
        <v>269</v>
      </c>
      <c r="E3" s="28" t="s">
        <v>270</v>
      </c>
      <c r="F3" s="29" t="s">
        <v>271</v>
      </c>
      <c r="G3" s="14" t="s">
        <v>326</v>
      </c>
      <c r="H3" s="30"/>
      <c r="I3" s="30"/>
      <c r="J3" s="14"/>
      <c r="K3" s="36" t="s">
        <v>327</v>
      </c>
      <c r="L3" s="14" t="s">
        <v>289</v>
      </c>
    </row>
    <row r="4" ht="30" customHeight="1" spans="1:12">
      <c r="A4" s="24">
        <v>2</v>
      </c>
      <c r="B4" s="25" t="s">
        <v>277</v>
      </c>
      <c r="C4" s="31" t="s">
        <v>273</v>
      </c>
      <c r="D4" s="31" t="s">
        <v>274</v>
      </c>
      <c r="E4" s="27" t="s">
        <v>275</v>
      </c>
      <c r="F4" s="32" t="s">
        <v>276</v>
      </c>
      <c r="G4" s="14" t="s">
        <v>326</v>
      </c>
      <c r="H4" s="30"/>
      <c r="I4" s="30"/>
      <c r="J4" s="14"/>
      <c r="K4" s="36" t="s">
        <v>327</v>
      </c>
      <c r="L4" s="14" t="s">
        <v>289</v>
      </c>
    </row>
    <row r="5" ht="30" customHeight="1" spans="1:12">
      <c r="A5" s="24"/>
      <c r="B5" s="25"/>
      <c r="C5" s="26"/>
      <c r="D5" s="27"/>
      <c r="E5" s="25"/>
      <c r="F5" s="33"/>
      <c r="G5" s="14"/>
      <c r="H5" s="14"/>
      <c r="I5" s="9"/>
      <c r="J5" s="9"/>
      <c r="K5" s="36"/>
      <c r="L5" s="14"/>
    </row>
    <row r="6" ht="30" customHeight="1" spans="1:12">
      <c r="A6" s="24"/>
      <c r="B6" s="25"/>
      <c r="C6" s="26"/>
      <c r="D6" s="27"/>
      <c r="E6" s="25"/>
      <c r="F6" s="34"/>
      <c r="G6" s="14"/>
      <c r="H6" s="14"/>
      <c r="I6" s="9"/>
      <c r="J6" s="9"/>
      <c r="K6" s="36"/>
      <c r="L6" s="14"/>
    </row>
    <row r="7" ht="30" customHeight="1" spans="1:12">
      <c r="A7" s="24"/>
      <c r="B7" s="25"/>
      <c r="C7" s="26"/>
      <c r="D7" s="27"/>
      <c r="E7" s="25"/>
      <c r="F7" s="34"/>
      <c r="G7" s="14"/>
      <c r="H7" s="9"/>
      <c r="I7" s="9"/>
      <c r="J7" s="9"/>
      <c r="K7" s="36"/>
      <c r="L7" s="14"/>
    </row>
    <row r="8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5" t="s">
        <v>328</v>
      </c>
      <c r="B9" s="16"/>
      <c r="C9" s="16"/>
      <c r="D9" s="16"/>
      <c r="E9" s="17"/>
      <c r="F9" s="18"/>
      <c r="G9" s="35"/>
      <c r="H9" s="15" t="s">
        <v>329</v>
      </c>
      <c r="I9" s="16"/>
      <c r="J9" s="16"/>
      <c r="K9" s="16"/>
      <c r="L9" s="23"/>
    </row>
    <row r="10" ht="16.5" spans="1:12">
      <c r="A10" s="19" t="s">
        <v>330</v>
      </c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4" sqref="A4:J6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300</v>
      </c>
      <c r="D2" s="5" t="s">
        <v>256</v>
      </c>
      <c r="E2" s="5" t="s">
        <v>257</v>
      </c>
      <c r="F2" s="4" t="s">
        <v>332</v>
      </c>
      <c r="G2" s="4" t="s">
        <v>283</v>
      </c>
      <c r="H2" s="6" t="s">
        <v>284</v>
      </c>
      <c r="I2" s="21" t="s">
        <v>286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287</v>
      </c>
      <c r="H3" s="8"/>
      <c r="I3" s="22"/>
    </row>
    <row r="4" ht="18.75" spans="1:9">
      <c r="A4" s="9"/>
      <c r="B4" s="9"/>
      <c r="C4" s="10"/>
      <c r="D4" s="11"/>
      <c r="E4" s="12"/>
      <c r="F4" s="13"/>
      <c r="G4" s="13"/>
      <c r="H4" s="14"/>
      <c r="I4" s="14"/>
    </row>
    <row r="5" ht="18.75" spans="1:9">
      <c r="A5" s="9"/>
      <c r="B5" s="9"/>
      <c r="C5" s="10"/>
      <c r="D5" s="11"/>
      <c r="E5" s="12"/>
      <c r="F5" s="13"/>
      <c r="G5" s="13"/>
      <c r="H5" s="14"/>
      <c r="I5" s="14"/>
    </row>
    <row r="6" spans="1:9">
      <c r="A6" s="9"/>
      <c r="B6" s="9"/>
      <c r="C6" s="10"/>
      <c r="D6" s="11"/>
      <c r="E6" s="14"/>
      <c r="F6" s="13"/>
      <c r="G6" s="13"/>
      <c r="H6" s="14"/>
      <c r="I6" s="14"/>
    </row>
    <row r="7" spans="1:9">
      <c r="A7" s="9"/>
      <c r="B7" s="9"/>
      <c r="C7" s="14"/>
      <c r="D7" s="14"/>
      <c r="E7" s="14"/>
      <c r="F7" s="14"/>
      <c r="G7" s="14"/>
      <c r="H7" s="14"/>
      <c r="I7" s="14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334</v>
      </c>
      <c r="B12" s="16"/>
      <c r="C12" s="16"/>
      <c r="D12" s="17"/>
      <c r="E12" s="18"/>
      <c r="F12" s="15" t="s">
        <v>335</v>
      </c>
      <c r="G12" s="16"/>
      <c r="H12" s="17"/>
      <c r="I12" s="23"/>
    </row>
    <row r="13" ht="16.5" spans="1:9">
      <c r="A13" s="19" t="s">
        <v>336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45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46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8" t="s">
        <v>41</v>
      </c>
      <c r="G4" s="438" t="s">
        <v>42</v>
      </c>
      <c r="H4" s="433" t="s">
        <v>41</v>
      </c>
      <c r="I4" s="447" t="s">
        <v>42</v>
      </c>
    </row>
    <row r="5" ht="27.95" customHeight="1" spans="2:9">
      <c r="B5" s="439" t="s">
        <v>43</v>
      </c>
      <c r="C5" s="9">
        <v>13</v>
      </c>
      <c r="D5" s="9">
        <v>0</v>
      </c>
      <c r="E5" s="9">
        <v>1</v>
      </c>
      <c r="F5" s="440">
        <v>0</v>
      </c>
      <c r="G5" s="440">
        <v>1</v>
      </c>
      <c r="H5" s="9">
        <v>1</v>
      </c>
      <c r="I5" s="448">
        <v>2</v>
      </c>
    </row>
    <row r="6" ht="27.95" customHeight="1" spans="2:9">
      <c r="B6" s="439" t="s">
        <v>44</v>
      </c>
      <c r="C6" s="9">
        <v>20</v>
      </c>
      <c r="D6" s="9">
        <v>0</v>
      </c>
      <c r="E6" s="9">
        <v>1</v>
      </c>
      <c r="F6" s="440">
        <v>1</v>
      </c>
      <c r="G6" s="440">
        <v>2</v>
      </c>
      <c r="H6" s="9">
        <v>2</v>
      </c>
      <c r="I6" s="448">
        <v>3</v>
      </c>
    </row>
    <row r="7" ht="27.95" customHeight="1" spans="2:9">
      <c r="B7" s="439" t="s">
        <v>45</v>
      </c>
      <c r="C7" s="9">
        <v>32</v>
      </c>
      <c r="D7" s="9">
        <v>0</v>
      </c>
      <c r="E7" s="9">
        <v>1</v>
      </c>
      <c r="F7" s="440">
        <v>2</v>
      </c>
      <c r="G7" s="440">
        <v>3</v>
      </c>
      <c r="H7" s="9">
        <v>3</v>
      </c>
      <c r="I7" s="448">
        <v>4</v>
      </c>
    </row>
    <row r="8" ht="27.95" customHeight="1" spans="2:9">
      <c r="B8" s="439" t="s">
        <v>46</v>
      </c>
      <c r="C8" s="9">
        <v>50</v>
      </c>
      <c r="D8" s="9">
        <v>1</v>
      </c>
      <c r="E8" s="9">
        <v>2</v>
      </c>
      <c r="F8" s="440">
        <v>3</v>
      </c>
      <c r="G8" s="440">
        <v>4</v>
      </c>
      <c r="H8" s="9">
        <v>5</v>
      </c>
      <c r="I8" s="448">
        <v>6</v>
      </c>
    </row>
    <row r="9" ht="27.95" customHeight="1" spans="2:9">
      <c r="B9" s="439" t="s">
        <v>47</v>
      </c>
      <c r="C9" s="9">
        <v>80</v>
      </c>
      <c r="D9" s="9">
        <v>2</v>
      </c>
      <c r="E9" s="9">
        <v>3</v>
      </c>
      <c r="F9" s="440">
        <v>5</v>
      </c>
      <c r="G9" s="440">
        <v>6</v>
      </c>
      <c r="H9" s="9">
        <v>7</v>
      </c>
      <c r="I9" s="448">
        <v>8</v>
      </c>
    </row>
    <row r="10" ht="27.95" customHeight="1" spans="2:9">
      <c r="B10" s="439" t="s">
        <v>48</v>
      </c>
      <c r="C10" s="9">
        <v>125</v>
      </c>
      <c r="D10" s="9">
        <v>3</v>
      </c>
      <c r="E10" s="9">
        <v>4</v>
      </c>
      <c r="F10" s="440">
        <v>7</v>
      </c>
      <c r="G10" s="440">
        <v>8</v>
      </c>
      <c r="H10" s="9">
        <v>10</v>
      </c>
      <c r="I10" s="448">
        <v>11</v>
      </c>
    </row>
    <row r="11" ht="27.95" customHeight="1" spans="2:9">
      <c r="B11" s="439" t="s">
        <v>49</v>
      </c>
      <c r="C11" s="9">
        <v>200</v>
      </c>
      <c r="D11" s="9">
        <v>5</v>
      </c>
      <c r="E11" s="9">
        <v>6</v>
      </c>
      <c r="F11" s="440">
        <v>10</v>
      </c>
      <c r="G11" s="440">
        <v>11</v>
      </c>
      <c r="H11" s="9">
        <v>14</v>
      </c>
      <c r="I11" s="448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9">
        <v>22</v>
      </c>
    </row>
    <row r="14" spans="2:4">
      <c r="B14" s="444" t="s">
        <v>51</v>
      </c>
      <c r="C14" s="444"/>
      <c r="D14" s="44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58" sqref="I58"/>
    </sheetView>
  </sheetViews>
  <sheetFormatPr defaultColWidth="10.375" defaultRowHeight="16.5" customHeight="1"/>
  <cols>
    <col min="1" max="1" width="11.125" style="257" customWidth="1"/>
    <col min="2" max="9" width="10.375" style="257"/>
    <col min="10" max="10" width="8.875" style="257" customWidth="1"/>
    <col min="11" max="11" width="12" style="257" customWidth="1"/>
    <col min="12" max="16384" width="10.375" style="257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332" t="s">
        <v>56</v>
      </c>
      <c r="J2" s="332"/>
      <c r="K2" s="333"/>
    </row>
    <row r="3" ht="14.25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ht="14.25" spans="1:11">
      <c r="A4" s="268" t="s">
        <v>61</v>
      </c>
      <c r="B4" s="158" t="s">
        <v>62</v>
      </c>
      <c r="C4" s="159"/>
      <c r="D4" s="268" t="s">
        <v>63</v>
      </c>
      <c r="E4" s="269"/>
      <c r="F4" s="270">
        <v>45660</v>
      </c>
      <c r="G4" s="271"/>
      <c r="H4" s="268" t="s">
        <v>64</v>
      </c>
      <c r="I4" s="269"/>
      <c r="J4" s="158" t="s">
        <v>65</v>
      </c>
      <c r="K4" s="159" t="s">
        <v>66</v>
      </c>
    </row>
    <row r="5" ht="14.25" spans="1:11">
      <c r="A5" s="272" t="s">
        <v>67</v>
      </c>
      <c r="B5" s="158" t="s">
        <v>68</v>
      </c>
      <c r="C5" s="159"/>
      <c r="D5" s="268" t="s">
        <v>69</v>
      </c>
      <c r="E5" s="269"/>
      <c r="F5" s="270">
        <v>45654</v>
      </c>
      <c r="G5" s="271"/>
      <c r="H5" s="268" t="s">
        <v>70</v>
      </c>
      <c r="I5" s="269"/>
      <c r="J5" s="158" t="s">
        <v>65</v>
      </c>
      <c r="K5" s="159" t="s">
        <v>66</v>
      </c>
    </row>
    <row r="6" ht="14.25" spans="1:11">
      <c r="A6" s="268" t="s">
        <v>71</v>
      </c>
      <c r="B6" s="273" t="s">
        <v>72</v>
      </c>
      <c r="C6" s="274">
        <v>6</v>
      </c>
      <c r="D6" s="272" t="s">
        <v>73</v>
      </c>
      <c r="E6" s="275"/>
      <c r="F6" s="270">
        <v>45296</v>
      </c>
      <c r="G6" s="271"/>
      <c r="H6" s="268" t="s">
        <v>74</v>
      </c>
      <c r="I6" s="269"/>
      <c r="J6" s="158" t="s">
        <v>65</v>
      </c>
      <c r="K6" s="159" t="s">
        <v>66</v>
      </c>
    </row>
    <row r="7" ht="14.25" spans="1:11">
      <c r="A7" s="268" t="s">
        <v>75</v>
      </c>
      <c r="B7" s="276">
        <v>970</v>
      </c>
      <c r="C7" s="277"/>
      <c r="D7" s="272" t="s">
        <v>76</v>
      </c>
      <c r="E7" s="278"/>
      <c r="F7" s="270">
        <v>45297</v>
      </c>
      <c r="G7" s="271"/>
      <c r="H7" s="268" t="s">
        <v>77</v>
      </c>
      <c r="I7" s="269"/>
      <c r="J7" s="158" t="s">
        <v>65</v>
      </c>
      <c r="K7" s="159" t="s">
        <v>66</v>
      </c>
    </row>
    <row r="8" ht="15" spans="1:11">
      <c r="A8" s="279" t="s">
        <v>78</v>
      </c>
      <c r="B8" s="280" t="s">
        <v>79</v>
      </c>
      <c r="C8" s="281"/>
      <c r="D8" s="282" t="s">
        <v>80</v>
      </c>
      <c r="E8" s="283"/>
      <c r="F8" s="284">
        <v>45298</v>
      </c>
      <c r="G8" s="285"/>
      <c r="H8" s="282" t="s">
        <v>81</v>
      </c>
      <c r="I8" s="283"/>
      <c r="J8" s="302" t="s">
        <v>65</v>
      </c>
      <c r="K8" s="334" t="s">
        <v>66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410"/>
    </row>
    <row r="10" ht="15" spans="1:11">
      <c r="A10" s="364" t="s">
        <v>83</v>
      </c>
      <c r="B10" s="365"/>
      <c r="C10" s="365"/>
      <c r="D10" s="365"/>
      <c r="E10" s="365"/>
      <c r="F10" s="365"/>
      <c r="G10" s="365"/>
      <c r="H10" s="365"/>
      <c r="I10" s="365"/>
      <c r="J10" s="365"/>
      <c r="K10" s="411"/>
    </row>
    <row r="11" ht="14.25" spans="1:11">
      <c r="A11" s="366" t="s">
        <v>84</v>
      </c>
      <c r="B11" s="367" t="s">
        <v>85</v>
      </c>
      <c r="C11" s="368" t="s">
        <v>86</v>
      </c>
      <c r="D11" s="369"/>
      <c r="E11" s="370" t="s">
        <v>87</v>
      </c>
      <c r="F11" s="367" t="s">
        <v>85</v>
      </c>
      <c r="G11" s="368" t="s">
        <v>86</v>
      </c>
      <c r="H11" s="368" t="s">
        <v>88</v>
      </c>
      <c r="I11" s="370" t="s">
        <v>89</v>
      </c>
      <c r="J11" s="367" t="s">
        <v>85</v>
      </c>
      <c r="K11" s="412" t="s">
        <v>86</v>
      </c>
    </row>
    <row r="12" ht="14.25" spans="1:11">
      <c r="A12" s="272" t="s">
        <v>90</v>
      </c>
      <c r="B12" s="292" t="s">
        <v>85</v>
      </c>
      <c r="C12" s="158" t="s">
        <v>86</v>
      </c>
      <c r="D12" s="278"/>
      <c r="E12" s="275" t="s">
        <v>91</v>
      </c>
      <c r="F12" s="292" t="s">
        <v>85</v>
      </c>
      <c r="G12" s="158" t="s">
        <v>86</v>
      </c>
      <c r="H12" s="158" t="s">
        <v>88</v>
      </c>
      <c r="I12" s="275" t="s">
        <v>92</v>
      </c>
      <c r="J12" s="292" t="s">
        <v>85</v>
      </c>
      <c r="K12" s="159" t="s">
        <v>86</v>
      </c>
    </row>
    <row r="13" ht="14.25" spans="1:11">
      <c r="A13" s="272" t="s">
        <v>93</v>
      </c>
      <c r="B13" s="292" t="s">
        <v>85</v>
      </c>
      <c r="C13" s="158" t="s">
        <v>86</v>
      </c>
      <c r="D13" s="278"/>
      <c r="E13" s="275" t="s">
        <v>94</v>
      </c>
      <c r="F13" s="158" t="s">
        <v>95</v>
      </c>
      <c r="G13" s="158" t="s">
        <v>96</v>
      </c>
      <c r="H13" s="158" t="s">
        <v>88</v>
      </c>
      <c r="I13" s="275" t="s">
        <v>97</v>
      </c>
      <c r="J13" s="292" t="s">
        <v>85</v>
      </c>
      <c r="K13" s="159" t="s">
        <v>86</v>
      </c>
    </row>
    <row r="14" ht="15" spans="1:11">
      <c r="A14" s="282" t="s">
        <v>98</v>
      </c>
      <c r="B14" s="283"/>
      <c r="C14" s="283"/>
      <c r="D14" s="283"/>
      <c r="E14" s="283"/>
      <c r="F14" s="283"/>
      <c r="G14" s="283"/>
      <c r="H14" s="283"/>
      <c r="I14" s="283"/>
      <c r="J14" s="283"/>
      <c r="K14" s="336"/>
    </row>
    <row r="15" ht="15" spans="1:11">
      <c r="A15" s="364" t="s">
        <v>99</v>
      </c>
      <c r="B15" s="365"/>
      <c r="C15" s="365"/>
      <c r="D15" s="365"/>
      <c r="E15" s="365"/>
      <c r="F15" s="365"/>
      <c r="G15" s="365"/>
      <c r="H15" s="365"/>
      <c r="I15" s="365"/>
      <c r="J15" s="365"/>
      <c r="K15" s="411"/>
    </row>
    <row r="16" ht="14.25" spans="1:11">
      <c r="A16" s="371" t="s">
        <v>100</v>
      </c>
      <c r="B16" s="368" t="s">
        <v>95</v>
      </c>
      <c r="C16" s="368" t="s">
        <v>96</v>
      </c>
      <c r="D16" s="372"/>
      <c r="E16" s="373" t="s">
        <v>101</v>
      </c>
      <c r="F16" s="368" t="s">
        <v>95</v>
      </c>
      <c r="G16" s="368" t="s">
        <v>96</v>
      </c>
      <c r="H16" s="374"/>
      <c r="I16" s="373" t="s">
        <v>102</v>
      </c>
      <c r="J16" s="368" t="s">
        <v>95</v>
      </c>
      <c r="K16" s="412" t="s">
        <v>96</v>
      </c>
    </row>
    <row r="17" customHeight="1" spans="1:22">
      <c r="A17" s="309" t="s">
        <v>103</v>
      </c>
      <c r="B17" s="158" t="s">
        <v>95</v>
      </c>
      <c r="C17" s="158" t="s">
        <v>96</v>
      </c>
      <c r="D17" s="375"/>
      <c r="E17" s="310" t="s">
        <v>104</v>
      </c>
      <c r="F17" s="158" t="s">
        <v>95</v>
      </c>
      <c r="G17" s="158" t="s">
        <v>96</v>
      </c>
      <c r="H17" s="376"/>
      <c r="I17" s="310" t="s">
        <v>105</v>
      </c>
      <c r="J17" s="158" t="s">
        <v>95</v>
      </c>
      <c r="K17" s="159" t="s">
        <v>96</v>
      </c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</row>
    <row r="18" ht="18" customHeight="1" spans="1:11">
      <c r="A18" s="377" t="s">
        <v>106</v>
      </c>
      <c r="B18" s="378"/>
      <c r="C18" s="378"/>
      <c r="D18" s="378"/>
      <c r="E18" s="378"/>
      <c r="F18" s="378"/>
      <c r="G18" s="378"/>
      <c r="H18" s="378"/>
      <c r="I18" s="378"/>
      <c r="J18" s="378"/>
      <c r="K18" s="414"/>
    </row>
    <row r="19" s="359" customFormat="1" ht="18" customHeight="1" spans="1:11">
      <c r="A19" s="364" t="s">
        <v>107</v>
      </c>
      <c r="B19" s="365"/>
      <c r="C19" s="365"/>
      <c r="D19" s="365"/>
      <c r="E19" s="365"/>
      <c r="F19" s="365"/>
      <c r="G19" s="365"/>
      <c r="H19" s="365"/>
      <c r="I19" s="365"/>
      <c r="J19" s="365"/>
      <c r="K19" s="411"/>
    </row>
    <row r="20" customHeight="1" spans="1:11">
      <c r="A20" s="379" t="s">
        <v>108</v>
      </c>
      <c r="B20" s="380"/>
      <c r="C20" s="380"/>
      <c r="D20" s="380"/>
      <c r="E20" s="380"/>
      <c r="F20" s="380"/>
      <c r="G20" s="380"/>
      <c r="H20" s="380"/>
      <c r="I20" s="380"/>
      <c r="J20" s="380"/>
      <c r="K20" s="415"/>
    </row>
    <row r="21" ht="21.75" customHeight="1" spans="1:11">
      <c r="A21" s="381" t="s">
        <v>109</v>
      </c>
      <c r="B21" s="112"/>
      <c r="C21" s="382">
        <v>110</v>
      </c>
      <c r="D21" s="382">
        <v>120</v>
      </c>
      <c r="E21" s="382">
        <v>130</v>
      </c>
      <c r="F21" s="382">
        <v>140</v>
      </c>
      <c r="G21" s="382">
        <v>150</v>
      </c>
      <c r="H21" s="382">
        <v>160</v>
      </c>
      <c r="I21" s="416">
        <v>165</v>
      </c>
      <c r="J21" s="417"/>
      <c r="K21" s="341" t="s">
        <v>110</v>
      </c>
    </row>
    <row r="22" ht="23" customHeight="1" spans="1:11">
      <c r="A22" s="383" t="s">
        <v>111</v>
      </c>
      <c r="B22" s="384"/>
      <c r="C22" s="384" t="s">
        <v>95</v>
      </c>
      <c r="D22" s="384" t="s">
        <v>95</v>
      </c>
      <c r="E22" s="384" t="s">
        <v>95</v>
      </c>
      <c r="F22" s="384" t="s">
        <v>95</v>
      </c>
      <c r="G22" s="384" t="s">
        <v>95</v>
      </c>
      <c r="H22" s="384" t="s">
        <v>95</v>
      </c>
      <c r="I22" s="384" t="s">
        <v>95</v>
      </c>
      <c r="J22" s="384"/>
      <c r="K22" s="418" t="s">
        <v>95</v>
      </c>
    </row>
    <row r="23" ht="23" customHeight="1" spans="1:11">
      <c r="A23" s="383"/>
      <c r="B23" s="384"/>
      <c r="C23" s="384"/>
      <c r="D23" s="384"/>
      <c r="E23" s="384"/>
      <c r="F23" s="384"/>
      <c r="G23" s="384"/>
      <c r="H23" s="384"/>
      <c r="I23" s="384"/>
      <c r="J23" s="384"/>
      <c r="K23" s="418"/>
    </row>
    <row r="24" ht="23" customHeight="1" spans="1:11">
      <c r="A24" s="383"/>
      <c r="B24" s="385"/>
      <c r="C24" s="384"/>
      <c r="D24" s="384"/>
      <c r="E24" s="384"/>
      <c r="F24" s="384"/>
      <c r="G24" s="384"/>
      <c r="H24" s="384"/>
      <c r="I24" s="385"/>
      <c r="J24" s="385"/>
      <c r="K24" s="418"/>
    </row>
    <row r="25" ht="23" customHeight="1" spans="1:11">
      <c r="A25" s="386"/>
      <c r="B25" s="387"/>
      <c r="C25" s="387"/>
      <c r="D25" s="387"/>
      <c r="E25" s="387"/>
      <c r="F25" s="387"/>
      <c r="G25" s="387"/>
      <c r="H25" s="387"/>
      <c r="I25" s="387"/>
      <c r="J25" s="387"/>
      <c r="K25" s="419"/>
    </row>
    <row r="26" ht="23" customHeight="1" spans="1:11">
      <c r="A26" s="386"/>
      <c r="B26" s="387"/>
      <c r="C26" s="387"/>
      <c r="D26" s="387"/>
      <c r="E26" s="387"/>
      <c r="F26" s="387"/>
      <c r="G26" s="387"/>
      <c r="H26" s="387"/>
      <c r="I26" s="387"/>
      <c r="J26" s="387"/>
      <c r="K26" s="419"/>
    </row>
    <row r="27" ht="23" customHeight="1" spans="1:11">
      <c r="A27" s="386"/>
      <c r="B27" s="387"/>
      <c r="C27" s="387"/>
      <c r="D27" s="387"/>
      <c r="E27" s="387"/>
      <c r="F27" s="387"/>
      <c r="G27" s="387"/>
      <c r="H27" s="387"/>
      <c r="I27" s="387"/>
      <c r="J27" s="387"/>
      <c r="K27" s="419"/>
    </row>
    <row r="28" ht="18" customHeight="1" spans="1:11">
      <c r="A28" s="388" t="s">
        <v>112</v>
      </c>
      <c r="B28" s="389"/>
      <c r="C28" s="389"/>
      <c r="D28" s="389"/>
      <c r="E28" s="389"/>
      <c r="F28" s="389"/>
      <c r="G28" s="389"/>
      <c r="H28" s="389"/>
      <c r="I28" s="389"/>
      <c r="J28" s="389"/>
      <c r="K28" s="420"/>
    </row>
    <row r="29" ht="18.75" customHeight="1" spans="1:11">
      <c r="A29" s="390"/>
      <c r="B29" s="391"/>
      <c r="C29" s="391"/>
      <c r="D29" s="391"/>
      <c r="E29" s="391"/>
      <c r="F29" s="391"/>
      <c r="G29" s="391"/>
      <c r="H29" s="391"/>
      <c r="I29" s="391"/>
      <c r="J29" s="391"/>
      <c r="K29" s="421"/>
    </row>
    <row r="30" ht="18.75" customHeight="1" spans="1:11">
      <c r="A30" s="392"/>
      <c r="B30" s="393"/>
      <c r="C30" s="393"/>
      <c r="D30" s="393"/>
      <c r="E30" s="393"/>
      <c r="F30" s="393"/>
      <c r="G30" s="393"/>
      <c r="H30" s="393"/>
      <c r="I30" s="393"/>
      <c r="J30" s="393"/>
      <c r="K30" s="422"/>
    </row>
    <row r="31" ht="18" customHeight="1" spans="1:11">
      <c r="A31" s="388" t="s">
        <v>113</v>
      </c>
      <c r="B31" s="389"/>
      <c r="C31" s="389"/>
      <c r="D31" s="389"/>
      <c r="E31" s="389"/>
      <c r="F31" s="389"/>
      <c r="G31" s="389"/>
      <c r="H31" s="389"/>
      <c r="I31" s="389"/>
      <c r="J31" s="389"/>
      <c r="K31" s="420"/>
    </row>
    <row r="32" ht="14.25" spans="1:11">
      <c r="A32" s="394" t="s">
        <v>114</v>
      </c>
      <c r="B32" s="395"/>
      <c r="C32" s="395"/>
      <c r="D32" s="395"/>
      <c r="E32" s="395"/>
      <c r="F32" s="395"/>
      <c r="G32" s="395"/>
      <c r="H32" s="395"/>
      <c r="I32" s="395"/>
      <c r="J32" s="395"/>
      <c r="K32" s="423"/>
    </row>
    <row r="33" ht="15" spans="1:11">
      <c r="A33" s="166" t="s">
        <v>115</v>
      </c>
      <c r="B33" s="167"/>
      <c r="C33" s="158" t="s">
        <v>65</v>
      </c>
      <c r="D33" s="158" t="s">
        <v>66</v>
      </c>
      <c r="E33" s="396" t="s">
        <v>116</v>
      </c>
      <c r="F33" s="397"/>
      <c r="G33" s="397"/>
      <c r="H33" s="397"/>
      <c r="I33" s="397"/>
      <c r="J33" s="397"/>
      <c r="K33" s="424"/>
    </row>
    <row r="34" ht="15" spans="1:11">
      <c r="A34" s="398" t="s">
        <v>117</v>
      </c>
      <c r="B34" s="398"/>
      <c r="C34" s="398"/>
      <c r="D34" s="398"/>
      <c r="E34" s="398"/>
      <c r="F34" s="398"/>
      <c r="G34" s="398"/>
      <c r="H34" s="398"/>
      <c r="I34" s="398"/>
      <c r="J34" s="398"/>
      <c r="K34" s="398"/>
    </row>
    <row r="35" ht="21" customHeight="1" spans="1:11">
      <c r="A35" s="399" t="s">
        <v>118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25"/>
    </row>
    <row r="36" ht="21" customHeight="1" spans="1:11">
      <c r="A36" s="317" t="s">
        <v>119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 t="s">
        <v>120</v>
      </c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15" spans="1:11">
      <c r="A42" s="312" t="s">
        <v>121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45"/>
    </row>
    <row r="43" ht="15" spans="1:11">
      <c r="A43" s="364" t="s">
        <v>122</v>
      </c>
      <c r="B43" s="365"/>
      <c r="C43" s="365"/>
      <c r="D43" s="365"/>
      <c r="E43" s="365"/>
      <c r="F43" s="365"/>
      <c r="G43" s="365"/>
      <c r="H43" s="365"/>
      <c r="I43" s="365"/>
      <c r="J43" s="365"/>
      <c r="K43" s="411"/>
    </row>
    <row r="44" ht="14.25" spans="1:11">
      <c r="A44" s="371" t="s">
        <v>123</v>
      </c>
      <c r="B44" s="368" t="s">
        <v>95</v>
      </c>
      <c r="C44" s="368" t="s">
        <v>96</v>
      </c>
      <c r="D44" s="368" t="s">
        <v>88</v>
      </c>
      <c r="E44" s="373" t="s">
        <v>124</v>
      </c>
      <c r="F44" s="368" t="s">
        <v>95</v>
      </c>
      <c r="G44" s="368" t="s">
        <v>96</v>
      </c>
      <c r="H44" s="368" t="s">
        <v>88</v>
      </c>
      <c r="I44" s="373" t="s">
        <v>125</v>
      </c>
      <c r="J44" s="368" t="s">
        <v>95</v>
      </c>
      <c r="K44" s="412" t="s">
        <v>96</v>
      </c>
    </row>
    <row r="45" ht="14.25" spans="1:11">
      <c r="A45" s="309" t="s">
        <v>87</v>
      </c>
      <c r="B45" s="158" t="s">
        <v>95</v>
      </c>
      <c r="C45" s="158" t="s">
        <v>96</v>
      </c>
      <c r="D45" s="158" t="s">
        <v>88</v>
      </c>
      <c r="E45" s="310" t="s">
        <v>94</v>
      </c>
      <c r="F45" s="158" t="s">
        <v>95</v>
      </c>
      <c r="G45" s="158" t="s">
        <v>96</v>
      </c>
      <c r="H45" s="158" t="s">
        <v>88</v>
      </c>
      <c r="I45" s="310" t="s">
        <v>105</v>
      </c>
      <c r="J45" s="158" t="s">
        <v>95</v>
      </c>
      <c r="K45" s="159" t="s">
        <v>96</v>
      </c>
    </row>
    <row r="46" ht="15" spans="1:11">
      <c r="A46" s="282" t="s">
        <v>98</v>
      </c>
      <c r="B46" s="283"/>
      <c r="C46" s="283"/>
      <c r="D46" s="283"/>
      <c r="E46" s="283"/>
      <c r="F46" s="283"/>
      <c r="G46" s="283"/>
      <c r="H46" s="283"/>
      <c r="I46" s="283"/>
      <c r="J46" s="283"/>
      <c r="K46" s="336"/>
    </row>
    <row r="47" ht="15" spans="1:11">
      <c r="A47" s="398" t="s">
        <v>126</v>
      </c>
      <c r="B47" s="398"/>
      <c r="C47" s="398"/>
      <c r="D47" s="398"/>
      <c r="E47" s="398"/>
      <c r="F47" s="398"/>
      <c r="G47" s="398"/>
      <c r="H47" s="398"/>
      <c r="I47" s="398"/>
      <c r="J47" s="398"/>
      <c r="K47" s="398"/>
    </row>
    <row r="48" spans="1:11">
      <c r="A48" s="399"/>
      <c r="B48" s="400"/>
      <c r="C48" s="400"/>
      <c r="D48" s="400"/>
      <c r="E48" s="400"/>
      <c r="F48" s="400"/>
      <c r="G48" s="400"/>
      <c r="H48" s="400"/>
      <c r="I48" s="400"/>
      <c r="J48" s="400"/>
      <c r="K48" s="425"/>
    </row>
    <row r="49" spans="1:11">
      <c r="A49" s="401" t="s">
        <v>127</v>
      </c>
      <c r="B49" s="402" t="s">
        <v>128</v>
      </c>
      <c r="C49" s="402"/>
      <c r="D49" s="403" t="s">
        <v>129</v>
      </c>
      <c r="E49" s="404" t="s">
        <v>130</v>
      </c>
      <c r="F49" s="405" t="s">
        <v>131</v>
      </c>
      <c r="G49" s="406">
        <v>45670</v>
      </c>
      <c r="H49" s="407" t="s">
        <v>132</v>
      </c>
      <c r="I49" s="426"/>
      <c r="J49" s="427" t="s">
        <v>133</v>
      </c>
      <c r="K49" s="428"/>
    </row>
    <row r="50" spans="1:11">
      <c r="A50" s="398" t="s">
        <v>134</v>
      </c>
      <c r="B50" s="398"/>
      <c r="C50" s="398"/>
      <c r="D50" s="398"/>
      <c r="E50" s="398"/>
      <c r="F50" s="398"/>
      <c r="G50" s="398"/>
      <c r="H50" s="398"/>
      <c r="I50" s="398"/>
      <c r="J50" s="398"/>
      <c r="K50" s="398"/>
    </row>
    <row r="51" spans="1:11">
      <c r="A51" s="408" t="s">
        <v>135</v>
      </c>
      <c r="B51" s="409"/>
      <c r="C51" s="409"/>
      <c r="D51" s="409"/>
      <c r="E51" s="409"/>
      <c r="F51" s="409"/>
      <c r="G51" s="409"/>
      <c r="H51" s="409"/>
      <c r="I51" s="409"/>
      <c r="J51" s="409"/>
      <c r="K51" s="429"/>
    </row>
    <row r="52" spans="1:11">
      <c r="A52" s="401" t="s">
        <v>127</v>
      </c>
      <c r="B52" s="402" t="s">
        <v>128</v>
      </c>
      <c r="C52" s="402"/>
      <c r="D52" s="403" t="s">
        <v>129</v>
      </c>
      <c r="E52" s="404" t="s">
        <v>130</v>
      </c>
      <c r="F52" s="405" t="s">
        <v>136</v>
      </c>
      <c r="G52" s="406">
        <v>45670</v>
      </c>
      <c r="H52" s="407" t="s">
        <v>132</v>
      </c>
      <c r="I52" s="426"/>
      <c r="J52" s="427" t="s">
        <v>133</v>
      </c>
      <c r="K52" s="4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workbookViewId="0">
      <selection activeCell="H26" sqref="H26"/>
    </sheetView>
  </sheetViews>
  <sheetFormatPr defaultColWidth="9" defaultRowHeight="14.25"/>
  <cols>
    <col min="1" max="1" width="22.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2.625" style="94" customWidth="1"/>
    <col min="12" max="15" width="9.75" style="94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102" t="str">
        <f>首期!B4</f>
        <v>QAMMAN84151</v>
      </c>
      <c r="C2" s="103"/>
      <c r="D2" s="104"/>
      <c r="E2" s="105" t="s">
        <v>67</v>
      </c>
      <c r="F2" s="106" t="str">
        <f>首期!B5</f>
        <v>儿童打底裤（两件套）</v>
      </c>
      <c r="G2" s="106"/>
      <c r="H2" s="106"/>
      <c r="I2" s="131"/>
      <c r="J2" s="132" t="s">
        <v>57</v>
      </c>
      <c r="K2" s="133" t="s">
        <v>56</v>
      </c>
      <c r="L2" s="133"/>
      <c r="M2" s="133"/>
      <c r="N2" s="133"/>
      <c r="O2" s="13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07" t="s">
        <v>138</v>
      </c>
      <c r="B3" s="108"/>
      <c r="C3" s="109"/>
      <c r="D3" s="108"/>
      <c r="E3" s="108"/>
      <c r="F3" s="108"/>
      <c r="G3" s="108"/>
      <c r="H3" s="108"/>
      <c r="I3" s="135"/>
      <c r="J3" s="136"/>
      <c r="K3" s="136"/>
      <c r="L3" s="136"/>
      <c r="M3" s="136"/>
      <c r="N3" s="136"/>
      <c r="O3" s="13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ht="16.5" spans="1:256">
      <c r="A4" s="107"/>
      <c r="B4" s="353" t="s">
        <v>139</v>
      </c>
      <c r="C4" s="353" t="s">
        <v>140</v>
      </c>
      <c r="D4" s="353" t="s">
        <v>141</v>
      </c>
      <c r="E4" s="353" t="s">
        <v>142</v>
      </c>
      <c r="F4" s="353" t="s">
        <v>143</v>
      </c>
      <c r="G4" s="353" t="s">
        <v>144</v>
      </c>
      <c r="H4" s="353" t="s">
        <v>145</v>
      </c>
      <c r="I4" s="135"/>
      <c r="J4" s="249"/>
      <c r="K4" s="250" t="s">
        <v>111</v>
      </c>
      <c r="L4" s="250" t="s">
        <v>146</v>
      </c>
      <c r="M4" s="250" t="s">
        <v>147</v>
      </c>
      <c r="N4" s="251"/>
      <c r="O4" s="252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07"/>
      <c r="B5" s="112"/>
      <c r="C5" s="112"/>
      <c r="D5" s="113"/>
      <c r="E5" s="113"/>
      <c r="F5" s="113"/>
      <c r="G5" s="113"/>
      <c r="H5" s="354"/>
      <c r="I5" s="139"/>
      <c r="J5" s="140"/>
      <c r="K5" s="253"/>
      <c r="L5" s="253">
        <v>160</v>
      </c>
      <c r="M5" s="253">
        <v>160</v>
      </c>
      <c r="N5" s="254"/>
      <c r="O5" s="255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0" customHeight="1" spans="1:256">
      <c r="A6" s="355" t="s">
        <v>148</v>
      </c>
      <c r="B6" s="115">
        <v>62</v>
      </c>
      <c r="C6" s="116">
        <f>D6-5</f>
        <v>67</v>
      </c>
      <c r="D6" s="116">
        <v>72</v>
      </c>
      <c r="E6" s="116">
        <f t="shared" ref="E6:G6" si="0">D6+6</f>
        <v>78</v>
      </c>
      <c r="F6" s="116">
        <f t="shared" si="0"/>
        <v>84</v>
      </c>
      <c r="G6" s="116">
        <f t="shared" si="0"/>
        <v>90</v>
      </c>
      <c r="H6" s="116">
        <f>G6+3</f>
        <v>93</v>
      </c>
      <c r="I6" s="139"/>
      <c r="J6" s="140"/>
      <c r="K6" s="140"/>
      <c r="L6" s="140" t="s">
        <v>149</v>
      </c>
      <c r="M6" s="140" t="s">
        <v>150</v>
      </c>
      <c r="N6" s="140"/>
      <c r="O6" s="141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0" customHeight="1" spans="1:256">
      <c r="A7" s="355" t="s">
        <v>151</v>
      </c>
      <c r="B7" s="115">
        <v>6</v>
      </c>
      <c r="C7" s="116">
        <v>6</v>
      </c>
      <c r="D7" s="116">
        <v>6</v>
      </c>
      <c r="E7" s="116">
        <v>6</v>
      </c>
      <c r="F7" s="116">
        <v>6</v>
      </c>
      <c r="G7" s="116">
        <v>6</v>
      </c>
      <c r="H7" s="116">
        <v>6</v>
      </c>
      <c r="I7" s="139"/>
      <c r="J7" s="140"/>
      <c r="K7" s="140"/>
      <c r="L7" s="140" t="s">
        <v>150</v>
      </c>
      <c r="M7" s="140" t="s">
        <v>150</v>
      </c>
      <c r="N7" s="140"/>
      <c r="O7" s="141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0" customHeight="1" spans="1:256">
      <c r="A8" s="355" t="s">
        <v>152</v>
      </c>
      <c r="B8" s="115">
        <f>C8-3</f>
        <v>44</v>
      </c>
      <c r="C8" s="116">
        <f>D8-3</f>
        <v>47</v>
      </c>
      <c r="D8" s="116">
        <v>50</v>
      </c>
      <c r="E8" s="116">
        <f>D8+4</f>
        <v>54</v>
      </c>
      <c r="F8" s="116">
        <f>E8+3</f>
        <v>57</v>
      </c>
      <c r="G8" s="116">
        <f>F8+4</f>
        <v>61</v>
      </c>
      <c r="H8" s="116">
        <f>G8+2</f>
        <v>63</v>
      </c>
      <c r="I8" s="139"/>
      <c r="J8" s="140"/>
      <c r="K8" s="140"/>
      <c r="L8" s="140" t="s">
        <v>149</v>
      </c>
      <c r="M8" s="140" t="s">
        <v>150</v>
      </c>
      <c r="N8" s="140"/>
      <c r="O8" s="141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0" customHeight="1" spans="1:256">
      <c r="A9" s="355" t="s">
        <v>153</v>
      </c>
      <c r="B9" s="115">
        <v>50</v>
      </c>
      <c r="C9" s="116">
        <f>D9-5</f>
        <v>55</v>
      </c>
      <c r="D9" s="116">
        <v>60</v>
      </c>
      <c r="E9" s="116">
        <f t="shared" ref="E9:G9" si="1">D9+7</f>
        <v>67</v>
      </c>
      <c r="F9" s="116">
        <f t="shared" si="1"/>
        <v>74</v>
      </c>
      <c r="G9" s="116">
        <f t="shared" si="1"/>
        <v>81</v>
      </c>
      <c r="H9" s="116">
        <f>G9+3</f>
        <v>84</v>
      </c>
      <c r="I9" s="139"/>
      <c r="J9" s="140"/>
      <c r="K9" s="140"/>
      <c r="L9" s="140" t="s">
        <v>150</v>
      </c>
      <c r="M9" s="140" t="s">
        <v>150</v>
      </c>
      <c r="N9" s="140"/>
      <c r="O9" s="141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0" customHeight="1" spans="1:256">
      <c r="A10" s="356" t="s">
        <v>154</v>
      </c>
      <c r="B10" s="118">
        <v>15.3</v>
      </c>
      <c r="C10" s="119">
        <f>D10-1.6</f>
        <v>16.9</v>
      </c>
      <c r="D10" s="119">
        <v>18.5</v>
      </c>
      <c r="E10" s="119">
        <f>D10+2.25</f>
        <v>20.75</v>
      </c>
      <c r="F10" s="119">
        <f>D10+4.5</f>
        <v>23</v>
      </c>
      <c r="G10" s="119">
        <f>D10+6.75</f>
        <v>25.25</v>
      </c>
      <c r="H10" s="119">
        <f>D10+7.65</f>
        <v>26.15</v>
      </c>
      <c r="I10" s="139"/>
      <c r="J10" s="140"/>
      <c r="K10" s="140"/>
      <c r="L10" s="140" t="s">
        <v>155</v>
      </c>
      <c r="M10" s="140" t="s">
        <v>156</v>
      </c>
      <c r="N10" s="140"/>
      <c r="O10" s="141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0" customHeight="1" spans="1:256">
      <c r="A11" s="355" t="s">
        <v>157</v>
      </c>
      <c r="B11" s="115">
        <v>9.5</v>
      </c>
      <c r="C11" s="116">
        <f>D11-1</f>
        <v>10.5</v>
      </c>
      <c r="D11" s="116">
        <v>11.5</v>
      </c>
      <c r="E11" s="116">
        <f t="shared" ref="E11:G11" si="2">D11+1.5</f>
        <v>13</v>
      </c>
      <c r="F11" s="116">
        <f t="shared" si="2"/>
        <v>14.5</v>
      </c>
      <c r="G11" s="116">
        <f t="shared" si="2"/>
        <v>16</v>
      </c>
      <c r="H11" s="116">
        <f>G11+0.6</f>
        <v>16.6</v>
      </c>
      <c r="I11" s="139"/>
      <c r="J11" s="140"/>
      <c r="K11" s="140"/>
      <c r="L11" s="140" t="s">
        <v>150</v>
      </c>
      <c r="M11" s="140" t="s">
        <v>150</v>
      </c>
      <c r="N11" s="140"/>
      <c r="O11" s="141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0" customHeight="1" spans="1:256">
      <c r="A12" s="355" t="s">
        <v>158</v>
      </c>
      <c r="B12" s="115">
        <v>8</v>
      </c>
      <c r="C12" s="116">
        <f>D12-0.5</f>
        <v>8.5</v>
      </c>
      <c r="D12" s="116">
        <v>9</v>
      </c>
      <c r="E12" s="116">
        <f t="shared" ref="E12:H12" si="3">D12+0.5</f>
        <v>9.5</v>
      </c>
      <c r="F12" s="116">
        <f t="shared" si="3"/>
        <v>10</v>
      </c>
      <c r="G12" s="116">
        <f t="shared" si="3"/>
        <v>10.5</v>
      </c>
      <c r="H12" s="116">
        <f t="shared" si="3"/>
        <v>11</v>
      </c>
      <c r="I12" s="139"/>
      <c r="J12" s="140"/>
      <c r="K12" s="140"/>
      <c r="L12" s="140" t="s">
        <v>150</v>
      </c>
      <c r="M12" s="140" t="s">
        <v>159</v>
      </c>
      <c r="N12" s="140"/>
      <c r="O12" s="141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0" customHeight="1" spans="1:256">
      <c r="A13" s="356" t="s">
        <v>160</v>
      </c>
      <c r="B13" s="118">
        <v>17.9</v>
      </c>
      <c r="C13" s="119">
        <f>D13-1.5</f>
        <v>20</v>
      </c>
      <c r="D13" s="119">
        <v>21.5</v>
      </c>
      <c r="E13" s="119">
        <f t="shared" ref="E13:G13" si="4">D13+1.8</f>
        <v>23.3</v>
      </c>
      <c r="F13" s="119">
        <f t="shared" si="4"/>
        <v>25.1</v>
      </c>
      <c r="G13" s="119">
        <f t="shared" si="4"/>
        <v>26.9</v>
      </c>
      <c r="H13" s="119">
        <v>28.2</v>
      </c>
      <c r="I13" s="139"/>
      <c r="J13" s="140"/>
      <c r="K13" s="140"/>
      <c r="L13" s="140" t="s">
        <v>159</v>
      </c>
      <c r="M13" s="140" t="s">
        <v>161</v>
      </c>
      <c r="N13" s="140"/>
      <c r="O13" s="141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0" customHeight="1" spans="1:256">
      <c r="A14" s="356" t="s">
        <v>162</v>
      </c>
      <c r="B14" s="118">
        <v>24.9</v>
      </c>
      <c r="C14" s="119">
        <v>27.2</v>
      </c>
      <c r="D14" s="119">
        <v>29.5</v>
      </c>
      <c r="E14" s="119">
        <f t="shared" ref="E14:G14" si="5">D14+2.3</f>
        <v>31.8</v>
      </c>
      <c r="F14" s="119">
        <f t="shared" si="5"/>
        <v>34.1</v>
      </c>
      <c r="G14" s="119">
        <f t="shared" si="5"/>
        <v>36.4</v>
      </c>
      <c r="H14" s="119">
        <v>38</v>
      </c>
      <c r="I14" s="139"/>
      <c r="J14" s="140"/>
      <c r="K14" s="140"/>
      <c r="L14" s="140" t="s">
        <v>159</v>
      </c>
      <c r="M14" s="140" t="s">
        <v>161</v>
      </c>
      <c r="N14" s="140"/>
      <c r="O14" s="141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0" customHeight="1" spans="1:256">
      <c r="A15" s="355" t="s">
        <v>163</v>
      </c>
      <c r="B15" s="119">
        <v>24.5</v>
      </c>
      <c r="C15" s="116">
        <f>D15-1.5</f>
        <v>26</v>
      </c>
      <c r="D15" s="116">
        <v>27.5</v>
      </c>
      <c r="E15" s="116">
        <f t="shared" ref="E15:G15" si="6">D15+2</f>
        <v>29.5</v>
      </c>
      <c r="F15" s="116">
        <f t="shared" si="6"/>
        <v>31.5</v>
      </c>
      <c r="G15" s="116">
        <f t="shared" si="6"/>
        <v>33.5</v>
      </c>
      <c r="H15" s="116">
        <f>G15+1</f>
        <v>34.5</v>
      </c>
      <c r="I15" s="139"/>
      <c r="J15" s="140"/>
      <c r="K15" s="140"/>
      <c r="L15" s="140" t="s">
        <v>159</v>
      </c>
      <c r="M15" s="140" t="s">
        <v>161</v>
      </c>
      <c r="N15" s="140"/>
      <c r="O15" s="141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20" customHeight="1" spans="1:256">
      <c r="A16" s="355" t="s">
        <v>164</v>
      </c>
      <c r="B16" s="115">
        <v>2</v>
      </c>
      <c r="C16" s="116">
        <v>2</v>
      </c>
      <c r="D16" s="116">
        <v>2</v>
      </c>
      <c r="E16" s="116">
        <v>2</v>
      </c>
      <c r="F16" s="116">
        <v>2</v>
      </c>
      <c r="G16" s="116">
        <v>2</v>
      </c>
      <c r="H16" s="116">
        <v>2</v>
      </c>
      <c r="I16" s="139"/>
      <c r="J16" s="140"/>
      <c r="K16" s="140"/>
      <c r="L16" s="140" t="s">
        <v>150</v>
      </c>
      <c r="M16" s="140" t="s">
        <v>150</v>
      </c>
      <c r="N16" s="140"/>
      <c r="O16" s="141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s="94" customFormat="1" ht="20" customHeight="1" spans="1:256">
      <c r="A17" s="355" t="s">
        <v>165</v>
      </c>
      <c r="B17" s="115">
        <f>C17-3</f>
        <v>45</v>
      </c>
      <c r="C17" s="116">
        <f>D17-3</f>
        <v>48</v>
      </c>
      <c r="D17" s="116">
        <v>51</v>
      </c>
      <c r="E17" s="116">
        <f>D17+4</f>
        <v>55</v>
      </c>
      <c r="F17" s="116">
        <f>E17+3</f>
        <v>58</v>
      </c>
      <c r="G17" s="116">
        <f>F17+4</f>
        <v>62</v>
      </c>
      <c r="H17" s="116">
        <f>G17+2</f>
        <v>64</v>
      </c>
      <c r="I17" s="139"/>
      <c r="J17" s="140"/>
      <c r="K17" s="140"/>
      <c r="L17" s="140" t="s">
        <v>149</v>
      </c>
      <c r="M17" s="140" t="s">
        <v>149</v>
      </c>
      <c r="N17" s="140"/>
      <c r="O17" s="141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s="94" customFormat="1" ht="20" customHeight="1" spans="1:256">
      <c r="A18" s="357"/>
      <c r="B18" s="238"/>
      <c r="C18" s="238"/>
      <c r="D18" s="238"/>
      <c r="E18" s="238"/>
      <c r="F18" s="238"/>
      <c r="G18" s="358"/>
      <c r="H18" s="240"/>
      <c r="I18" s="139"/>
      <c r="J18" s="140"/>
      <c r="K18" s="140"/>
      <c r="L18" s="140"/>
      <c r="M18" s="140"/>
      <c r="N18" s="140"/>
      <c r="O18" s="141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  <row r="19" s="94" customFormat="1" ht="20" customHeight="1" spans="1:256">
      <c r="A19" s="123"/>
      <c r="B19" s="124"/>
      <c r="C19" s="124"/>
      <c r="D19" s="124"/>
      <c r="E19" s="125"/>
      <c r="F19" s="124"/>
      <c r="G19" s="124"/>
      <c r="H19" s="124"/>
      <c r="I19" s="142"/>
      <c r="J19" s="143"/>
      <c r="K19" s="143"/>
      <c r="L19" s="144"/>
      <c r="M19" s="143"/>
      <c r="N19" s="143"/>
      <c r="O19" s="145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</row>
    <row r="20" s="94" customFormat="1" ht="16.5" spans="1:256">
      <c r="A20" s="126"/>
      <c r="B20" s="126"/>
      <c r="C20" s="127"/>
      <c r="D20" s="127"/>
      <c r="E20" s="128"/>
      <c r="F20" s="127"/>
      <c r="G20" s="127"/>
      <c r="H20" s="12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  <c r="IP20" s="97"/>
      <c r="IQ20" s="97"/>
      <c r="IR20" s="97"/>
      <c r="IS20" s="97"/>
      <c r="IT20" s="97"/>
      <c r="IU20" s="97"/>
      <c r="IV20" s="97"/>
    </row>
    <row r="21" s="94" customFormat="1" spans="1:256">
      <c r="A21" s="129" t="s">
        <v>166</v>
      </c>
      <c r="B21" s="129"/>
      <c r="C21" s="130"/>
      <c r="D21" s="130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  <c r="IP21" s="97"/>
      <c r="IQ21" s="97"/>
      <c r="IR21" s="97"/>
      <c r="IS21" s="97"/>
      <c r="IT21" s="97"/>
      <c r="IU21" s="97"/>
      <c r="IV21" s="97"/>
    </row>
    <row r="22" s="94" customFormat="1" spans="3:256">
      <c r="C22" s="95"/>
      <c r="D22" s="95"/>
      <c r="J22" s="146" t="s">
        <v>167</v>
      </c>
      <c r="K22" s="147">
        <v>45670</v>
      </c>
      <c r="L22" s="146" t="s">
        <v>168</v>
      </c>
      <c r="M22" s="146" t="s">
        <v>130</v>
      </c>
      <c r="N22" s="146" t="s">
        <v>169</v>
      </c>
      <c r="O22" s="94" t="s">
        <v>133</v>
      </c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  <c r="IP22" s="97"/>
      <c r="IQ22" s="97"/>
      <c r="IR22" s="97"/>
      <c r="IS22" s="97"/>
      <c r="IT22" s="97"/>
      <c r="IU22" s="97"/>
      <c r="IV22" s="97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57" customWidth="1"/>
    <col min="2" max="16384" width="10" style="257"/>
  </cols>
  <sheetData>
    <row r="1" ht="22.5" customHeight="1" spans="1:11">
      <c r="A1" s="152" t="s">
        <v>170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1">
      <c r="A2" s="258" t="s">
        <v>53</v>
      </c>
      <c r="B2" s="259" t="s">
        <v>54</v>
      </c>
      <c r="C2" s="259"/>
      <c r="D2" s="260" t="s">
        <v>55</v>
      </c>
      <c r="E2" s="260"/>
      <c r="F2" s="259" t="s">
        <v>56</v>
      </c>
      <c r="G2" s="259"/>
      <c r="H2" s="261" t="s">
        <v>57</v>
      </c>
      <c r="I2" s="332" t="s">
        <v>56</v>
      </c>
      <c r="J2" s="332"/>
      <c r="K2" s="333"/>
    </row>
    <row r="3" customHeight="1" spans="1:11">
      <c r="A3" s="262" t="s">
        <v>58</v>
      </c>
      <c r="B3" s="263"/>
      <c r="C3" s="264"/>
      <c r="D3" s="265" t="s">
        <v>59</v>
      </c>
      <c r="E3" s="266"/>
      <c r="F3" s="266"/>
      <c r="G3" s="267"/>
      <c r="H3" s="265" t="s">
        <v>60</v>
      </c>
      <c r="I3" s="266"/>
      <c r="J3" s="266"/>
      <c r="K3" s="267"/>
    </row>
    <row r="4" customHeight="1" spans="1:11">
      <c r="A4" s="268" t="s">
        <v>61</v>
      </c>
      <c r="B4" s="158"/>
      <c r="C4" s="159"/>
      <c r="D4" s="268" t="s">
        <v>63</v>
      </c>
      <c r="E4" s="269"/>
      <c r="F4" s="270"/>
      <c r="G4" s="271"/>
      <c r="H4" s="268" t="s">
        <v>64</v>
      </c>
      <c r="I4" s="269"/>
      <c r="J4" s="158" t="s">
        <v>65</v>
      </c>
      <c r="K4" s="159" t="s">
        <v>66</v>
      </c>
    </row>
    <row r="5" customHeight="1" spans="1:11">
      <c r="A5" s="272" t="s">
        <v>67</v>
      </c>
      <c r="B5" s="158"/>
      <c r="C5" s="159"/>
      <c r="D5" s="268" t="s">
        <v>69</v>
      </c>
      <c r="E5" s="269"/>
      <c r="F5" s="270"/>
      <c r="G5" s="271"/>
      <c r="H5" s="268" t="s">
        <v>70</v>
      </c>
      <c r="I5" s="269"/>
      <c r="J5" s="158" t="s">
        <v>65</v>
      </c>
      <c r="K5" s="159" t="s">
        <v>66</v>
      </c>
    </row>
    <row r="6" customHeight="1" spans="1:11">
      <c r="A6" s="268" t="s">
        <v>71</v>
      </c>
      <c r="B6" s="273"/>
      <c r="C6" s="274"/>
      <c r="D6" s="272" t="s">
        <v>73</v>
      </c>
      <c r="E6" s="275"/>
      <c r="F6" s="270"/>
      <c r="G6" s="271"/>
      <c r="H6" s="268" t="s">
        <v>74</v>
      </c>
      <c r="I6" s="269"/>
      <c r="J6" s="158" t="s">
        <v>65</v>
      </c>
      <c r="K6" s="159" t="s">
        <v>66</v>
      </c>
    </row>
    <row r="7" customHeight="1" spans="1:11">
      <c r="A7" s="268" t="s">
        <v>75</v>
      </c>
      <c r="B7" s="276"/>
      <c r="C7" s="277"/>
      <c r="D7" s="272" t="s">
        <v>76</v>
      </c>
      <c r="E7" s="278"/>
      <c r="F7" s="270"/>
      <c r="G7" s="271"/>
      <c r="H7" s="268" t="s">
        <v>77</v>
      </c>
      <c r="I7" s="269"/>
      <c r="J7" s="158" t="s">
        <v>65</v>
      </c>
      <c r="K7" s="159" t="s">
        <v>66</v>
      </c>
    </row>
    <row r="8" customHeight="1" spans="1:16">
      <c r="A8" s="279" t="s">
        <v>78</v>
      </c>
      <c r="B8" s="280"/>
      <c r="C8" s="281"/>
      <c r="D8" s="282" t="s">
        <v>80</v>
      </c>
      <c r="E8" s="283"/>
      <c r="F8" s="284"/>
      <c r="G8" s="285"/>
      <c r="H8" s="282" t="s">
        <v>81</v>
      </c>
      <c r="I8" s="283"/>
      <c r="J8" s="302" t="s">
        <v>65</v>
      </c>
      <c r="K8" s="334" t="s">
        <v>66</v>
      </c>
      <c r="P8" s="211" t="s">
        <v>171</v>
      </c>
    </row>
    <row r="9" customHeight="1" spans="1:11">
      <c r="A9" s="286" t="s">
        <v>172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customHeight="1" spans="1:11">
      <c r="A10" s="287" t="s">
        <v>84</v>
      </c>
      <c r="B10" s="288" t="s">
        <v>85</v>
      </c>
      <c r="C10" s="289" t="s">
        <v>86</v>
      </c>
      <c r="D10" s="290"/>
      <c r="E10" s="291" t="s">
        <v>89</v>
      </c>
      <c r="F10" s="288" t="s">
        <v>85</v>
      </c>
      <c r="G10" s="289" t="s">
        <v>86</v>
      </c>
      <c r="H10" s="288"/>
      <c r="I10" s="291" t="s">
        <v>87</v>
      </c>
      <c r="J10" s="288" t="s">
        <v>85</v>
      </c>
      <c r="K10" s="335" t="s">
        <v>86</v>
      </c>
    </row>
    <row r="11" customHeight="1" spans="1:11">
      <c r="A11" s="272" t="s">
        <v>90</v>
      </c>
      <c r="B11" s="292" t="s">
        <v>85</v>
      </c>
      <c r="C11" s="158" t="s">
        <v>86</v>
      </c>
      <c r="D11" s="278"/>
      <c r="E11" s="275" t="s">
        <v>92</v>
      </c>
      <c r="F11" s="292" t="s">
        <v>85</v>
      </c>
      <c r="G11" s="158" t="s">
        <v>86</v>
      </c>
      <c r="H11" s="292"/>
      <c r="I11" s="275" t="s">
        <v>97</v>
      </c>
      <c r="J11" s="292" t="s">
        <v>85</v>
      </c>
      <c r="K11" s="159" t="s">
        <v>86</v>
      </c>
    </row>
    <row r="12" customHeight="1" spans="1:11">
      <c r="A12" s="282" t="s">
        <v>116</v>
      </c>
      <c r="B12" s="283"/>
      <c r="C12" s="283"/>
      <c r="D12" s="283"/>
      <c r="E12" s="283"/>
      <c r="F12" s="283"/>
      <c r="G12" s="283"/>
      <c r="H12" s="283"/>
      <c r="I12" s="283"/>
      <c r="J12" s="283"/>
      <c r="K12" s="336"/>
    </row>
    <row r="13" customHeight="1" spans="1:11">
      <c r="A13" s="293" t="s">
        <v>173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customHeight="1" spans="1:11">
      <c r="A14" s="294" t="s">
        <v>174</v>
      </c>
      <c r="B14" s="295"/>
      <c r="C14" s="295"/>
      <c r="D14" s="295"/>
      <c r="E14" s="295"/>
      <c r="F14" s="295"/>
      <c r="G14" s="295"/>
      <c r="H14" s="296"/>
      <c r="I14" s="337"/>
      <c r="J14" s="337"/>
      <c r="K14" s="338"/>
    </row>
    <row r="15" customHeight="1" spans="1:11">
      <c r="A15" s="297"/>
      <c r="B15" s="298"/>
      <c r="C15" s="298"/>
      <c r="D15" s="299"/>
      <c r="E15" s="300"/>
      <c r="F15" s="298"/>
      <c r="G15" s="298"/>
      <c r="H15" s="299"/>
      <c r="I15" s="339"/>
      <c r="J15" s="340"/>
      <c r="K15" s="341"/>
    </row>
    <row r="16" customHeight="1" spans="1:1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34"/>
    </row>
    <row r="17" customHeight="1" spans="1:11">
      <c r="A17" s="293" t="s">
        <v>175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customHeight="1" spans="1:11">
      <c r="A18" s="303" t="s">
        <v>176</v>
      </c>
      <c r="B18" s="304"/>
      <c r="C18" s="304"/>
      <c r="D18" s="304"/>
      <c r="E18" s="304"/>
      <c r="F18" s="304"/>
      <c r="G18" s="304"/>
      <c r="H18" s="304"/>
      <c r="I18" s="337"/>
      <c r="J18" s="337"/>
      <c r="K18" s="338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39"/>
      <c r="J19" s="340"/>
      <c r="K19" s="341"/>
    </row>
    <row r="20" customHeight="1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34"/>
    </row>
    <row r="21" customHeight="1" spans="1:11">
      <c r="A21" s="305" t="s">
        <v>113</v>
      </c>
      <c r="B21" s="305"/>
      <c r="C21" s="305"/>
      <c r="D21" s="305"/>
      <c r="E21" s="305"/>
      <c r="F21" s="305"/>
      <c r="G21" s="305"/>
      <c r="H21" s="305"/>
      <c r="I21" s="305"/>
      <c r="J21" s="305"/>
      <c r="K21" s="305"/>
    </row>
    <row r="22" customHeight="1" spans="1:11">
      <c r="A22" s="153" t="s">
        <v>114</v>
      </c>
      <c r="B22" s="187"/>
      <c r="C22" s="187"/>
      <c r="D22" s="187"/>
      <c r="E22" s="187"/>
      <c r="F22" s="187"/>
      <c r="G22" s="187"/>
      <c r="H22" s="187"/>
      <c r="I22" s="187"/>
      <c r="J22" s="187"/>
      <c r="K22" s="215"/>
    </row>
    <row r="23" customHeight="1" spans="1:11">
      <c r="A23" s="166" t="s">
        <v>115</v>
      </c>
      <c r="B23" s="167"/>
      <c r="C23" s="158" t="s">
        <v>65</v>
      </c>
      <c r="D23" s="158" t="s">
        <v>66</v>
      </c>
      <c r="E23" s="165"/>
      <c r="F23" s="165"/>
      <c r="G23" s="165"/>
      <c r="H23" s="165"/>
      <c r="I23" s="165"/>
      <c r="J23" s="165"/>
      <c r="K23" s="208"/>
    </row>
    <row r="24" customHeight="1" spans="1:11">
      <c r="A24" s="306" t="s">
        <v>177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42"/>
    </row>
    <row r="25" customHeight="1" spans="1:11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43"/>
    </row>
    <row r="26" customHeight="1" spans="1:11">
      <c r="A26" s="286" t="s">
        <v>122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customHeight="1" spans="1:11">
      <c r="A27" s="262" t="s">
        <v>123</v>
      </c>
      <c r="B27" s="289" t="s">
        <v>95</v>
      </c>
      <c r="C27" s="289" t="s">
        <v>96</v>
      </c>
      <c r="D27" s="289" t="s">
        <v>88</v>
      </c>
      <c r="E27" s="263" t="s">
        <v>124</v>
      </c>
      <c r="F27" s="289" t="s">
        <v>95</v>
      </c>
      <c r="G27" s="289" t="s">
        <v>96</v>
      </c>
      <c r="H27" s="289" t="s">
        <v>88</v>
      </c>
      <c r="I27" s="263" t="s">
        <v>125</v>
      </c>
      <c r="J27" s="289" t="s">
        <v>95</v>
      </c>
      <c r="K27" s="335" t="s">
        <v>96</v>
      </c>
    </row>
    <row r="28" customHeight="1" spans="1:11">
      <c r="A28" s="309" t="s">
        <v>87</v>
      </c>
      <c r="B28" s="158" t="s">
        <v>95</v>
      </c>
      <c r="C28" s="158" t="s">
        <v>96</v>
      </c>
      <c r="D28" s="158" t="s">
        <v>88</v>
      </c>
      <c r="E28" s="310" t="s">
        <v>94</v>
      </c>
      <c r="F28" s="158" t="s">
        <v>95</v>
      </c>
      <c r="G28" s="158" t="s">
        <v>96</v>
      </c>
      <c r="H28" s="158" t="s">
        <v>88</v>
      </c>
      <c r="I28" s="310" t="s">
        <v>105</v>
      </c>
      <c r="J28" s="158" t="s">
        <v>95</v>
      </c>
      <c r="K28" s="159" t="s">
        <v>96</v>
      </c>
    </row>
    <row r="29" customHeight="1" spans="1:11">
      <c r="A29" s="268" t="s">
        <v>98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44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45"/>
    </row>
    <row r="31" customHeight="1" spans="1:11">
      <c r="A31" s="314" t="s">
        <v>178</v>
      </c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ht="21" customHeight="1" spans="1:11">
      <c r="A32" s="315"/>
      <c r="B32" s="316"/>
      <c r="C32" s="316"/>
      <c r="D32" s="316"/>
      <c r="E32" s="316"/>
      <c r="F32" s="316"/>
      <c r="G32" s="316"/>
      <c r="H32" s="316"/>
      <c r="I32" s="316"/>
      <c r="J32" s="316"/>
      <c r="K32" s="346"/>
    </row>
    <row r="33" ht="21" customHeight="1" spans="1:11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ht="21" customHeight="1" spans="1:11">
      <c r="A34" s="317"/>
      <c r="B34" s="318"/>
      <c r="C34" s="318"/>
      <c r="D34" s="318"/>
      <c r="E34" s="318"/>
      <c r="F34" s="318"/>
      <c r="G34" s="318"/>
      <c r="H34" s="318"/>
      <c r="I34" s="318"/>
      <c r="J34" s="318"/>
      <c r="K34" s="347"/>
    </row>
    <row r="35" ht="21" customHeight="1" spans="1:11">
      <c r="A35" s="317"/>
      <c r="B35" s="318"/>
      <c r="C35" s="318"/>
      <c r="D35" s="318"/>
      <c r="E35" s="318"/>
      <c r="F35" s="318"/>
      <c r="G35" s="318"/>
      <c r="H35" s="318"/>
      <c r="I35" s="318"/>
      <c r="J35" s="318"/>
      <c r="K35" s="347"/>
    </row>
    <row r="36" ht="21" customHeight="1" spans="1:1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47"/>
    </row>
    <row r="37" ht="21" customHeight="1" spans="1:11">
      <c r="A37" s="317"/>
      <c r="B37" s="318"/>
      <c r="C37" s="318"/>
      <c r="D37" s="318"/>
      <c r="E37" s="318"/>
      <c r="F37" s="318"/>
      <c r="G37" s="318"/>
      <c r="H37" s="318"/>
      <c r="I37" s="318"/>
      <c r="J37" s="318"/>
      <c r="K37" s="347"/>
    </row>
    <row r="38" ht="21" customHeight="1" spans="1:11">
      <c r="A38" s="317"/>
      <c r="B38" s="318"/>
      <c r="C38" s="318"/>
      <c r="D38" s="318"/>
      <c r="E38" s="318"/>
      <c r="F38" s="318"/>
      <c r="G38" s="318"/>
      <c r="H38" s="318"/>
      <c r="I38" s="318"/>
      <c r="J38" s="318"/>
      <c r="K38" s="347"/>
    </row>
    <row r="39" ht="21" customHeight="1" spans="1:11">
      <c r="A39" s="317"/>
      <c r="B39" s="318"/>
      <c r="C39" s="318"/>
      <c r="D39" s="318"/>
      <c r="E39" s="318"/>
      <c r="F39" s="318"/>
      <c r="G39" s="318"/>
      <c r="H39" s="318"/>
      <c r="I39" s="318"/>
      <c r="J39" s="318"/>
      <c r="K39" s="347"/>
    </row>
    <row r="40" ht="21" customHeight="1" spans="1:11">
      <c r="A40" s="317"/>
      <c r="B40" s="318"/>
      <c r="C40" s="318"/>
      <c r="D40" s="318"/>
      <c r="E40" s="318"/>
      <c r="F40" s="318"/>
      <c r="G40" s="318"/>
      <c r="H40" s="318"/>
      <c r="I40" s="318"/>
      <c r="J40" s="318"/>
      <c r="K40" s="347"/>
    </row>
    <row r="41" ht="21" customHeight="1" spans="1:11">
      <c r="A41" s="317"/>
      <c r="B41" s="318"/>
      <c r="C41" s="318"/>
      <c r="D41" s="318"/>
      <c r="E41" s="318"/>
      <c r="F41" s="318"/>
      <c r="G41" s="318"/>
      <c r="H41" s="318"/>
      <c r="I41" s="318"/>
      <c r="J41" s="318"/>
      <c r="K41" s="347"/>
    </row>
    <row r="42" ht="21" customHeight="1" spans="1:11">
      <c r="A42" s="317"/>
      <c r="B42" s="318"/>
      <c r="C42" s="318"/>
      <c r="D42" s="318"/>
      <c r="E42" s="318"/>
      <c r="F42" s="318"/>
      <c r="G42" s="318"/>
      <c r="H42" s="318"/>
      <c r="I42" s="318"/>
      <c r="J42" s="318"/>
      <c r="K42" s="347"/>
    </row>
    <row r="43" ht="17.25" customHeight="1" spans="1:11">
      <c r="A43" s="312" t="s">
        <v>121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5"/>
    </row>
    <row r="44" customHeight="1" spans="1:11">
      <c r="A44" s="314" t="s">
        <v>179</v>
      </c>
      <c r="B44" s="314"/>
      <c r="C44" s="314"/>
      <c r="D44" s="314"/>
      <c r="E44" s="314"/>
      <c r="F44" s="314"/>
      <c r="G44" s="314"/>
      <c r="H44" s="314"/>
      <c r="I44" s="314"/>
      <c r="J44" s="314"/>
      <c r="K44" s="314"/>
    </row>
    <row r="45" ht="18" customHeight="1" spans="1:11">
      <c r="A45" s="319" t="s">
        <v>116</v>
      </c>
      <c r="B45" s="320"/>
      <c r="C45" s="320"/>
      <c r="D45" s="320"/>
      <c r="E45" s="320"/>
      <c r="F45" s="320"/>
      <c r="G45" s="320"/>
      <c r="H45" s="320"/>
      <c r="I45" s="320"/>
      <c r="J45" s="320"/>
      <c r="K45" s="348"/>
    </row>
    <row r="46" ht="18" customHeight="1" spans="1:11">
      <c r="A46" s="319" t="s">
        <v>180</v>
      </c>
      <c r="B46" s="320"/>
      <c r="C46" s="320"/>
      <c r="D46" s="320"/>
      <c r="E46" s="320"/>
      <c r="F46" s="320"/>
      <c r="G46" s="320"/>
      <c r="H46" s="320"/>
      <c r="I46" s="320"/>
      <c r="J46" s="320"/>
      <c r="K46" s="348"/>
    </row>
    <row r="47" ht="18" customHeight="1" spans="1:11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43"/>
    </row>
    <row r="48" ht="21" customHeight="1" spans="1:11">
      <c r="A48" s="321" t="s">
        <v>127</v>
      </c>
      <c r="B48" s="322" t="s">
        <v>128</v>
      </c>
      <c r="C48" s="322"/>
      <c r="D48" s="323" t="s">
        <v>129</v>
      </c>
      <c r="E48" s="323" t="s">
        <v>130</v>
      </c>
      <c r="F48" s="323" t="s">
        <v>131</v>
      </c>
      <c r="G48" s="324">
        <v>45634</v>
      </c>
      <c r="H48" s="325" t="s">
        <v>132</v>
      </c>
      <c r="I48" s="325"/>
      <c r="J48" s="322" t="s">
        <v>133</v>
      </c>
      <c r="K48" s="349"/>
    </row>
    <row r="49" customHeight="1" spans="1:11">
      <c r="A49" s="326" t="s">
        <v>134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50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51"/>
    </row>
    <row r="51" customHeight="1" spans="1:11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52"/>
    </row>
    <row r="52" ht="21" customHeight="1" spans="1:11">
      <c r="A52" s="321" t="s">
        <v>127</v>
      </c>
      <c r="B52" s="322" t="s">
        <v>128</v>
      </c>
      <c r="C52" s="322"/>
      <c r="D52" s="323" t="s">
        <v>129</v>
      </c>
      <c r="E52" s="323" t="s">
        <v>130</v>
      </c>
      <c r="F52" s="323" t="s">
        <v>131</v>
      </c>
      <c r="G52" s="324">
        <v>45634</v>
      </c>
      <c r="H52" s="325" t="s">
        <v>132</v>
      </c>
      <c r="I52" s="325"/>
      <c r="J52" s="322" t="s">
        <v>133</v>
      </c>
      <c r="K52" s="34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K5" sqref="K5:M16"/>
    </sheetView>
  </sheetViews>
  <sheetFormatPr defaultColWidth="9" defaultRowHeight="14.25"/>
  <cols>
    <col min="1" max="1" width="17.625" style="94" customWidth="1"/>
    <col min="2" max="2" width="8.5" style="94" customWidth="1"/>
    <col min="3" max="3" width="8.5" style="95" customWidth="1"/>
    <col min="4" max="7" width="8.5" style="94" customWidth="1"/>
    <col min="8" max="8" width="2.75" style="94" customWidth="1"/>
    <col min="9" max="9" width="8.875" style="94" customWidth="1"/>
    <col min="10" max="14" width="10.625" style="94" customWidth="1"/>
    <col min="15" max="15" width="10.625" style="230" customWidth="1"/>
    <col min="16" max="246" width="9" style="94"/>
    <col min="247" max="16384" width="9" style="97"/>
  </cols>
  <sheetData>
    <row r="1" s="94" customFormat="1" ht="29" customHeight="1" spans="1:249">
      <c r="A1" s="98" t="s">
        <v>137</v>
      </c>
      <c r="B1" s="100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248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</row>
    <row r="2" s="94" customFormat="1" ht="20" customHeight="1" spans="1:249">
      <c r="A2" s="101" t="s">
        <v>61</v>
      </c>
      <c r="B2" s="102" t="str">
        <f>首期!B4</f>
        <v>QAMMAN84151</v>
      </c>
      <c r="C2" s="103"/>
      <c r="D2" s="104"/>
      <c r="E2" s="105" t="s">
        <v>67</v>
      </c>
      <c r="F2" s="106" t="str">
        <f>首期!B5</f>
        <v>儿童打底裤（两件套）</v>
      </c>
      <c r="G2" s="106"/>
      <c r="H2" s="106"/>
      <c r="I2" s="131"/>
      <c r="J2" s="132" t="s">
        <v>57</v>
      </c>
      <c r="K2" s="133" t="s">
        <v>56</v>
      </c>
      <c r="L2" s="133"/>
      <c r="M2" s="133"/>
      <c r="N2" s="133"/>
      <c r="O2" s="13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</row>
    <row r="3" s="94" customFormat="1" spans="1:249">
      <c r="A3" s="107" t="s">
        <v>138</v>
      </c>
      <c r="B3" s="108"/>
      <c r="C3" s="109"/>
      <c r="D3" s="108"/>
      <c r="E3" s="108"/>
      <c r="F3" s="108"/>
      <c r="G3" s="108"/>
      <c r="H3" s="108"/>
      <c r="I3" s="135"/>
      <c r="J3" s="136"/>
      <c r="K3" s="136"/>
      <c r="L3" s="136"/>
      <c r="M3" s="136"/>
      <c r="N3" s="136"/>
      <c r="O3" s="13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</row>
    <row r="4" s="94" customFormat="1" ht="16.5" spans="1:249">
      <c r="A4" s="107"/>
      <c r="B4" s="231" t="s">
        <v>181</v>
      </c>
      <c r="C4" s="231" t="s">
        <v>182</v>
      </c>
      <c r="D4" s="231" t="s">
        <v>183</v>
      </c>
      <c r="E4" s="231" t="s">
        <v>184</v>
      </c>
      <c r="F4" s="231" t="s">
        <v>185</v>
      </c>
      <c r="G4" s="231" t="s">
        <v>186</v>
      </c>
      <c r="H4" s="111"/>
      <c r="I4" s="135"/>
      <c r="J4" s="249"/>
      <c r="K4" s="250"/>
      <c r="L4" s="250" t="s">
        <v>146</v>
      </c>
      <c r="M4" s="250" t="s">
        <v>147</v>
      </c>
      <c r="N4" s="251"/>
      <c r="O4" s="252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</row>
    <row r="5" s="94" customFormat="1" ht="20" customHeight="1" spans="1:249">
      <c r="A5" s="107"/>
      <c r="B5" s="112"/>
      <c r="C5" s="112"/>
      <c r="D5" s="113"/>
      <c r="E5" s="113"/>
      <c r="F5" s="113"/>
      <c r="G5" s="113"/>
      <c r="H5" s="111"/>
      <c r="I5" s="139"/>
      <c r="J5" s="140"/>
      <c r="K5" s="253"/>
      <c r="L5" s="253"/>
      <c r="M5" s="253"/>
      <c r="N5" s="254"/>
      <c r="O5" s="255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</row>
    <row r="6" s="94" customFormat="1" ht="20" customHeight="1" spans="1:249">
      <c r="A6" s="232"/>
      <c r="B6" s="233"/>
      <c r="C6" s="233"/>
      <c r="D6" s="233"/>
      <c r="E6" s="233"/>
      <c r="F6" s="233"/>
      <c r="G6" s="234"/>
      <c r="H6" s="235"/>
      <c r="I6" s="139"/>
      <c r="J6" s="140"/>
      <c r="K6" s="140"/>
      <c r="L6" s="140"/>
      <c r="M6" s="140"/>
      <c r="N6" s="140"/>
      <c r="O6" s="141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</row>
    <row r="7" s="94" customFormat="1" ht="20" customHeight="1" spans="1:249">
      <c r="A7" s="236"/>
      <c r="B7" s="233"/>
      <c r="C7" s="233"/>
      <c r="D7" s="233"/>
      <c r="E7" s="233"/>
      <c r="F7" s="233"/>
      <c r="G7" s="234"/>
      <c r="H7" s="235"/>
      <c r="I7" s="139"/>
      <c r="J7" s="140"/>
      <c r="K7" s="140"/>
      <c r="L7" s="140"/>
      <c r="M7" s="140"/>
      <c r="N7" s="140"/>
      <c r="O7" s="141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</row>
    <row r="8" s="94" customFormat="1" ht="20" customHeight="1" spans="1:249">
      <c r="A8" s="232"/>
      <c r="B8" s="233"/>
      <c r="C8" s="233"/>
      <c r="D8" s="233"/>
      <c r="E8" s="233"/>
      <c r="F8" s="233"/>
      <c r="G8" s="234"/>
      <c r="H8" s="235"/>
      <c r="I8" s="139"/>
      <c r="J8" s="140"/>
      <c r="K8" s="140"/>
      <c r="L8" s="140"/>
      <c r="M8" s="140"/>
      <c r="N8" s="140"/>
      <c r="O8" s="141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</row>
    <row r="9" s="94" customFormat="1" ht="20" customHeight="1" spans="1:249">
      <c r="A9" s="232"/>
      <c r="B9" s="233"/>
      <c r="C9" s="233"/>
      <c r="D9" s="233"/>
      <c r="E9" s="233"/>
      <c r="F9" s="233"/>
      <c r="G9" s="234"/>
      <c r="H9" s="235"/>
      <c r="I9" s="139"/>
      <c r="J9" s="140"/>
      <c r="K9" s="140"/>
      <c r="L9" s="140"/>
      <c r="M9" s="140"/>
      <c r="N9" s="140"/>
      <c r="O9" s="141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</row>
    <row r="10" s="94" customFormat="1" ht="20" customHeight="1" spans="1:249">
      <c r="A10" s="232"/>
      <c r="B10" s="233"/>
      <c r="C10" s="233"/>
      <c r="D10" s="233"/>
      <c r="E10" s="233"/>
      <c r="F10" s="233"/>
      <c r="G10" s="234"/>
      <c r="H10" s="235"/>
      <c r="I10" s="139"/>
      <c r="J10" s="140"/>
      <c r="K10" s="140"/>
      <c r="L10" s="140"/>
      <c r="M10" s="140"/>
      <c r="N10" s="140"/>
      <c r="O10" s="141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</row>
    <row r="11" s="94" customFormat="1" ht="20" customHeight="1" spans="1:249">
      <c r="A11" s="232"/>
      <c r="B11" s="233"/>
      <c r="C11" s="233"/>
      <c r="D11" s="233"/>
      <c r="E11" s="233"/>
      <c r="F11" s="233"/>
      <c r="G11" s="234"/>
      <c r="H11" s="235"/>
      <c r="I11" s="139"/>
      <c r="J11" s="140"/>
      <c r="K11" s="140"/>
      <c r="L11" s="140"/>
      <c r="M11" s="140"/>
      <c r="N11" s="140"/>
      <c r="O11" s="141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</row>
    <row r="12" s="94" customFormat="1" ht="20" customHeight="1" spans="1:249">
      <c r="A12" s="232"/>
      <c r="B12" s="233"/>
      <c r="C12" s="233"/>
      <c r="D12" s="233"/>
      <c r="E12" s="233"/>
      <c r="F12" s="233"/>
      <c r="G12" s="234"/>
      <c r="H12" s="235"/>
      <c r="I12" s="139"/>
      <c r="J12" s="140"/>
      <c r="K12" s="140"/>
      <c r="L12" s="140"/>
      <c r="M12" s="140"/>
      <c r="N12" s="140"/>
      <c r="O12" s="141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</row>
    <row r="13" s="94" customFormat="1" ht="20" customHeight="1" spans="1:249">
      <c r="A13" s="232"/>
      <c r="B13" s="233"/>
      <c r="C13" s="233"/>
      <c r="D13" s="233"/>
      <c r="E13" s="233"/>
      <c r="F13" s="233"/>
      <c r="G13" s="234"/>
      <c r="H13" s="235"/>
      <c r="I13" s="139"/>
      <c r="J13" s="140"/>
      <c r="K13" s="140"/>
      <c r="L13" s="140"/>
      <c r="M13" s="140"/>
      <c r="N13" s="140"/>
      <c r="O13" s="141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</row>
    <row r="14" s="94" customFormat="1" ht="20" customHeight="1" spans="1:249">
      <c r="A14" s="237"/>
      <c r="B14" s="238"/>
      <c r="C14" s="238"/>
      <c r="D14" s="238"/>
      <c r="E14" s="238"/>
      <c r="F14" s="238"/>
      <c r="G14" s="239"/>
      <c r="H14" s="240"/>
      <c r="I14" s="139"/>
      <c r="J14" s="140"/>
      <c r="K14" s="140"/>
      <c r="L14" s="140"/>
      <c r="M14" s="140"/>
      <c r="N14" s="140"/>
      <c r="O14" s="141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</row>
    <row r="15" s="94" customFormat="1" ht="20" customHeight="1" spans="1:249">
      <c r="A15" s="241"/>
      <c r="B15" s="242"/>
      <c r="C15" s="242"/>
      <c r="D15" s="242"/>
      <c r="E15" s="242"/>
      <c r="F15" s="242"/>
      <c r="G15" s="242"/>
      <c r="H15" s="240"/>
      <c r="I15" s="139"/>
      <c r="J15" s="140"/>
      <c r="K15" s="140"/>
      <c r="L15" s="140"/>
      <c r="M15" s="140"/>
      <c r="N15" s="140"/>
      <c r="O15" s="141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</row>
    <row r="16" s="94" customFormat="1" ht="20" customHeight="1" spans="1:249">
      <c r="A16" s="243"/>
      <c r="B16" s="244"/>
      <c r="C16" s="244"/>
      <c r="D16" s="244"/>
      <c r="E16" s="244"/>
      <c r="F16" s="244"/>
      <c r="G16" s="244"/>
      <c r="H16" s="240"/>
      <c r="I16" s="139"/>
      <c r="J16" s="140"/>
      <c r="K16" s="140"/>
      <c r="L16" s="140"/>
      <c r="M16" s="140"/>
      <c r="N16" s="140"/>
      <c r="O16" s="141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</row>
    <row r="17" s="94" customFormat="1" ht="20" customHeight="1" spans="1:249">
      <c r="A17" s="243"/>
      <c r="B17" s="233"/>
      <c r="C17" s="233"/>
      <c r="D17" s="233"/>
      <c r="E17" s="233"/>
      <c r="F17" s="233"/>
      <c r="G17" s="233"/>
      <c r="H17" s="245"/>
      <c r="I17" s="139"/>
      <c r="J17" s="140"/>
      <c r="K17" s="140"/>
      <c r="L17" s="140"/>
      <c r="M17" s="140"/>
      <c r="N17" s="140"/>
      <c r="O17" s="141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</row>
    <row r="18" s="94" customFormat="1" ht="20" customHeight="1" spans="1:249">
      <c r="A18" s="246"/>
      <c r="B18" s="247"/>
      <c r="C18" s="247"/>
      <c r="D18" s="247"/>
      <c r="E18" s="247"/>
      <c r="F18" s="247"/>
      <c r="G18" s="247"/>
      <c r="H18" s="245"/>
      <c r="I18" s="139"/>
      <c r="J18" s="140"/>
      <c r="K18" s="140"/>
      <c r="L18" s="140"/>
      <c r="M18" s="140"/>
      <c r="N18" s="140"/>
      <c r="O18" s="141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</row>
    <row r="19" s="94" customFormat="1" ht="20" customHeight="1" spans="1:249">
      <c r="A19" s="120"/>
      <c r="B19" s="121"/>
      <c r="C19" s="121"/>
      <c r="D19" s="121"/>
      <c r="E19" s="121"/>
      <c r="F19" s="121"/>
      <c r="G19" s="121"/>
      <c r="H19" s="245"/>
      <c r="I19" s="139"/>
      <c r="J19" s="140"/>
      <c r="K19" s="140"/>
      <c r="L19" s="140"/>
      <c r="M19" s="140"/>
      <c r="N19" s="140"/>
      <c r="O19" s="141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</row>
    <row r="20" s="94" customFormat="1" ht="20" customHeight="1" spans="1:249">
      <c r="A20" s="120"/>
      <c r="B20" s="121"/>
      <c r="C20" s="121"/>
      <c r="D20" s="121"/>
      <c r="E20" s="121"/>
      <c r="F20" s="121"/>
      <c r="G20" s="121"/>
      <c r="H20" s="122"/>
      <c r="I20" s="139"/>
      <c r="J20" s="140"/>
      <c r="K20" s="140"/>
      <c r="L20" s="140"/>
      <c r="M20" s="140"/>
      <c r="N20" s="140"/>
      <c r="O20" s="141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97"/>
      <c r="BE20" s="97"/>
      <c r="BF20" s="97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7"/>
      <c r="BS20" s="97"/>
      <c r="BT20" s="97"/>
      <c r="BU20" s="97"/>
      <c r="BV20" s="97"/>
      <c r="BW20" s="97"/>
      <c r="BX20" s="97"/>
      <c r="BY20" s="97"/>
      <c r="BZ20" s="97"/>
      <c r="CA20" s="97"/>
      <c r="CB20" s="97"/>
      <c r="CC20" s="97"/>
      <c r="CD20" s="97"/>
      <c r="CE20" s="97"/>
      <c r="CF20" s="97"/>
      <c r="CG20" s="97"/>
      <c r="CH20" s="97"/>
      <c r="CI20" s="97"/>
      <c r="CJ20" s="97"/>
      <c r="CK20" s="97"/>
      <c r="CL20" s="97"/>
      <c r="CM20" s="97"/>
      <c r="CN20" s="97"/>
      <c r="CO20" s="97"/>
      <c r="CP20" s="97"/>
      <c r="CQ20" s="97"/>
      <c r="CR20" s="97"/>
      <c r="CS20" s="97"/>
      <c r="CT20" s="97"/>
      <c r="CU20" s="97"/>
      <c r="CV20" s="97"/>
      <c r="CW20" s="97"/>
      <c r="CX20" s="97"/>
      <c r="CY20" s="97"/>
      <c r="CZ20" s="97"/>
      <c r="DA20" s="97"/>
      <c r="DB20" s="97"/>
      <c r="DC20" s="97"/>
      <c r="DD20" s="97"/>
      <c r="DE20" s="97"/>
      <c r="DF20" s="97"/>
      <c r="DG20" s="97"/>
      <c r="DH20" s="97"/>
      <c r="DI20" s="97"/>
      <c r="DJ20" s="97"/>
      <c r="DK20" s="97"/>
      <c r="DL20" s="97"/>
      <c r="DM20" s="97"/>
      <c r="DN20" s="97"/>
      <c r="DO20" s="97"/>
      <c r="DP20" s="97"/>
      <c r="DQ20" s="97"/>
      <c r="DR20" s="97"/>
      <c r="DS20" s="97"/>
      <c r="DT20" s="97"/>
      <c r="DU20" s="97"/>
      <c r="DV20" s="97"/>
      <c r="DW20" s="97"/>
      <c r="DX20" s="97"/>
      <c r="DY20" s="97"/>
      <c r="DZ20" s="97"/>
      <c r="EA20" s="97"/>
      <c r="EB20" s="97"/>
      <c r="EC20" s="97"/>
      <c r="ED20" s="97"/>
      <c r="EE20" s="97"/>
      <c r="EF20" s="97"/>
      <c r="EG20" s="97"/>
      <c r="EH20" s="97"/>
      <c r="EI20" s="97"/>
      <c r="EJ20" s="97"/>
      <c r="EK20" s="97"/>
      <c r="EL20" s="97"/>
      <c r="EM20" s="97"/>
      <c r="EN20" s="97"/>
      <c r="EO20" s="97"/>
      <c r="EP20" s="97"/>
      <c r="EQ20" s="97"/>
      <c r="ER20" s="97"/>
      <c r="ES20" s="97"/>
      <c r="ET20" s="97"/>
      <c r="EU20" s="97"/>
      <c r="EV20" s="97"/>
      <c r="EW20" s="97"/>
      <c r="EX20" s="97"/>
      <c r="EY20" s="97"/>
      <c r="EZ20" s="97"/>
      <c r="FA20" s="97"/>
      <c r="FB20" s="97"/>
      <c r="FC20" s="97"/>
      <c r="FD20" s="97"/>
      <c r="FE20" s="97"/>
      <c r="FF20" s="97"/>
      <c r="FG20" s="97"/>
      <c r="FH20" s="97"/>
      <c r="FI20" s="97"/>
      <c r="FJ20" s="97"/>
      <c r="FK20" s="97"/>
      <c r="FL20" s="97"/>
      <c r="FM20" s="97"/>
      <c r="FN20" s="97"/>
      <c r="FO20" s="97"/>
      <c r="FP20" s="97"/>
      <c r="FQ20" s="97"/>
      <c r="FR20" s="97"/>
      <c r="FS20" s="97"/>
      <c r="FT20" s="97"/>
      <c r="FU20" s="97"/>
      <c r="FV20" s="97"/>
      <c r="FW20" s="97"/>
      <c r="FX20" s="97"/>
      <c r="FY20" s="97"/>
      <c r="FZ20" s="97"/>
      <c r="GA20" s="97"/>
      <c r="GB20" s="97"/>
      <c r="GC20" s="97"/>
      <c r="GD20" s="97"/>
      <c r="GE20" s="97"/>
      <c r="GF20" s="97"/>
      <c r="GG20" s="97"/>
      <c r="GH20" s="97"/>
      <c r="GI20" s="97"/>
      <c r="GJ20" s="97"/>
      <c r="GK20" s="97"/>
      <c r="GL20" s="97"/>
      <c r="GM20" s="97"/>
      <c r="GN20" s="97"/>
      <c r="GO20" s="97"/>
      <c r="GP20" s="97"/>
      <c r="GQ20" s="97"/>
      <c r="GR20" s="97"/>
      <c r="GS20" s="97"/>
      <c r="GT20" s="97"/>
      <c r="GU20" s="97"/>
      <c r="GV20" s="97"/>
      <c r="GW20" s="97"/>
      <c r="GX20" s="97"/>
      <c r="GY20" s="97"/>
      <c r="GZ20" s="97"/>
      <c r="HA20" s="97"/>
      <c r="HB20" s="97"/>
      <c r="HC20" s="97"/>
      <c r="HD20" s="97"/>
      <c r="HE20" s="97"/>
      <c r="HF20" s="97"/>
      <c r="HG20" s="97"/>
      <c r="HH20" s="97"/>
      <c r="HI20" s="97"/>
      <c r="HJ20" s="97"/>
      <c r="HK20" s="97"/>
      <c r="HL20" s="97"/>
      <c r="HM20" s="97"/>
      <c r="HN20" s="97"/>
      <c r="HO20" s="97"/>
      <c r="HP20" s="97"/>
      <c r="HQ20" s="97"/>
      <c r="HR20" s="97"/>
      <c r="HS20" s="97"/>
      <c r="HT20" s="97"/>
      <c r="HU20" s="97"/>
      <c r="HV20" s="97"/>
      <c r="HW20" s="97"/>
      <c r="HX20" s="97"/>
      <c r="HY20" s="97"/>
      <c r="HZ20" s="97"/>
      <c r="IA20" s="97"/>
      <c r="IB20" s="97"/>
      <c r="IC20" s="97"/>
      <c r="ID20" s="97"/>
      <c r="IE20" s="97"/>
      <c r="IF20" s="97"/>
      <c r="IG20" s="97"/>
      <c r="IH20" s="97"/>
      <c r="II20" s="97"/>
      <c r="IJ20" s="97"/>
      <c r="IK20" s="97"/>
      <c r="IL20" s="97"/>
      <c r="IM20" s="97"/>
      <c r="IN20" s="97"/>
      <c r="IO20" s="97"/>
    </row>
    <row r="21" s="94" customFormat="1" ht="17.25" spans="1:249">
      <c r="A21" s="123"/>
      <c r="B21" s="124"/>
      <c r="C21" s="124"/>
      <c r="D21" s="124"/>
      <c r="E21" s="125"/>
      <c r="F21" s="124"/>
      <c r="G21" s="124"/>
      <c r="H21" s="124"/>
      <c r="I21" s="142"/>
      <c r="J21" s="143"/>
      <c r="K21" s="143"/>
      <c r="L21" s="144"/>
      <c r="M21" s="143"/>
      <c r="N21" s="143"/>
      <c r="O21" s="145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7"/>
      <c r="AV21" s="97"/>
      <c r="AW21" s="97"/>
      <c r="AX21" s="97"/>
      <c r="AY21" s="97"/>
      <c r="AZ21" s="97"/>
      <c r="BA21" s="97"/>
      <c r="BB21" s="97"/>
      <c r="BC21" s="97"/>
      <c r="BD21" s="97"/>
      <c r="BE21" s="97"/>
      <c r="BF21" s="97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7"/>
      <c r="BS21" s="97"/>
      <c r="BT21" s="97"/>
      <c r="BU21" s="97"/>
      <c r="BV21" s="97"/>
      <c r="BW21" s="97"/>
      <c r="BX21" s="97"/>
      <c r="BY21" s="97"/>
      <c r="BZ21" s="97"/>
      <c r="CA21" s="97"/>
      <c r="CB21" s="97"/>
      <c r="CC21" s="97"/>
      <c r="CD21" s="97"/>
      <c r="CE21" s="97"/>
      <c r="CF21" s="97"/>
      <c r="CG21" s="97"/>
      <c r="CH21" s="97"/>
      <c r="CI21" s="97"/>
      <c r="CJ21" s="97"/>
      <c r="CK21" s="97"/>
      <c r="CL21" s="97"/>
      <c r="CM21" s="97"/>
      <c r="CN21" s="97"/>
      <c r="CO21" s="97"/>
      <c r="CP21" s="97"/>
      <c r="CQ21" s="97"/>
      <c r="CR21" s="97"/>
      <c r="CS21" s="97"/>
      <c r="CT21" s="97"/>
      <c r="CU21" s="97"/>
      <c r="CV21" s="97"/>
      <c r="CW21" s="97"/>
      <c r="CX21" s="97"/>
      <c r="CY21" s="97"/>
      <c r="CZ21" s="97"/>
      <c r="DA21" s="97"/>
      <c r="DB21" s="97"/>
      <c r="DC21" s="97"/>
      <c r="DD21" s="97"/>
      <c r="DE21" s="97"/>
      <c r="DF21" s="97"/>
      <c r="DG21" s="97"/>
      <c r="DH21" s="97"/>
      <c r="DI21" s="97"/>
      <c r="DJ21" s="97"/>
      <c r="DK21" s="97"/>
      <c r="DL21" s="97"/>
      <c r="DM21" s="97"/>
      <c r="DN21" s="97"/>
      <c r="DO21" s="97"/>
      <c r="DP21" s="97"/>
      <c r="DQ21" s="97"/>
      <c r="DR21" s="97"/>
      <c r="DS21" s="97"/>
      <c r="DT21" s="97"/>
      <c r="DU21" s="97"/>
      <c r="DV21" s="97"/>
      <c r="DW21" s="97"/>
      <c r="DX21" s="97"/>
      <c r="DY21" s="97"/>
      <c r="DZ21" s="97"/>
      <c r="EA21" s="97"/>
      <c r="EB21" s="97"/>
      <c r="EC21" s="97"/>
      <c r="ED21" s="97"/>
      <c r="EE21" s="97"/>
      <c r="EF21" s="97"/>
      <c r="EG21" s="97"/>
      <c r="EH21" s="97"/>
      <c r="EI21" s="97"/>
      <c r="EJ21" s="97"/>
      <c r="EK21" s="97"/>
      <c r="EL21" s="97"/>
      <c r="EM21" s="97"/>
      <c r="EN21" s="97"/>
      <c r="EO21" s="97"/>
      <c r="EP21" s="97"/>
      <c r="EQ21" s="97"/>
      <c r="ER21" s="97"/>
      <c r="ES21" s="97"/>
      <c r="ET21" s="97"/>
      <c r="EU21" s="97"/>
      <c r="EV21" s="97"/>
      <c r="EW21" s="97"/>
      <c r="EX21" s="97"/>
      <c r="EY21" s="97"/>
      <c r="EZ21" s="97"/>
      <c r="FA21" s="97"/>
      <c r="FB21" s="97"/>
      <c r="FC21" s="97"/>
      <c r="FD21" s="97"/>
      <c r="FE21" s="97"/>
      <c r="FF21" s="97"/>
      <c r="FG21" s="97"/>
      <c r="FH21" s="97"/>
      <c r="FI21" s="97"/>
      <c r="FJ21" s="97"/>
      <c r="FK21" s="97"/>
      <c r="FL21" s="97"/>
      <c r="FM21" s="97"/>
      <c r="FN21" s="97"/>
      <c r="FO21" s="97"/>
      <c r="FP21" s="97"/>
      <c r="FQ21" s="97"/>
      <c r="FR21" s="97"/>
      <c r="FS21" s="97"/>
      <c r="FT21" s="97"/>
      <c r="FU21" s="97"/>
      <c r="FV21" s="97"/>
      <c r="FW21" s="97"/>
      <c r="FX21" s="97"/>
      <c r="FY21" s="97"/>
      <c r="FZ21" s="97"/>
      <c r="GA21" s="97"/>
      <c r="GB21" s="97"/>
      <c r="GC21" s="97"/>
      <c r="GD21" s="97"/>
      <c r="GE21" s="97"/>
      <c r="GF21" s="97"/>
      <c r="GG21" s="97"/>
      <c r="GH21" s="97"/>
      <c r="GI21" s="97"/>
      <c r="GJ21" s="97"/>
      <c r="GK21" s="97"/>
      <c r="GL21" s="97"/>
      <c r="GM21" s="97"/>
      <c r="GN21" s="97"/>
      <c r="GO21" s="97"/>
      <c r="GP21" s="97"/>
      <c r="GQ21" s="97"/>
      <c r="GR21" s="97"/>
      <c r="GS21" s="97"/>
      <c r="GT21" s="97"/>
      <c r="GU21" s="97"/>
      <c r="GV21" s="97"/>
      <c r="GW21" s="97"/>
      <c r="GX21" s="97"/>
      <c r="GY21" s="97"/>
      <c r="GZ21" s="97"/>
      <c r="HA21" s="97"/>
      <c r="HB21" s="97"/>
      <c r="HC21" s="97"/>
      <c r="HD21" s="97"/>
      <c r="HE21" s="97"/>
      <c r="HF21" s="97"/>
      <c r="HG21" s="97"/>
      <c r="HH21" s="97"/>
      <c r="HI21" s="97"/>
      <c r="HJ21" s="97"/>
      <c r="HK21" s="97"/>
      <c r="HL21" s="97"/>
      <c r="HM21" s="97"/>
      <c r="HN21" s="97"/>
      <c r="HO21" s="97"/>
      <c r="HP21" s="97"/>
      <c r="HQ21" s="97"/>
      <c r="HR21" s="97"/>
      <c r="HS21" s="97"/>
      <c r="HT21" s="97"/>
      <c r="HU21" s="97"/>
      <c r="HV21" s="97"/>
      <c r="HW21" s="97"/>
      <c r="HX21" s="97"/>
      <c r="HY21" s="97"/>
      <c r="HZ21" s="97"/>
      <c r="IA21" s="97"/>
      <c r="IB21" s="97"/>
      <c r="IC21" s="97"/>
      <c r="ID21" s="97"/>
      <c r="IE21" s="97"/>
      <c r="IF21" s="97"/>
      <c r="IG21" s="97"/>
      <c r="IH21" s="97"/>
      <c r="II21" s="97"/>
      <c r="IJ21" s="97"/>
      <c r="IK21" s="97"/>
      <c r="IL21" s="97"/>
      <c r="IM21" s="97"/>
      <c r="IN21" s="97"/>
      <c r="IO21" s="97"/>
    </row>
    <row r="22" s="94" customFormat="1" spans="1:249">
      <c r="A22" s="129" t="s">
        <v>166</v>
      </c>
      <c r="B22" s="129"/>
      <c r="C22" s="130"/>
      <c r="O22" s="248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7"/>
      <c r="BS22" s="97"/>
      <c r="BT22" s="97"/>
      <c r="BU22" s="97"/>
      <c r="BV22" s="97"/>
      <c r="BW22" s="97"/>
      <c r="BX22" s="97"/>
      <c r="BY22" s="97"/>
      <c r="BZ22" s="97"/>
      <c r="CA22" s="97"/>
      <c r="CB22" s="97"/>
      <c r="CC22" s="97"/>
      <c r="CD22" s="97"/>
      <c r="CE22" s="97"/>
      <c r="CF22" s="97"/>
      <c r="CG22" s="97"/>
      <c r="CH22" s="97"/>
      <c r="CI22" s="97"/>
      <c r="CJ22" s="97"/>
      <c r="CK22" s="97"/>
      <c r="CL22" s="97"/>
      <c r="CM22" s="97"/>
      <c r="CN22" s="97"/>
      <c r="CO22" s="97"/>
      <c r="CP22" s="97"/>
      <c r="CQ22" s="97"/>
      <c r="CR22" s="97"/>
      <c r="CS22" s="97"/>
      <c r="CT22" s="97"/>
      <c r="CU22" s="97"/>
      <c r="CV22" s="97"/>
      <c r="CW22" s="97"/>
      <c r="CX22" s="97"/>
      <c r="CY22" s="97"/>
      <c r="CZ22" s="97"/>
      <c r="DA22" s="97"/>
      <c r="DB22" s="97"/>
      <c r="DC22" s="97"/>
      <c r="DD22" s="97"/>
      <c r="DE22" s="97"/>
      <c r="DF22" s="97"/>
      <c r="DG22" s="97"/>
      <c r="DH22" s="97"/>
      <c r="DI22" s="97"/>
      <c r="DJ22" s="97"/>
      <c r="DK22" s="97"/>
      <c r="DL22" s="97"/>
      <c r="DM22" s="97"/>
      <c r="DN22" s="97"/>
      <c r="DO22" s="97"/>
      <c r="DP22" s="97"/>
      <c r="DQ22" s="97"/>
      <c r="DR22" s="97"/>
      <c r="DS22" s="97"/>
      <c r="DT22" s="97"/>
      <c r="DU22" s="97"/>
      <c r="DV22" s="97"/>
      <c r="DW22" s="97"/>
      <c r="DX22" s="97"/>
      <c r="DY22" s="97"/>
      <c r="DZ22" s="97"/>
      <c r="EA22" s="97"/>
      <c r="EB22" s="97"/>
      <c r="EC22" s="97"/>
      <c r="ED22" s="97"/>
      <c r="EE22" s="97"/>
      <c r="EF22" s="97"/>
      <c r="EG22" s="97"/>
      <c r="EH22" s="97"/>
      <c r="EI22" s="97"/>
      <c r="EJ22" s="97"/>
      <c r="EK22" s="97"/>
      <c r="EL22" s="97"/>
      <c r="EM22" s="97"/>
      <c r="EN22" s="97"/>
      <c r="EO22" s="97"/>
      <c r="EP22" s="97"/>
      <c r="EQ22" s="97"/>
      <c r="ER22" s="97"/>
      <c r="ES22" s="97"/>
      <c r="ET22" s="97"/>
      <c r="EU22" s="97"/>
      <c r="EV22" s="97"/>
      <c r="EW22" s="97"/>
      <c r="EX22" s="97"/>
      <c r="EY22" s="97"/>
      <c r="EZ22" s="97"/>
      <c r="FA22" s="97"/>
      <c r="FB22" s="97"/>
      <c r="FC22" s="97"/>
      <c r="FD22" s="97"/>
      <c r="FE22" s="97"/>
      <c r="FF22" s="97"/>
      <c r="FG22" s="97"/>
      <c r="FH22" s="97"/>
      <c r="FI22" s="97"/>
      <c r="FJ22" s="97"/>
      <c r="FK22" s="97"/>
      <c r="FL22" s="97"/>
      <c r="FM22" s="97"/>
      <c r="FN22" s="97"/>
      <c r="FO22" s="97"/>
      <c r="FP22" s="97"/>
      <c r="FQ22" s="97"/>
      <c r="FR22" s="97"/>
      <c r="FS22" s="97"/>
      <c r="FT22" s="97"/>
      <c r="FU22" s="97"/>
      <c r="FV22" s="97"/>
      <c r="FW22" s="97"/>
      <c r="FX22" s="97"/>
      <c r="FY22" s="97"/>
      <c r="FZ22" s="97"/>
      <c r="GA22" s="97"/>
      <c r="GB22" s="97"/>
      <c r="GC22" s="97"/>
      <c r="GD22" s="97"/>
      <c r="GE22" s="97"/>
      <c r="GF22" s="97"/>
      <c r="GG22" s="97"/>
      <c r="GH22" s="97"/>
      <c r="GI22" s="97"/>
      <c r="GJ22" s="97"/>
      <c r="GK22" s="97"/>
      <c r="GL22" s="97"/>
      <c r="GM22" s="97"/>
      <c r="GN22" s="97"/>
      <c r="GO22" s="97"/>
      <c r="GP22" s="97"/>
      <c r="GQ22" s="97"/>
      <c r="GR22" s="97"/>
      <c r="GS22" s="97"/>
      <c r="GT22" s="97"/>
      <c r="GU22" s="97"/>
      <c r="GV22" s="97"/>
      <c r="GW22" s="97"/>
      <c r="GX22" s="97"/>
      <c r="GY22" s="97"/>
      <c r="GZ22" s="97"/>
      <c r="HA22" s="97"/>
      <c r="HB22" s="97"/>
      <c r="HC22" s="97"/>
      <c r="HD22" s="97"/>
      <c r="HE22" s="97"/>
      <c r="HF22" s="97"/>
      <c r="HG22" s="97"/>
      <c r="HH22" s="97"/>
      <c r="HI22" s="97"/>
      <c r="HJ22" s="97"/>
      <c r="HK22" s="97"/>
      <c r="HL22" s="97"/>
      <c r="HM22" s="97"/>
      <c r="HN22" s="97"/>
      <c r="HO22" s="97"/>
      <c r="HP22" s="97"/>
      <c r="HQ22" s="97"/>
      <c r="HR22" s="97"/>
      <c r="HS22" s="97"/>
      <c r="HT22" s="97"/>
      <c r="HU22" s="97"/>
      <c r="HV22" s="97"/>
      <c r="HW22" s="97"/>
      <c r="HX22" s="97"/>
      <c r="HY22" s="97"/>
      <c r="HZ22" s="97"/>
      <c r="IA22" s="97"/>
      <c r="IB22" s="97"/>
      <c r="IC22" s="97"/>
      <c r="ID22" s="97"/>
      <c r="IE22" s="97"/>
      <c r="IF22" s="97"/>
      <c r="IG22" s="97"/>
      <c r="IH22" s="97"/>
      <c r="II22" s="97"/>
      <c r="IJ22" s="97"/>
      <c r="IK22" s="97"/>
      <c r="IL22" s="97"/>
      <c r="IM22" s="97"/>
      <c r="IN22" s="97"/>
      <c r="IO22" s="97"/>
    </row>
    <row r="23" s="94" customFormat="1" spans="3:249">
      <c r="C23" s="95"/>
      <c r="I23" s="146" t="s">
        <v>167</v>
      </c>
      <c r="J23" s="256">
        <v>45634</v>
      </c>
      <c r="K23" s="146" t="s">
        <v>168</v>
      </c>
      <c r="L23" s="94" t="s">
        <v>130</v>
      </c>
      <c r="M23" s="146" t="s">
        <v>169</v>
      </c>
      <c r="N23" s="248" t="s">
        <v>133</v>
      </c>
      <c r="O23" s="248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7"/>
      <c r="CD23" s="97"/>
      <c r="CE23" s="97"/>
      <c r="CF23" s="97"/>
      <c r="CG23" s="97"/>
      <c r="CH23" s="97"/>
      <c r="CI23" s="97"/>
      <c r="CJ23" s="97"/>
      <c r="CK23" s="97"/>
      <c r="CL23" s="97"/>
      <c r="CM23" s="97"/>
      <c r="CN23" s="97"/>
      <c r="CO23" s="97"/>
      <c r="CP23" s="97"/>
      <c r="CQ23" s="97"/>
      <c r="CR23" s="97"/>
      <c r="CS23" s="97"/>
      <c r="CT23" s="97"/>
      <c r="CU23" s="97"/>
      <c r="CV23" s="97"/>
      <c r="CW23" s="97"/>
      <c r="CX23" s="97"/>
      <c r="CY23" s="97"/>
      <c r="CZ23" s="97"/>
      <c r="DA23" s="97"/>
      <c r="DB23" s="97"/>
      <c r="DC23" s="97"/>
      <c r="DD23" s="97"/>
      <c r="DE23" s="97"/>
      <c r="DF23" s="97"/>
      <c r="DG23" s="97"/>
      <c r="DH23" s="97"/>
      <c r="DI23" s="97"/>
      <c r="DJ23" s="97"/>
      <c r="DK23" s="97"/>
      <c r="DL23" s="97"/>
      <c r="DM23" s="97"/>
      <c r="DN23" s="97"/>
      <c r="DO23" s="97"/>
      <c r="DP23" s="97"/>
      <c r="DQ23" s="97"/>
      <c r="DR23" s="97"/>
      <c r="DS23" s="97"/>
      <c r="DT23" s="97"/>
      <c r="DU23" s="97"/>
      <c r="DV23" s="97"/>
      <c r="DW23" s="97"/>
      <c r="DX23" s="97"/>
      <c r="DY23" s="97"/>
      <c r="DZ23" s="97"/>
      <c r="EA23" s="97"/>
      <c r="EB23" s="97"/>
      <c r="EC23" s="97"/>
      <c r="ED23" s="97"/>
      <c r="EE23" s="97"/>
      <c r="EF23" s="97"/>
      <c r="EG23" s="97"/>
      <c r="EH23" s="97"/>
      <c r="EI23" s="97"/>
      <c r="EJ23" s="97"/>
      <c r="EK23" s="97"/>
      <c r="EL23" s="97"/>
      <c r="EM23" s="97"/>
      <c r="EN23" s="97"/>
      <c r="EO23" s="97"/>
      <c r="EP23" s="97"/>
      <c r="EQ23" s="97"/>
      <c r="ER23" s="97"/>
      <c r="ES23" s="97"/>
      <c r="ET23" s="97"/>
      <c r="EU23" s="97"/>
      <c r="EV23" s="97"/>
      <c r="EW23" s="97"/>
      <c r="EX23" s="97"/>
      <c r="EY23" s="97"/>
      <c r="EZ23" s="97"/>
      <c r="FA23" s="97"/>
      <c r="FB23" s="97"/>
      <c r="FC23" s="97"/>
      <c r="FD23" s="97"/>
      <c r="FE23" s="97"/>
      <c r="FF23" s="97"/>
      <c r="FG23" s="97"/>
      <c r="FH23" s="97"/>
      <c r="FI23" s="97"/>
      <c r="FJ23" s="97"/>
      <c r="FK23" s="97"/>
      <c r="FL23" s="97"/>
      <c r="FM23" s="97"/>
      <c r="FN23" s="97"/>
      <c r="FO23" s="97"/>
      <c r="FP23" s="97"/>
      <c r="FQ23" s="97"/>
      <c r="FR23" s="97"/>
      <c r="FS23" s="97"/>
      <c r="FT23" s="97"/>
      <c r="FU23" s="97"/>
      <c r="FV23" s="97"/>
      <c r="FW23" s="97"/>
      <c r="FX23" s="97"/>
      <c r="FY23" s="97"/>
      <c r="FZ23" s="97"/>
      <c r="GA23" s="97"/>
      <c r="GB23" s="97"/>
      <c r="GC23" s="97"/>
      <c r="GD23" s="97"/>
      <c r="GE23" s="97"/>
      <c r="GF23" s="97"/>
      <c r="GG23" s="97"/>
      <c r="GH23" s="97"/>
      <c r="GI23" s="97"/>
      <c r="GJ23" s="97"/>
      <c r="GK23" s="97"/>
      <c r="GL23" s="97"/>
      <c r="GM23" s="97"/>
      <c r="GN23" s="97"/>
      <c r="GO23" s="97"/>
      <c r="GP23" s="97"/>
      <c r="GQ23" s="97"/>
      <c r="GR23" s="97"/>
      <c r="GS23" s="97"/>
      <c r="GT23" s="97"/>
      <c r="GU23" s="97"/>
      <c r="GV23" s="97"/>
      <c r="GW23" s="97"/>
      <c r="GX23" s="97"/>
      <c r="GY23" s="97"/>
      <c r="GZ23" s="97"/>
      <c r="HA23" s="97"/>
      <c r="HB23" s="97"/>
      <c r="HC23" s="97"/>
      <c r="HD23" s="97"/>
      <c r="HE23" s="97"/>
      <c r="HF23" s="97"/>
      <c r="HG23" s="97"/>
      <c r="HH23" s="97"/>
      <c r="HI23" s="97"/>
      <c r="HJ23" s="97"/>
      <c r="HK23" s="97"/>
      <c r="HL23" s="97"/>
      <c r="HM23" s="97"/>
      <c r="HN23" s="97"/>
      <c r="HO23" s="97"/>
      <c r="HP23" s="97"/>
      <c r="HQ23" s="97"/>
      <c r="HR23" s="97"/>
      <c r="HS23" s="97"/>
      <c r="HT23" s="97"/>
      <c r="HU23" s="97"/>
      <c r="HV23" s="97"/>
      <c r="HW23" s="97"/>
      <c r="HX23" s="97"/>
      <c r="HY23" s="97"/>
      <c r="HZ23" s="97"/>
      <c r="IA23" s="97"/>
      <c r="IB23" s="97"/>
      <c r="IC23" s="97"/>
      <c r="ID23" s="97"/>
      <c r="IE23" s="97"/>
      <c r="IF23" s="97"/>
      <c r="IG23" s="97"/>
      <c r="IH23" s="97"/>
      <c r="II23" s="97"/>
      <c r="IJ23" s="97"/>
      <c r="IK23" s="97"/>
      <c r="IL23" s="97"/>
      <c r="IM23" s="97"/>
      <c r="IN23" s="97"/>
      <c r="IO23" s="97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1" workbookViewId="0">
      <selection activeCell="O36" sqref="O36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1">
      <c r="A1" s="152" t="s">
        <v>187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8" customHeight="1" spans="1:11">
      <c r="A2" s="153" t="s">
        <v>53</v>
      </c>
      <c r="B2" s="154" t="s">
        <v>54</v>
      </c>
      <c r="C2" s="154"/>
      <c r="D2" s="155" t="s">
        <v>61</v>
      </c>
      <c r="E2" s="156" t="str">
        <f>首期!B4</f>
        <v>QAMMAN84151</v>
      </c>
      <c r="F2" s="157" t="s">
        <v>188</v>
      </c>
      <c r="G2" s="158" t="str">
        <f>首期!B5</f>
        <v>儿童打底裤（两件套）</v>
      </c>
      <c r="H2" s="159"/>
      <c r="I2" s="187" t="s">
        <v>57</v>
      </c>
      <c r="J2" s="206" t="s">
        <v>56</v>
      </c>
      <c r="K2" s="207"/>
    </row>
    <row r="3" ht="18" customHeight="1" spans="1:11">
      <c r="A3" s="160" t="s">
        <v>75</v>
      </c>
      <c r="B3" s="161">
        <f>首期!B7</f>
        <v>970</v>
      </c>
      <c r="C3" s="161"/>
      <c r="D3" s="162" t="s">
        <v>189</v>
      </c>
      <c r="E3" s="163">
        <v>45346</v>
      </c>
      <c r="F3" s="164"/>
      <c r="G3" s="164"/>
      <c r="H3" s="165" t="s">
        <v>190</v>
      </c>
      <c r="I3" s="165"/>
      <c r="J3" s="165"/>
      <c r="K3" s="208"/>
    </row>
    <row r="4" ht="18" customHeight="1" spans="1:11">
      <c r="A4" s="166" t="s">
        <v>71</v>
      </c>
      <c r="B4" s="161">
        <v>1</v>
      </c>
      <c r="C4" s="161">
        <v>6</v>
      </c>
      <c r="D4" s="167" t="s">
        <v>191</v>
      </c>
      <c r="E4" s="164" t="s">
        <v>192</v>
      </c>
      <c r="F4" s="164"/>
      <c r="G4" s="164"/>
      <c r="H4" s="167" t="s">
        <v>193</v>
      </c>
      <c r="I4" s="167"/>
      <c r="J4" s="179" t="s">
        <v>65</v>
      </c>
      <c r="K4" s="209" t="s">
        <v>66</v>
      </c>
    </row>
    <row r="5" ht="18" customHeight="1" spans="1:11">
      <c r="A5" s="166" t="s">
        <v>194</v>
      </c>
      <c r="B5" s="161">
        <v>1</v>
      </c>
      <c r="C5" s="161"/>
      <c r="D5" s="162" t="s">
        <v>195</v>
      </c>
      <c r="E5" s="162"/>
      <c r="G5" s="162"/>
      <c r="H5" s="167" t="s">
        <v>196</v>
      </c>
      <c r="I5" s="167"/>
      <c r="J5" s="179" t="s">
        <v>65</v>
      </c>
      <c r="K5" s="209" t="s">
        <v>66</v>
      </c>
    </row>
    <row r="6" ht="18" customHeight="1" spans="1:13">
      <c r="A6" s="168" t="s">
        <v>197</v>
      </c>
      <c r="B6" s="169">
        <v>80</v>
      </c>
      <c r="C6" s="169"/>
      <c r="D6" s="170" t="s">
        <v>198</v>
      </c>
      <c r="E6" s="171"/>
      <c r="F6" s="171"/>
      <c r="G6" s="170"/>
      <c r="H6" s="172" t="s">
        <v>199</v>
      </c>
      <c r="I6" s="172"/>
      <c r="J6" s="171" t="s">
        <v>65</v>
      </c>
      <c r="K6" s="210" t="s">
        <v>66</v>
      </c>
      <c r="M6" s="211"/>
    </row>
    <row r="7" ht="18" customHeight="1" spans="1:11">
      <c r="A7" s="173"/>
      <c r="B7" s="174"/>
      <c r="C7" s="174"/>
      <c r="D7" s="173"/>
      <c r="E7" s="174"/>
      <c r="F7" s="175"/>
      <c r="G7" s="173"/>
      <c r="H7" s="175"/>
      <c r="I7" s="174"/>
      <c r="J7" s="174"/>
      <c r="K7" s="174"/>
    </row>
    <row r="8" ht="18" customHeight="1" spans="1:11">
      <c r="A8" s="176" t="s">
        <v>200</v>
      </c>
      <c r="B8" s="157" t="s">
        <v>201</v>
      </c>
      <c r="C8" s="157" t="s">
        <v>202</v>
      </c>
      <c r="D8" s="157" t="s">
        <v>203</v>
      </c>
      <c r="E8" s="157" t="s">
        <v>204</v>
      </c>
      <c r="F8" s="157" t="s">
        <v>205</v>
      </c>
      <c r="G8" s="177" t="s">
        <v>206</v>
      </c>
      <c r="H8" s="178"/>
      <c r="I8" s="178"/>
      <c r="J8" s="178"/>
      <c r="K8" s="212"/>
    </row>
    <row r="9" ht="18" customHeight="1" spans="1:11">
      <c r="A9" s="166" t="s">
        <v>207</v>
      </c>
      <c r="B9" s="167"/>
      <c r="C9" s="179" t="s">
        <v>65</v>
      </c>
      <c r="D9" s="179" t="s">
        <v>66</v>
      </c>
      <c r="E9" s="162" t="s">
        <v>208</v>
      </c>
      <c r="F9" s="180" t="s">
        <v>209</v>
      </c>
      <c r="G9" s="181"/>
      <c r="H9" s="182"/>
      <c r="I9" s="182"/>
      <c r="J9" s="182"/>
      <c r="K9" s="213"/>
    </row>
    <row r="10" ht="18" customHeight="1" spans="1:11">
      <c r="A10" s="166" t="s">
        <v>210</v>
      </c>
      <c r="B10" s="167"/>
      <c r="C10" s="179" t="s">
        <v>65</v>
      </c>
      <c r="D10" s="179" t="s">
        <v>66</v>
      </c>
      <c r="E10" s="162" t="s">
        <v>211</v>
      </c>
      <c r="F10" s="180" t="s">
        <v>212</v>
      </c>
      <c r="G10" s="181" t="s">
        <v>213</v>
      </c>
      <c r="H10" s="182"/>
      <c r="I10" s="182"/>
      <c r="J10" s="182"/>
      <c r="K10" s="213"/>
    </row>
    <row r="11" ht="18" customHeight="1" spans="1:11">
      <c r="A11" s="183" t="s">
        <v>172</v>
      </c>
      <c r="B11" s="184"/>
      <c r="C11" s="184"/>
      <c r="D11" s="184"/>
      <c r="E11" s="184"/>
      <c r="F11" s="184"/>
      <c r="G11" s="184"/>
      <c r="H11" s="184"/>
      <c r="I11" s="184"/>
      <c r="J11" s="184"/>
      <c r="K11" s="214"/>
    </row>
    <row r="12" ht="18" customHeight="1" spans="1:11">
      <c r="A12" s="160" t="s">
        <v>89</v>
      </c>
      <c r="B12" s="179" t="s">
        <v>85</v>
      </c>
      <c r="C12" s="179" t="s">
        <v>86</v>
      </c>
      <c r="D12" s="180"/>
      <c r="E12" s="162" t="s">
        <v>87</v>
      </c>
      <c r="F12" s="179" t="s">
        <v>85</v>
      </c>
      <c r="G12" s="179" t="s">
        <v>86</v>
      </c>
      <c r="H12" s="179"/>
      <c r="I12" s="162" t="s">
        <v>214</v>
      </c>
      <c r="J12" s="179" t="s">
        <v>85</v>
      </c>
      <c r="K12" s="209" t="s">
        <v>86</v>
      </c>
    </row>
    <row r="13" ht="18" customHeight="1" spans="1:11">
      <c r="A13" s="160" t="s">
        <v>92</v>
      </c>
      <c r="B13" s="179" t="s">
        <v>85</v>
      </c>
      <c r="C13" s="179" t="s">
        <v>86</v>
      </c>
      <c r="D13" s="180"/>
      <c r="E13" s="162" t="s">
        <v>97</v>
      </c>
      <c r="F13" s="179" t="s">
        <v>85</v>
      </c>
      <c r="G13" s="179" t="s">
        <v>86</v>
      </c>
      <c r="H13" s="179"/>
      <c r="I13" s="162" t="s">
        <v>215</v>
      </c>
      <c r="J13" s="179" t="s">
        <v>85</v>
      </c>
      <c r="K13" s="209" t="s">
        <v>86</v>
      </c>
    </row>
    <row r="14" ht="18" customHeight="1" spans="1:11">
      <c r="A14" s="168" t="s">
        <v>216</v>
      </c>
      <c r="B14" s="171" t="s">
        <v>85</v>
      </c>
      <c r="C14" s="171" t="s">
        <v>86</v>
      </c>
      <c r="D14" s="185"/>
      <c r="E14" s="170" t="s">
        <v>217</v>
      </c>
      <c r="F14" s="171" t="s">
        <v>85</v>
      </c>
      <c r="G14" s="171" t="s">
        <v>86</v>
      </c>
      <c r="H14" s="171"/>
      <c r="I14" s="170" t="s">
        <v>218</v>
      </c>
      <c r="J14" s="171" t="s">
        <v>85</v>
      </c>
      <c r="K14" s="210" t="s">
        <v>86</v>
      </c>
    </row>
    <row r="15" ht="18" customHeight="1" spans="1:11">
      <c r="A15" s="173"/>
      <c r="B15" s="186"/>
      <c r="C15" s="186"/>
      <c r="D15" s="174"/>
      <c r="E15" s="173"/>
      <c r="F15" s="186"/>
      <c r="G15" s="186"/>
      <c r="H15" s="186"/>
      <c r="I15" s="173"/>
      <c r="J15" s="186"/>
      <c r="K15" s="186"/>
    </row>
    <row r="16" s="149" customFormat="1" ht="18" customHeight="1" spans="1:11">
      <c r="A16" s="153" t="s">
        <v>219</v>
      </c>
      <c r="B16" s="187"/>
      <c r="C16" s="187"/>
      <c r="D16" s="187"/>
      <c r="E16" s="187"/>
      <c r="F16" s="187"/>
      <c r="G16" s="187"/>
      <c r="H16" s="187"/>
      <c r="I16" s="187"/>
      <c r="J16" s="187"/>
      <c r="K16" s="215"/>
    </row>
    <row r="17" ht="18" customHeight="1" spans="1:11">
      <c r="A17" s="166" t="s">
        <v>220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16"/>
    </row>
    <row r="18" ht="18" customHeight="1" spans="1:11">
      <c r="A18" s="166" t="s">
        <v>221</v>
      </c>
      <c r="B18" s="167"/>
      <c r="C18" s="167"/>
      <c r="D18" s="167"/>
      <c r="E18" s="167"/>
      <c r="F18" s="167"/>
      <c r="G18" s="167"/>
      <c r="H18" s="167"/>
      <c r="I18" s="167"/>
      <c r="J18" s="167"/>
      <c r="K18" s="216"/>
    </row>
    <row r="19" ht="22" customHeight="1" spans="1:11">
      <c r="A19" s="188"/>
      <c r="B19" s="179"/>
      <c r="C19" s="179"/>
      <c r="D19" s="179"/>
      <c r="E19" s="179"/>
      <c r="F19" s="179"/>
      <c r="G19" s="179"/>
      <c r="H19" s="179"/>
      <c r="I19" s="179"/>
      <c r="J19" s="179"/>
      <c r="K19" s="209"/>
    </row>
    <row r="20" ht="22" customHeight="1" spans="1:11">
      <c r="A20" s="189"/>
      <c r="B20" s="190"/>
      <c r="C20" s="190"/>
      <c r="D20" s="190"/>
      <c r="E20" s="190"/>
      <c r="F20" s="190"/>
      <c r="G20" s="190"/>
      <c r="H20" s="190"/>
      <c r="I20" s="190"/>
      <c r="J20" s="190"/>
      <c r="K20" s="217"/>
    </row>
    <row r="21" ht="22" customHeight="1" spans="1:11">
      <c r="A21" s="189"/>
      <c r="B21" s="190"/>
      <c r="C21" s="190"/>
      <c r="D21" s="190"/>
      <c r="E21" s="190"/>
      <c r="F21" s="190"/>
      <c r="G21" s="190"/>
      <c r="H21" s="190"/>
      <c r="I21" s="190"/>
      <c r="J21" s="190"/>
      <c r="K21" s="217"/>
    </row>
    <row r="22" ht="22" customHeight="1" spans="1:1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217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218"/>
    </row>
    <row r="24" ht="18" customHeight="1" spans="1:11">
      <c r="A24" s="166" t="s">
        <v>115</v>
      </c>
      <c r="B24" s="167"/>
      <c r="C24" s="179" t="s">
        <v>65</v>
      </c>
      <c r="D24" s="179" t="s">
        <v>66</v>
      </c>
      <c r="E24" s="165"/>
      <c r="F24" s="165"/>
      <c r="G24" s="165"/>
      <c r="H24" s="165"/>
      <c r="I24" s="165"/>
      <c r="J24" s="165"/>
      <c r="K24" s="208"/>
    </row>
    <row r="25" ht="18" customHeight="1" spans="1:11">
      <c r="A25" s="193" t="s">
        <v>222</v>
      </c>
      <c r="B25" s="194"/>
      <c r="C25" s="194"/>
      <c r="D25" s="194"/>
      <c r="E25" s="194"/>
      <c r="F25" s="194"/>
      <c r="G25" s="194"/>
      <c r="H25" s="194"/>
      <c r="I25" s="194"/>
      <c r="J25" s="194"/>
      <c r="K25" s="219"/>
    </row>
    <row r="26" ht="15" spans="1:11">
      <c r="A26" s="195"/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ht="20" customHeight="1" spans="1:11">
      <c r="A27" s="196" t="s">
        <v>223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20" t="s">
        <v>224</v>
      </c>
    </row>
    <row r="28" ht="23" customHeight="1" spans="1:11">
      <c r="A28" s="189" t="s">
        <v>225</v>
      </c>
      <c r="B28" s="190"/>
      <c r="C28" s="190"/>
      <c r="D28" s="190"/>
      <c r="E28" s="190"/>
      <c r="F28" s="190"/>
      <c r="G28" s="190"/>
      <c r="H28" s="190"/>
      <c r="I28" s="190"/>
      <c r="J28" s="221"/>
      <c r="K28" s="222">
        <v>1</v>
      </c>
    </row>
    <row r="29" ht="23" customHeight="1" spans="1:11">
      <c r="A29" s="189" t="s">
        <v>226</v>
      </c>
      <c r="B29" s="190"/>
      <c r="C29" s="190"/>
      <c r="D29" s="190"/>
      <c r="E29" s="190"/>
      <c r="F29" s="190"/>
      <c r="G29" s="190"/>
      <c r="H29" s="190"/>
      <c r="I29" s="190"/>
      <c r="J29" s="221"/>
      <c r="K29" s="213">
        <v>1</v>
      </c>
    </row>
    <row r="30" ht="23" customHeight="1" spans="1:11">
      <c r="A30" s="189"/>
      <c r="B30" s="190"/>
      <c r="C30" s="190"/>
      <c r="D30" s="190"/>
      <c r="E30" s="190"/>
      <c r="F30" s="190"/>
      <c r="G30" s="190"/>
      <c r="H30" s="190"/>
      <c r="I30" s="190"/>
      <c r="J30" s="221"/>
      <c r="K30" s="213"/>
    </row>
    <row r="31" ht="23" customHeight="1" spans="1:11">
      <c r="A31" s="189"/>
      <c r="B31" s="190"/>
      <c r="C31" s="190"/>
      <c r="D31" s="190"/>
      <c r="E31" s="190"/>
      <c r="F31" s="190"/>
      <c r="G31" s="190"/>
      <c r="H31" s="190"/>
      <c r="I31" s="190"/>
      <c r="J31" s="221"/>
      <c r="K31" s="213"/>
    </row>
    <row r="32" ht="23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221"/>
      <c r="K32" s="223"/>
    </row>
    <row r="33" ht="23" customHeight="1" spans="1:11">
      <c r="A33" s="189"/>
      <c r="B33" s="190"/>
      <c r="C33" s="190"/>
      <c r="D33" s="190"/>
      <c r="E33" s="190"/>
      <c r="F33" s="190"/>
      <c r="G33" s="190"/>
      <c r="H33" s="190"/>
      <c r="I33" s="190"/>
      <c r="J33" s="221"/>
      <c r="K33" s="224"/>
    </row>
    <row r="34" ht="23" customHeight="1" spans="1:11">
      <c r="A34" s="189"/>
      <c r="B34" s="190"/>
      <c r="C34" s="190"/>
      <c r="D34" s="190"/>
      <c r="E34" s="190"/>
      <c r="F34" s="190"/>
      <c r="G34" s="190"/>
      <c r="H34" s="190"/>
      <c r="I34" s="190"/>
      <c r="J34" s="221"/>
      <c r="K34" s="213"/>
    </row>
    <row r="35" ht="23" customHeight="1" spans="1:11">
      <c r="A35" s="189"/>
      <c r="B35" s="190"/>
      <c r="C35" s="190"/>
      <c r="D35" s="190"/>
      <c r="E35" s="190"/>
      <c r="F35" s="190"/>
      <c r="G35" s="190"/>
      <c r="H35" s="190"/>
      <c r="I35" s="190"/>
      <c r="J35" s="221"/>
      <c r="K35" s="225"/>
    </row>
    <row r="36" ht="23" customHeight="1" spans="1:11">
      <c r="A36" s="197" t="s">
        <v>227</v>
      </c>
      <c r="B36" s="198"/>
      <c r="C36" s="198"/>
      <c r="D36" s="198"/>
      <c r="E36" s="198"/>
      <c r="F36" s="198"/>
      <c r="G36" s="198"/>
      <c r="H36" s="198"/>
      <c r="I36" s="198"/>
      <c r="J36" s="226"/>
      <c r="K36" s="227">
        <f>SUM(K28:K35)</f>
        <v>2</v>
      </c>
    </row>
    <row r="37" ht="18.75" customHeight="1" spans="1:11">
      <c r="A37" s="199" t="s">
        <v>228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28"/>
    </row>
    <row r="38" s="150" customFormat="1" ht="18.75" customHeight="1" spans="1:11">
      <c r="A38" s="166" t="s">
        <v>229</v>
      </c>
      <c r="B38" s="167"/>
      <c r="C38" s="167"/>
      <c r="D38" s="165" t="s">
        <v>230</v>
      </c>
      <c r="E38" s="165"/>
      <c r="F38" s="201" t="s">
        <v>231</v>
      </c>
      <c r="G38" s="202"/>
      <c r="H38" s="167" t="s">
        <v>232</v>
      </c>
      <c r="I38" s="167"/>
      <c r="J38" s="167" t="s">
        <v>233</v>
      </c>
      <c r="K38" s="216"/>
    </row>
    <row r="39" ht="18.75" customHeight="1" spans="1:11">
      <c r="A39" s="166" t="s">
        <v>116</v>
      </c>
      <c r="B39" s="167" t="s">
        <v>234</v>
      </c>
      <c r="C39" s="167"/>
      <c r="D39" s="167"/>
      <c r="E39" s="167"/>
      <c r="F39" s="167"/>
      <c r="G39" s="167"/>
      <c r="H39" s="167"/>
      <c r="I39" s="167"/>
      <c r="J39" s="167"/>
      <c r="K39" s="216"/>
    </row>
    <row r="40" ht="24" customHeight="1" spans="1:11">
      <c r="A40" s="166"/>
      <c r="B40" s="167"/>
      <c r="C40" s="167"/>
      <c r="D40" s="167"/>
      <c r="E40" s="167"/>
      <c r="F40" s="167"/>
      <c r="G40" s="167"/>
      <c r="H40" s="167"/>
      <c r="I40" s="167"/>
      <c r="J40" s="167"/>
      <c r="K40" s="216"/>
    </row>
    <row r="41" ht="24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216"/>
    </row>
    <row r="42" ht="32.1" customHeight="1" spans="1:11">
      <c r="A42" s="168" t="s">
        <v>127</v>
      </c>
      <c r="B42" s="203" t="s">
        <v>235</v>
      </c>
      <c r="C42" s="203"/>
      <c r="D42" s="170" t="s">
        <v>236</v>
      </c>
      <c r="E42" s="185" t="s">
        <v>130</v>
      </c>
      <c r="F42" s="170" t="s">
        <v>131</v>
      </c>
      <c r="G42" s="204">
        <v>45671</v>
      </c>
      <c r="H42" s="205" t="s">
        <v>132</v>
      </c>
      <c r="I42" s="205"/>
      <c r="J42" s="203" t="s">
        <v>133</v>
      </c>
      <c r="K42" s="22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2"/>
  <sheetViews>
    <sheetView tabSelected="1" workbookViewId="0">
      <selection activeCell="G24" sqref="G24"/>
    </sheetView>
  </sheetViews>
  <sheetFormatPr defaultColWidth="9" defaultRowHeight="14.25"/>
  <cols>
    <col min="1" max="1" width="17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5.375" style="94" customWidth="1"/>
    <col min="9" max="9" width="2.75" style="94" customWidth="1"/>
    <col min="10" max="12" width="15.625" style="94" customWidth="1"/>
    <col min="13" max="15" width="15.625" style="96" customWidth="1"/>
    <col min="16" max="253" width="9" style="94"/>
    <col min="254" max="16384" width="9" style="97"/>
  </cols>
  <sheetData>
    <row r="1" s="94" customFormat="1" ht="29" customHeight="1" spans="1:256">
      <c r="A1" s="98" t="s">
        <v>137</v>
      </c>
      <c r="B1" s="98"/>
      <c r="C1" s="99"/>
      <c r="D1" s="99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</row>
    <row r="2" s="94" customFormat="1" ht="20" customHeight="1" spans="1:256">
      <c r="A2" s="101" t="s">
        <v>61</v>
      </c>
      <c r="B2" s="102" t="str">
        <f>首期!B4</f>
        <v>QAMMAN84151</v>
      </c>
      <c r="C2" s="103"/>
      <c r="D2" s="104"/>
      <c r="E2" s="105" t="s">
        <v>67</v>
      </c>
      <c r="F2" s="106" t="str">
        <f>首期!B5</f>
        <v>儿童打底裤（两件套）</v>
      </c>
      <c r="G2" s="106"/>
      <c r="H2" s="106"/>
      <c r="I2" s="131"/>
      <c r="J2" s="132" t="s">
        <v>57</v>
      </c>
      <c r="K2" s="133" t="s">
        <v>56</v>
      </c>
      <c r="L2" s="133"/>
      <c r="M2" s="133"/>
      <c r="N2" s="133"/>
      <c r="O2" s="134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</row>
    <row r="3" s="94" customFormat="1" spans="1:256">
      <c r="A3" s="107" t="s">
        <v>138</v>
      </c>
      <c r="B3" s="108"/>
      <c r="C3" s="109"/>
      <c r="D3" s="108"/>
      <c r="E3" s="108"/>
      <c r="F3" s="108"/>
      <c r="G3" s="108"/>
      <c r="H3" s="108"/>
      <c r="I3" s="135"/>
      <c r="J3" s="136"/>
      <c r="K3" s="136"/>
      <c r="L3" s="136"/>
      <c r="M3" s="136"/>
      <c r="N3" s="136"/>
      <c r="O3" s="13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7"/>
      <c r="CT3" s="97"/>
      <c r="CU3" s="97"/>
      <c r="CV3" s="97"/>
      <c r="CW3" s="97"/>
      <c r="CX3" s="97"/>
      <c r="CY3" s="97"/>
      <c r="CZ3" s="97"/>
      <c r="DA3" s="97"/>
      <c r="DB3" s="97"/>
      <c r="DC3" s="97"/>
      <c r="DD3" s="97"/>
      <c r="DE3" s="97"/>
      <c r="DF3" s="97"/>
      <c r="DG3" s="97"/>
      <c r="DH3" s="97"/>
      <c r="DI3" s="97"/>
      <c r="DJ3" s="97"/>
      <c r="DK3" s="97"/>
      <c r="DL3" s="97"/>
      <c r="DM3" s="97"/>
      <c r="DN3" s="97"/>
      <c r="DO3" s="97"/>
      <c r="DP3" s="97"/>
      <c r="DQ3" s="97"/>
      <c r="DR3" s="97"/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7"/>
      <c r="EP3" s="97"/>
      <c r="EQ3" s="97"/>
      <c r="ER3" s="97"/>
      <c r="ES3" s="97"/>
      <c r="ET3" s="97"/>
      <c r="EU3" s="97"/>
      <c r="EV3" s="97"/>
      <c r="EW3" s="97"/>
      <c r="EX3" s="97"/>
      <c r="EY3" s="97"/>
      <c r="EZ3" s="97"/>
      <c r="FA3" s="97"/>
      <c r="FB3" s="97"/>
      <c r="FC3" s="97"/>
      <c r="FD3" s="97"/>
      <c r="FE3" s="97"/>
      <c r="FF3" s="97"/>
      <c r="FG3" s="97"/>
      <c r="FH3" s="97"/>
      <c r="FI3" s="97"/>
      <c r="FJ3" s="97"/>
      <c r="FK3" s="97"/>
      <c r="FL3" s="97"/>
      <c r="FM3" s="97"/>
      <c r="FN3" s="97"/>
      <c r="FO3" s="97"/>
      <c r="FP3" s="97"/>
      <c r="FQ3" s="97"/>
      <c r="FR3" s="97"/>
      <c r="FS3" s="97"/>
      <c r="FT3" s="97"/>
      <c r="FU3" s="97"/>
      <c r="FV3" s="97"/>
      <c r="FW3" s="97"/>
      <c r="FX3" s="97"/>
      <c r="FY3" s="97"/>
      <c r="FZ3" s="97"/>
      <c r="GA3" s="97"/>
      <c r="GB3" s="97"/>
      <c r="GC3" s="97"/>
      <c r="GD3" s="97"/>
      <c r="GE3" s="97"/>
      <c r="GF3" s="97"/>
      <c r="GG3" s="97"/>
      <c r="GH3" s="97"/>
      <c r="GI3" s="97"/>
      <c r="GJ3" s="97"/>
      <c r="GK3" s="97"/>
      <c r="GL3" s="97"/>
      <c r="GM3" s="97"/>
      <c r="GN3" s="97"/>
      <c r="GO3" s="97"/>
      <c r="GP3" s="97"/>
      <c r="GQ3" s="97"/>
      <c r="GR3" s="97"/>
      <c r="GS3" s="97"/>
      <c r="GT3" s="97"/>
      <c r="GU3" s="97"/>
      <c r="GV3" s="97"/>
      <c r="GW3" s="97"/>
      <c r="GX3" s="97"/>
      <c r="GY3" s="97"/>
      <c r="GZ3" s="97"/>
      <c r="HA3" s="97"/>
      <c r="HB3" s="97"/>
      <c r="HC3" s="97"/>
      <c r="HD3" s="97"/>
      <c r="HE3" s="97"/>
      <c r="HF3" s="97"/>
      <c r="HG3" s="97"/>
      <c r="HH3" s="97"/>
      <c r="HI3" s="97"/>
      <c r="HJ3" s="97"/>
      <c r="HK3" s="97"/>
      <c r="HL3" s="97"/>
      <c r="HM3" s="97"/>
      <c r="HN3" s="97"/>
      <c r="HO3" s="97"/>
      <c r="HP3" s="97"/>
      <c r="HQ3" s="97"/>
      <c r="HR3" s="97"/>
      <c r="HS3" s="97"/>
      <c r="HT3" s="97"/>
      <c r="HU3" s="97"/>
      <c r="HV3" s="97"/>
      <c r="HW3" s="97"/>
      <c r="HX3" s="97"/>
      <c r="HY3" s="97"/>
      <c r="HZ3" s="97"/>
      <c r="IA3" s="97"/>
      <c r="IB3" s="97"/>
      <c r="IC3" s="97"/>
      <c r="ID3" s="97"/>
      <c r="IE3" s="97"/>
      <c r="IF3" s="97"/>
      <c r="IG3" s="97"/>
      <c r="IH3" s="97"/>
      <c r="II3" s="97"/>
      <c r="IJ3" s="97"/>
      <c r="IK3" s="97"/>
      <c r="IL3" s="97"/>
      <c r="IM3" s="97"/>
      <c r="IN3" s="97"/>
      <c r="IO3" s="97"/>
      <c r="IP3" s="97"/>
      <c r="IQ3" s="97"/>
      <c r="IR3" s="97"/>
      <c r="IS3" s="97"/>
      <c r="IT3" s="97"/>
      <c r="IU3" s="97"/>
      <c r="IV3" s="97"/>
    </row>
    <row r="4" s="94" customFormat="1" spans="1:256">
      <c r="A4" s="107"/>
      <c r="B4" s="110" t="s">
        <v>140</v>
      </c>
      <c r="C4" s="110" t="s">
        <v>141</v>
      </c>
      <c r="D4" s="110" t="s">
        <v>142</v>
      </c>
      <c r="E4" s="110" t="s">
        <v>143</v>
      </c>
      <c r="F4" s="110" t="s">
        <v>144</v>
      </c>
      <c r="G4" s="110" t="s">
        <v>145</v>
      </c>
      <c r="H4" s="111"/>
      <c r="I4" s="135"/>
      <c r="J4" s="110" t="s">
        <v>140</v>
      </c>
      <c r="K4" s="110" t="s">
        <v>141</v>
      </c>
      <c r="L4" s="110" t="s">
        <v>142</v>
      </c>
      <c r="M4" s="110" t="s">
        <v>143</v>
      </c>
      <c r="N4" s="110" t="s">
        <v>144</v>
      </c>
      <c r="O4" s="138" t="s">
        <v>145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</row>
    <row r="5" s="94" customFormat="1" ht="16.5" spans="1:256">
      <c r="A5" s="107"/>
      <c r="B5" s="112"/>
      <c r="C5" s="112"/>
      <c r="D5" s="113"/>
      <c r="E5" s="113"/>
      <c r="F5" s="113"/>
      <c r="G5" s="113"/>
      <c r="H5" s="111"/>
      <c r="I5" s="139"/>
      <c r="J5" s="140" t="s">
        <v>111</v>
      </c>
      <c r="K5" s="140" t="s">
        <v>111</v>
      </c>
      <c r="L5" s="140" t="s">
        <v>111</v>
      </c>
      <c r="M5" s="140" t="s">
        <v>111</v>
      </c>
      <c r="N5" s="140" t="s">
        <v>111</v>
      </c>
      <c r="O5" s="141" t="s">
        <v>111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</row>
    <row r="6" s="94" customFormat="1" ht="21" customHeight="1" spans="1:256">
      <c r="A6" s="114" t="s">
        <v>148</v>
      </c>
      <c r="B6" s="115">
        <v>62</v>
      </c>
      <c r="C6" s="116">
        <f>D6-5</f>
        <v>67</v>
      </c>
      <c r="D6" s="116">
        <v>72</v>
      </c>
      <c r="E6" s="116">
        <f t="shared" ref="E6:G6" si="0">D6+6</f>
        <v>78</v>
      </c>
      <c r="F6" s="116">
        <f t="shared" si="0"/>
        <v>84</v>
      </c>
      <c r="G6" s="116">
        <f t="shared" si="0"/>
        <v>90</v>
      </c>
      <c r="H6" s="116">
        <f>G6+3</f>
        <v>93</v>
      </c>
      <c r="I6" s="139"/>
      <c r="J6" s="140" t="s">
        <v>237</v>
      </c>
      <c r="K6" s="140" t="s">
        <v>238</v>
      </c>
      <c r="L6" s="140" t="s">
        <v>239</v>
      </c>
      <c r="M6" s="140" t="s">
        <v>237</v>
      </c>
      <c r="N6" s="140" t="s">
        <v>240</v>
      </c>
      <c r="O6" s="141" t="s">
        <v>237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</row>
    <row r="7" s="94" customFormat="1" ht="21" customHeight="1" spans="1:256">
      <c r="A7" s="114" t="s">
        <v>151</v>
      </c>
      <c r="B7" s="115">
        <v>6</v>
      </c>
      <c r="C7" s="116">
        <v>6</v>
      </c>
      <c r="D7" s="116">
        <v>6</v>
      </c>
      <c r="E7" s="116">
        <v>6</v>
      </c>
      <c r="F7" s="116">
        <v>6</v>
      </c>
      <c r="G7" s="116">
        <v>6</v>
      </c>
      <c r="H7" s="116">
        <v>6</v>
      </c>
      <c r="I7" s="139"/>
      <c r="J7" s="140" t="s">
        <v>241</v>
      </c>
      <c r="K7" s="140" t="s">
        <v>241</v>
      </c>
      <c r="L7" s="140" t="s">
        <v>241</v>
      </c>
      <c r="M7" s="140" t="s">
        <v>241</v>
      </c>
      <c r="N7" s="140" t="s">
        <v>241</v>
      </c>
      <c r="O7" s="141" t="s">
        <v>241</v>
      </c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  <c r="CS7" s="97"/>
      <c r="CT7" s="97"/>
      <c r="CU7" s="97"/>
      <c r="CV7" s="97"/>
      <c r="CW7" s="97"/>
      <c r="CX7" s="97"/>
      <c r="CY7" s="97"/>
      <c r="CZ7" s="97"/>
      <c r="DA7" s="97"/>
      <c r="DB7" s="97"/>
      <c r="DC7" s="97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97"/>
      <c r="DZ7" s="97"/>
      <c r="EA7" s="97"/>
      <c r="EB7" s="97"/>
      <c r="EC7" s="97"/>
      <c r="ED7" s="97"/>
      <c r="EE7" s="97"/>
      <c r="EF7" s="97"/>
      <c r="EG7" s="97"/>
      <c r="EH7" s="97"/>
      <c r="EI7" s="97"/>
      <c r="EJ7" s="97"/>
      <c r="EK7" s="97"/>
      <c r="EL7" s="97"/>
      <c r="EM7" s="97"/>
      <c r="EN7" s="97"/>
      <c r="EO7" s="97"/>
      <c r="EP7" s="97"/>
      <c r="EQ7" s="97"/>
      <c r="ER7" s="97"/>
      <c r="ES7" s="97"/>
      <c r="ET7" s="97"/>
      <c r="EU7" s="97"/>
      <c r="EV7" s="97"/>
      <c r="EW7" s="97"/>
      <c r="EX7" s="97"/>
      <c r="EY7" s="97"/>
      <c r="EZ7" s="97"/>
      <c r="FA7" s="97"/>
      <c r="FB7" s="97"/>
      <c r="FC7" s="97"/>
      <c r="FD7" s="97"/>
      <c r="FE7" s="97"/>
      <c r="FF7" s="97"/>
      <c r="FG7" s="97"/>
      <c r="FH7" s="97"/>
      <c r="FI7" s="97"/>
      <c r="FJ7" s="97"/>
      <c r="FK7" s="97"/>
      <c r="FL7" s="97"/>
      <c r="FM7" s="97"/>
      <c r="FN7" s="97"/>
      <c r="FO7" s="97"/>
      <c r="FP7" s="97"/>
      <c r="FQ7" s="97"/>
      <c r="FR7" s="97"/>
      <c r="FS7" s="97"/>
      <c r="FT7" s="97"/>
      <c r="FU7" s="97"/>
      <c r="FV7" s="97"/>
      <c r="FW7" s="97"/>
      <c r="FX7" s="97"/>
      <c r="FY7" s="97"/>
      <c r="FZ7" s="97"/>
      <c r="GA7" s="97"/>
      <c r="GB7" s="97"/>
      <c r="GC7" s="97"/>
      <c r="GD7" s="97"/>
      <c r="GE7" s="97"/>
      <c r="GF7" s="97"/>
      <c r="GG7" s="97"/>
      <c r="GH7" s="97"/>
      <c r="GI7" s="97"/>
      <c r="GJ7" s="97"/>
      <c r="GK7" s="97"/>
      <c r="GL7" s="97"/>
      <c r="GM7" s="97"/>
      <c r="GN7" s="97"/>
      <c r="GO7" s="97"/>
      <c r="GP7" s="97"/>
      <c r="GQ7" s="97"/>
      <c r="GR7" s="97"/>
      <c r="GS7" s="97"/>
      <c r="GT7" s="97"/>
      <c r="GU7" s="97"/>
      <c r="GV7" s="97"/>
      <c r="GW7" s="97"/>
      <c r="GX7" s="97"/>
      <c r="GY7" s="97"/>
      <c r="GZ7" s="97"/>
      <c r="HA7" s="97"/>
      <c r="HB7" s="97"/>
      <c r="HC7" s="97"/>
      <c r="HD7" s="97"/>
      <c r="HE7" s="97"/>
      <c r="HF7" s="97"/>
      <c r="HG7" s="97"/>
      <c r="HH7" s="97"/>
      <c r="HI7" s="97"/>
      <c r="HJ7" s="97"/>
      <c r="HK7" s="97"/>
      <c r="HL7" s="97"/>
      <c r="HM7" s="97"/>
      <c r="HN7" s="97"/>
      <c r="HO7" s="97"/>
      <c r="HP7" s="97"/>
      <c r="HQ7" s="97"/>
      <c r="HR7" s="97"/>
      <c r="HS7" s="97"/>
      <c r="HT7" s="97"/>
      <c r="HU7" s="97"/>
      <c r="HV7" s="97"/>
      <c r="HW7" s="97"/>
      <c r="HX7" s="97"/>
      <c r="HY7" s="97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</row>
    <row r="8" s="94" customFormat="1" ht="21" customHeight="1" spans="1:256">
      <c r="A8" s="114" t="s">
        <v>152</v>
      </c>
      <c r="B8" s="115">
        <f>C8-3</f>
        <v>44</v>
      </c>
      <c r="C8" s="116">
        <f>D8-3</f>
        <v>47</v>
      </c>
      <c r="D8" s="116">
        <v>50</v>
      </c>
      <c r="E8" s="116">
        <f>D8+4</f>
        <v>54</v>
      </c>
      <c r="F8" s="116">
        <f>E8+3</f>
        <v>57</v>
      </c>
      <c r="G8" s="116">
        <f>F8+4</f>
        <v>61</v>
      </c>
      <c r="H8" s="116">
        <f>G8+2</f>
        <v>63</v>
      </c>
      <c r="I8" s="139"/>
      <c r="J8" s="140" t="s">
        <v>241</v>
      </c>
      <c r="K8" s="140" t="s">
        <v>241</v>
      </c>
      <c r="L8" s="140" t="s">
        <v>241</v>
      </c>
      <c r="M8" s="140" t="s">
        <v>241</v>
      </c>
      <c r="N8" s="140" t="s">
        <v>241</v>
      </c>
      <c r="O8" s="141" t="s">
        <v>241</v>
      </c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</row>
    <row r="9" s="94" customFormat="1" ht="21" customHeight="1" spans="1:256">
      <c r="A9" s="114" t="s">
        <v>153</v>
      </c>
      <c r="B9" s="115">
        <v>50</v>
      </c>
      <c r="C9" s="116">
        <f>D9-5</f>
        <v>55</v>
      </c>
      <c r="D9" s="116">
        <v>60</v>
      </c>
      <c r="E9" s="116">
        <f t="shared" ref="E9:G9" si="1">D9+7</f>
        <v>67</v>
      </c>
      <c r="F9" s="116">
        <f t="shared" si="1"/>
        <v>74</v>
      </c>
      <c r="G9" s="116">
        <f t="shared" si="1"/>
        <v>81</v>
      </c>
      <c r="H9" s="116">
        <f>G9+3</f>
        <v>84</v>
      </c>
      <c r="I9" s="139"/>
      <c r="J9" s="140" t="s">
        <v>241</v>
      </c>
      <c r="K9" s="140" t="s">
        <v>241</v>
      </c>
      <c r="L9" s="140" t="s">
        <v>241</v>
      </c>
      <c r="M9" s="140" t="s">
        <v>241</v>
      </c>
      <c r="N9" s="140" t="s">
        <v>241</v>
      </c>
      <c r="O9" s="141" t="s">
        <v>241</v>
      </c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</row>
    <row r="10" s="94" customFormat="1" ht="21" customHeight="1" spans="1:256">
      <c r="A10" s="117" t="s">
        <v>154</v>
      </c>
      <c r="B10" s="118">
        <v>15.3</v>
      </c>
      <c r="C10" s="119">
        <f>D10-1.6</f>
        <v>16.9</v>
      </c>
      <c r="D10" s="119">
        <v>18.5</v>
      </c>
      <c r="E10" s="119">
        <f>D10+2.25</f>
        <v>20.75</v>
      </c>
      <c r="F10" s="119">
        <f>D10+4.5</f>
        <v>23</v>
      </c>
      <c r="G10" s="119">
        <f>D10+6.75</f>
        <v>25.25</v>
      </c>
      <c r="H10" s="119">
        <f>D10+7.65</f>
        <v>26.15</v>
      </c>
      <c r="I10" s="139"/>
      <c r="J10" s="140" t="s">
        <v>242</v>
      </c>
      <c r="K10" s="140" t="s">
        <v>242</v>
      </c>
      <c r="L10" s="140" t="s">
        <v>240</v>
      </c>
      <c r="M10" s="140" t="s">
        <v>243</v>
      </c>
      <c r="N10" s="140" t="s">
        <v>240</v>
      </c>
      <c r="O10" s="141" t="s">
        <v>242</v>
      </c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</row>
    <row r="11" s="94" customFormat="1" ht="21" customHeight="1" spans="1:256">
      <c r="A11" s="114" t="s">
        <v>157</v>
      </c>
      <c r="B11" s="115">
        <v>9.5</v>
      </c>
      <c r="C11" s="116">
        <f>D11-1</f>
        <v>10.5</v>
      </c>
      <c r="D11" s="116">
        <v>11.5</v>
      </c>
      <c r="E11" s="116">
        <f t="shared" ref="E11:G11" si="2">D11+1.5</f>
        <v>13</v>
      </c>
      <c r="F11" s="116">
        <f t="shared" si="2"/>
        <v>14.5</v>
      </c>
      <c r="G11" s="116">
        <f t="shared" si="2"/>
        <v>16</v>
      </c>
      <c r="H11" s="116">
        <f>G11+0.6</f>
        <v>16.6</v>
      </c>
      <c r="I11" s="139"/>
      <c r="J11" s="140" t="s">
        <v>241</v>
      </c>
      <c r="K11" s="140" t="s">
        <v>241</v>
      </c>
      <c r="L11" s="140" t="s">
        <v>241</v>
      </c>
      <c r="M11" s="140" t="s">
        <v>241</v>
      </c>
      <c r="N11" s="140" t="s">
        <v>241</v>
      </c>
      <c r="O11" s="141" t="s">
        <v>241</v>
      </c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  <c r="IQ11" s="97"/>
      <c r="IR11" s="97"/>
      <c r="IS11" s="97"/>
      <c r="IT11" s="97"/>
      <c r="IU11" s="97"/>
      <c r="IV11" s="97"/>
    </row>
    <row r="12" s="94" customFormat="1" ht="21" customHeight="1" spans="1:256">
      <c r="A12" s="114" t="s">
        <v>158</v>
      </c>
      <c r="B12" s="115">
        <v>8</v>
      </c>
      <c r="C12" s="116">
        <f>D12-0.5</f>
        <v>8.5</v>
      </c>
      <c r="D12" s="116">
        <v>9</v>
      </c>
      <c r="E12" s="116">
        <f t="shared" ref="E12:H12" si="3">D12+0.5</f>
        <v>9.5</v>
      </c>
      <c r="F12" s="116">
        <f t="shared" si="3"/>
        <v>10</v>
      </c>
      <c r="G12" s="116">
        <f t="shared" si="3"/>
        <v>10.5</v>
      </c>
      <c r="H12" s="116">
        <f t="shared" si="3"/>
        <v>11</v>
      </c>
      <c r="I12" s="139"/>
      <c r="J12" s="140" t="s">
        <v>241</v>
      </c>
      <c r="K12" s="140" t="s">
        <v>241</v>
      </c>
      <c r="L12" s="140" t="s">
        <v>241</v>
      </c>
      <c r="M12" s="140" t="s">
        <v>241</v>
      </c>
      <c r="N12" s="140" t="s">
        <v>241</v>
      </c>
      <c r="O12" s="141" t="s">
        <v>244</v>
      </c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  <c r="IQ12" s="97"/>
      <c r="IR12" s="97"/>
      <c r="IS12" s="97"/>
      <c r="IT12" s="97"/>
      <c r="IU12" s="97"/>
      <c r="IV12" s="97"/>
    </row>
    <row r="13" s="94" customFormat="1" ht="21" customHeight="1" spans="1:256">
      <c r="A13" s="117" t="s">
        <v>160</v>
      </c>
      <c r="B13" s="118">
        <v>17.9</v>
      </c>
      <c r="C13" s="119">
        <f>D13-1.5</f>
        <v>20</v>
      </c>
      <c r="D13" s="119">
        <v>21.5</v>
      </c>
      <c r="E13" s="119">
        <f t="shared" ref="E13:G13" si="4">D13+1.8</f>
        <v>23.3</v>
      </c>
      <c r="F13" s="119">
        <f t="shared" si="4"/>
        <v>25.1</v>
      </c>
      <c r="G13" s="119">
        <f t="shared" si="4"/>
        <v>26.9</v>
      </c>
      <c r="H13" s="119">
        <v>28.2</v>
      </c>
      <c r="I13" s="139"/>
      <c r="J13" s="140" t="s">
        <v>245</v>
      </c>
      <c r="K13" s="140" t="s">
        <v>246</v>
      </c>
      <c r="L13" s="140" t="s">
        <v>247</v>
      </c>
      <c r="M13" s="140" t="s">
        <v>248</v>
      </c>
      <c r="N13" s="140" t="s">
        <v>247</v>
      </c>
      <c r="O13" s="141" t="s">
        <v>245</v>
      </c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  <c r="IQ13" s="97"/>
      <c r="IR13" s="97"/>
      <c r="IS13" s="97"/>
      <c r="IT13" s="97"/>
      <c r="IU13" s="97"/>
      <c r="IV13" s="97"/>
    </row>
    <row r="14" s="94" customFormat="1" ht="21" customHeight="1" spans="1:256">
      <c r="A14" s="117" t="s">
        <v>162</v>
      </c>
      <c r="B14" s="118">
        <v>24.9</v>
      </c>
      <c r="C14" s="119">
        <v>27.2</v>
      </c>
      <c r="D14" s="119">
        <v>29.5</v>
      </c>
      <c r="E14" s="119">
        <f t="shared" ref="E14:G14" si="5">D14+2.3</f>
        <v>31.8</v>
      </c>
      <c r="F14" s="119">
        <f t="shared" si="5"/>
        <v>34.1</v>
      </c>
      <c r="G14" s="119">
        <f t="shared" si="5"/>
        <v>36.4</v>
      </c>
      <c r="H14" s="119">
        <v>38</v>
      </c>
      <c r="I14" s="139"/>
      <c r="J14" s="140" t="s">
        <v>249</v>
      </c>
      <c r="K14" s="140" t="s">
        <v>245</v>
      </c>
      <c r="L14" s="140" t="s">
        <v>245</v>
      </c>
      <c r="M14" s="140" t="s">
        <v>245</v>
      </c>
      <c r="N14" s="140" t="s">
        <v>247</v>
      </c>
      <c r="O14" s="141" t="s">
        <v>248</v>
      </c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  <c r="IQ14" s="97"/>
      <c r="IR14" s="97"/>
      <c r="IS14" s="97"/>
      <c r="IT14" s="97"/>
      <c r="IU14" s="97"/>
      <c r="IV14" s="97"/>
    </row>
    <row r="15" s="94" customFormat="1" ht="21" customHeight="1" spans="1:256">
      <c r="A15" s="114" t="s">
        <v>163</v>
      </c>
      <c r="B15" s="119">
        <v>24.5</v>
      </c>
      <c r="C15" s="116">
        <f>D15-1.5</f>
        <v>26</v>
      </c>
      <c r="D15" s="116">
        <v>27.5</v>
      </c>
      <c r="E15" s="116">
        <f t="shared" ref="E15:G15" si="6">D15+2</f>
        <v>29.5</v>
      </c>
      <c r="F15" s="116">
        <f t="shared" si="6"/>
        <v>31.5</v>
      </c>
      <c r="G15" s="116">
        <f t="shared" si="6"/>
        <v>33.5</v>
      </c>
      <c r="H15" s="116">
        <f>G15+1</f>
        <v>34.5</v>
      </c>
      <c r="I15" s="139"/>
      <c r="J15" s="140" t="s">
        <v>246</v>
      </c>
      <c r="K15" s="140" t="s">
        <v>247</v>
      </c>
      <c r="L15" s="140" t="s">
        <v>248</v>
      </c>
      <c r="M15" s="140" t="s">
        <v>250</v>
      </c>
      <c r="N15" s="140" t="s">
        <v>246</v>
      </c>
      <c r="O15" s="141" t="s">
        <v>248</v>
      </c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</row>
    <row r="16" s="94" customFormat="1" ht="21" customHeight="1" spans="1:256">
      <c r="A16" s="114" t="s">
        <v>164</v>
      </c>
      <c r="B16" s="115">
        <v>2</v>
      </c>
      <c r="C16" s="116">
        <v>2</v>
      </c>
      <c r="D16" s="116">
        <v>2</v>
      </c>
      <c r="E16" s="116">
        <v>2</v>
      </c>
      <c r="F16" s="116">
        <v>2</v>
      </c>
      <c r="G16" s="116">
        <v>2</v>
      </c>
      <c r="H16" s="116">
        <v>2</v>
      </c>
      <c r="I16" s="139"/>
      <c r="J16" s="140" t="s">
        <v>241</v>
      </c>
      <c r="K16" s="140" t="s">
        <v>241</v>
      </c>
      <c r="L16" s="140" t="s">
        <v>241</v>
      </c>
      <c r="M16" s="140" t="s">
        <v>241</v>
      </c>
      <c r="N16" s="140" t="s">
        <v>241</v>
      </c>
      <c r="O16" s="141" t="s">
        <v>241</v>
      </c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  <c r="CS16" s="97"/>
      <c r="CT16" s="97"/>
      <c r="CU16" s="97"/>
      <c r="CV16" s="97"/>
      <c r="CW16" s="97"/>
      <c r="CX16" s="97"/>
      <c r="CY16" s="97"/>
      <c r="CZ16" s="97"/>
      <c r="DA16" s="97"/>
      <c r="DB16" s="97"/>
      <c r="DC16" s="97"/>
      <c r="DD16" s="97"/>
      <c r="DE16" s="97"/>
      <c r="DF16" s="97"/>
      <c r="DG16" s="97"/>
      <c r="DH16" s="97"/>
      <c r="DI16" s="97"/>
      <c r="DJ16" s="97"/>
      <c r="DK16" s="97"/>
      <c r="DL16" s="97"/>
      <c r="DM16" s="97"/>
      <c r="DN16" s="97"/>
      <c r="DO16" s="97"/>
      <c r="DP16" s="97"/>
      <c r="DQ16" s="97"/>
      <c r="DR16" s="97"/>
      <c r="DS16" s="97"/>
      <c r="DT16" s="97"/>
      <c r="DU16" s="97"/>
      <c r="DV16" s="97"/>
      <c r="DW16" s="97"/>
      <c r="DX16" s="97"/>
      <c r="DY16" s="97"/>
      <c r="DZ16" s="97"/>
      <c r="EA16" s="97"/>
      <c r="EB16" s="97"/>
      <c r="EC16" s="97"/>
      <c r="ED16" s="97"/>
      <c r="EE16" s="97"/>
      <c r="EF16" s="97"/>
      <c r="EG16" s="97"/>
      <c r="EH16" s="97"/>
      <c r="EI16" s="97"/>
      <c r="EJ16" s="97"/>
      <c r="EK16" s="97"/>
      <c r="EL16" s="97"/>
      <c r="EM16" s="97"/>
      <c r="EN16" s="97"/>
      <c r="EO16" s="97"/>
      <c r="EP16" s="97"/>
      <c r="EQ16" s="97"/>
      <c r="ER16" s="97"/>
      <c r="ES16" s="97"/>
      <c r="ET16" s="97"/>
      <c r="EU16" s="97"/>
      <c r="EV16" s="97"/>
      <c r="EW16" s="97"/>
      <c r="EX16" s="97"/>
      <c r="EY16" s="97"/>
      <c r="EZ16" s="97"/>
      <c r="FA16" s="97"/>
      <c r="FB16" s="97"/>
      <c r="FC16" s="97"/>
      <c r="FD16" s="97"/>
      <c r="FE16" s="97"/>
      <c r="FF16" s="97"/>
      <c r="FG16" s="97"/>
      <c r="FH16" s="97"/>
      <c r="FI16" s="97"/>
      <c r="FJ16" s="97"/>
      <c r="FK16" s="97"/>
      <c r="FL16" s="97"/>
      <c r="FM16" s="97"/>
      <c r="FN16" s="97"/>
      <c r="FO16" s="97"/>
      <c r="FP16" s="97"/>
      <c r="FQ16" s="97"/>
      <c r="FR16" s="97"/>
      <c r="FS16" s="97"/>
      <c r="FT16" s="97"/>
      <c r="FU16" s="97"/>
      <c r="FV16" s="97"/>
      <c r="FW16" s="97"/>
      <c r="FX16" s="97"/>
      <c r="FY16" s="97"/>
      <c r="FZ16" s="97"/>
      <c r="GA16" s="97"/>
      <c r="GB16" s="97"/>
      <c r="GC16" s="97"/>
      <c r="GD16" s="97"/>
      <c r="GE16" s="97"/>
      <c r="GF16" s="97"/>
      <c r="GG16" s="97"/>
      <c r="GH16" s="97"/>
      <c r="GI16" s="97"/>
      <c r="GJ16" s="97"/>
      <c r="GK16" s="97"/>
      <c r="GL16" s="97"/>
      <c r="GM16" s="97"/>
      <c r="GN16" s="97"/>
      <c r="GO16" s="97"/>
      <c r="GP16" s="97"/>
      <c r="GQ16" s="97"/>
      <c r="GR16" s="97"/>
      <c r="GS16" s="97"/>
      <c r="GT16" s="97"/>
      <c r="GU16" s="97"/>
      <c r="GV16" s="97"/>
      <c r="GW16" s="97"/>
      <c r="GX16" s="97"/>
      <c r="GY16" s="97"/>
      <c r="GZ16" s="97"/>
      <c r="HA16" s="97"/>
      <c r="HB16" s="97"/>
      <c r="HC16" s="97"/>
      <c r="HD16" s="97"/>
      <c r="HE16" s="97"/>
      <c r="HF16" s="97"/>
      <c r="HG16" s="97"/>
      <c r="HH16" s="97"/>
      <c r="HI16" s="97"/>
      <c r="HJ16" s="97"/>
      <c r="HK16" s="97"/>
      <c r="HL16" s="97"/>
      <c r="HM16" s="97"/>
      <c r="HN16" s="97"/>
      <c r="HO16" s="97"/>
      <c r="HP16" s="97"/>
      <c r="HQ16" s="97"/>
      <c r="HR16" s="97"/>
      <c r="HS16" s="97"/>
      <c r="HT16" s="97"/>
      <c r="HU16" s="97"/>
      <c r="HV16" s="97"/>
      <c r="HW16" s="97"/>
      <c r="HX16" s="97"/>
      <c r="HY16" s="97"/>
      <c r="HZ16" s="97"/>
      <c r="IA16" s="97"/>
      <c r="IB16" s="97"/>
      <c r="IC16" s="97"/>
      <c r="ID16" s="97"/>
      <c r="IE16" s="97"/>
      <c r="IF16" s="97"/>
      <c r="IG16" s="97"/>
      <c r="IH16" s="97"/>
      <c r="II16" s="97"/>
      <c r="IJ16" s="97"/>
      <c r="IK16" s="97"/>
      <c r="IL16" s="97"/>
      <c r="IM16" s="97"/>
      <c r="IN16" s="97"/>
      <c r="IO16" s="97"/>
      <c r="IP16" s="97"/>
      <c r="IQ16" s="97"/>
      <c r="IR16" s="97"/>
      <c r="IS16" s="97"/>
      <c r="IT16" s="97"/>
      <c r="IU16" s="97"/>
      <c r="IV16" s="97"/>
    </row>
    <row r="17" s="94" customFormat="1" ht="21" customHeight="1" spans="1:256">
      <c r="A17" s="114" t="s">
        <v>165</v>
      </c>
      <c r="B17" s="115">
        <f>C17-3</f>
        <v>45</v>
      </c>
      <c r="C17" s="116">
        <f>D17-3</f>
        <v>48</v>
      </c>
      <c r="D17" s="116">
        <v>51</v>
      </c>
      <c r="E17" s="116">
        <f>D17+4</f>
        <v>55</v>
      </c>
      <c r="F17" s="116">
        <f>E17+3</f>
        <v>58</v>
      </c>
      <c r="G17" s="116">
        <f>F17+4</f>
        <v>62</v>
      </c>
      <c r="H17" s="116">
        <f>G17+2</f>
        <v>64</v>
      </c>
      <c r="I17" s="139"/>
      <c r="J17" s="140" t="s">
        <v>237</v>
      </c>
      <c r="K17" s="140" t="s">
        <v>242</v>
      </c>
      <c r="L17" s="140" t="s">
        <v>240</v>
      </c>
      <c r="M17" s="140" t="s">
        <v>251</v>
      </c>
      <c r="N17" s="140" t="s">
        <v>240</v>
      </c>
      <c r="O17" s="141" t="s">
        <v>251</v>
      </c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  <c r="CS17" s="97"/>
      <c r="CT17" s="97"/>
      <c r="CU17" s="97"/>
      <c r="CV17" s="97"/>
      <c r="CW17" s="97"/>
      <c r="CX17" s="97"/>
      <c r="CY17" s="97"/>
      <c r="CZ17" s="97"/>
      <c r="DA17" s="97"/>
      <c r="DB17" s="97"/>
      <c r="DC17" s="97"/>
      <c r="DD17" s="97"/>
      <c r="DE17" s="97"/>
      <c r="DF17" s="97"/>
      <c r="DG17" s="97"/>
      <c r="DH17" s="97"/>
      <c r="DI17" s="97"/>
      <c r="DJ17" s="97"/>
      <c r="DK17" s="97"/>
      <c r="DL17" s="97"/>
      <c r="DM17" s="97"/>
      <c r="DN17" s="97"/>
      <c r="DO17" s="97"/>
      <c r="DP17" s="97"/>
      <c r="DQ17" s="97"/>
      <c r="DR17" s="97"/>
      <c r="DS17" s="97"/>
      <c r="DT17" s="97"/>
      <c r="DU17" s="97"/>
      <c r="DV17" s="97"/>
      <c r="DW17" s="97"/>
      <c r="DX17" s="97"/>
      <c r="DY17" s="97"/>
      <c r="DZ17" s="97"/>
      <c r="EA17" s="97"/>
      <c r="EB17" s="97"/>
      <c r="EC17" s="97"/>
      <c r="ED17" s="97"/>
      <c r="EE17" s="97"/>
      <c r="EF17" s="97"/>
      <c r="EG17" s="97"/>
      <c r="EH17" s="97"/>
      <c r="EI17" s="97"/>
      <c r="EJ17" s="97"/>
      <c r="EK17" s="97"/>
      <c r="EL17" s="97"/>
      <c r="EM17" s="97"/>
      <c r="EN17" s="97"/>
      <c r="EO17" s="97"/>
      <c r="EP17" s="97"/>
      <c r="EQ17" s="97"/>
      <c r="ER17" s="97"/>
      <c r="ES17" s="97"/>
      <c r="ET17" s="97"/>
      <c r="EU17" s="97"/>
      <c r="EV17" s="97"/>
      <c r="EW17" s="97"/>
      <c r="EX17" s="97"/>
      <c r="EY17" s="97"/>
      <c r="EZ17" s="97"/>
      <c r="FA17" s="97"/>
      <c r="FB17" s="97"/>
      <c r="FC17" s="97"/>
      <c r="FD17" s="97"/>
      <c r="FE17" s="97"/>
      <c r="FF17" s="97"/>
      <c r="FG17" s="97"/>
      <c r="FH17" s="97"/>
      <c r="FI17" s="97"/>
      <c r="FJ17" s="97"/>
      <c r="FK17" s="97"/>
      <c r="FL17" s="97"/>
      <c r="FM17" s="97"/>
      <c r="FN17" s="97"/>
      <c r="FO17" s="97"/>
      <c r="FP17" s="97"/>
      <c r="FQ17" s="97"/>
      <c r="FR17" s="97"/>
      <c r="FS17" s="97"/>
      <c r="FT17" s="97"/>
      <c r="FU17" s="97"/>
      <c r="FV17" s="97"/>
      <c r="FW17" s="97"/>
      <c r="FX17" s="97"/>
      <c r="FY17" s="97"/>
      <c r="FZ17" s="97"/>
      <c r="GA17" s="97"/>
      <c r="GB17" s="97"/>
      <c r="GC17" s="97"/>
      <c r="GD17" s="97"/>
      <c r="GE17" s="97"/>
      <c r="GF17" s="97"/>
      <c r="GG17" s="97"/>
      <c r="GH17" s="97"/>
      <c r="GI17" s="97"/>
      <c r="GJ17" s="97"/>
      <c r="GK17" s="97"/>
      <c r="GL17" s="97"/>
      <c r="GM17" s="97"/>
      <c r="GN17" s="97"/>
      <c r="GO17" s="97"/>
      <c r="GP17" s="97"/>
      <c r="GQ17" s="97"/>
      <c r="GR17" s="97"/>
      <c r="GS17" s="97"/>
      <c r="GT17" s="97"/>
      <c r="GU17" s="97"/>
      <c r="GV17" s="97"/>
      <c r="GW17" s="97"/>
      <c r="GX17" s="97"/>
      <c r="GY17" s="97"/>
      <c r="GZ17" s="97"/>
      <c r="HA17" s="97"/>
      <c r="HB17" s="97"/>
      <c r="HC17" s="97"/>
      <c r="HD17" s="97"/>
      <c r="HE17" s="97"/>
      <c r="HF17" s="97"/>
      <c r="HG17" s="97"/>
      <c r="HH17" s="97"/>
      <c r="HI17" s="97"/>
      <c r="HJ17" s="97"/>
      <c r="HK17" s="97"/>
      <c r="HL17" s="97"/>
      <c r="HM17" s="97"/>
      <c r="HN17" s="97"/>
      <c r="HO17" s="97"/>
      <c r="HP17" s="97"/>
      <c r="HQ17" s="97"/>
      <c r="HR17" s="97"/>
      <c r="HS17" s="97"/>
      <c r="HT17" s="97"/>
      <c r="HU17" s="97"/>
      <c r="HV17" s="97"/>
      <c r="HW17" s="97"/>
      <c r="HX17" s="97"/>
      <c r="HY17" s="97"/>
      <c r="HZ17" s="97"/>
      <c r="IA17" s="97"/>
      <c r="IB17" s="97"/>
      <c r="IC17" s="97"/>
      <c r="ID17" s="97"/>
      <c r="IE17" s="97"/>
      <c r="IF17" s="97"/>
      <c r="IG17" s="97"/>
      <c r="IH17" s="97"/>
      <c r="II17" s="97"/>
      <c r="IJ17" s="97"/>
      <c r="IK17" s="97"/>
      <c r="IL17" s="97"/>
      <c r="IM17" s="97"/>
      <c r="IN17" s="97"/>
      <c r="IO17" s="97"/>
      <c r="IP17" s="97"/>
      <c r="IQ17" s="97"/>
      <c r="IR17" s="97"/>
      <c r="IS17" s="97"/>
      <c r="IT17" s="97"/>
      <c r="IU17" s="97"/>
      <c r="IV17" s="97"/>
    </row>
    <row r="18" s="94" customFormat="1" ht="21" customHeight="1" spans="1:256">
      <c r="A18" s="120"/>
      <c r="B18" s="121"/>
      <c r="C18" s="121"/>
      <c r="D18" s="121"/>
      <c r="E18" s="121"/>
      <c r="F18" s="121"/>
      <c r="G18" s="121"/>
      <c r="H18" s="122"/>
      <c r="I18" s="139"/>
      <c r="J18" s="140"/>
      <c r="K18" s="140"/>
      <c r="L18" s="140"/>
      <c r="M18" s="140"/>
      <c r="N18" s="140"/>
      <c r="O18" s="141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  <c r="CS18" s="97"/>
      <c r="CT18" s="97"/>
      <c r="CU18" s="97"/>
      <c r="CV18" s="97"/>
      <c r="CW18" s="97"/>
      <c r="CX18" s="97"/>
      <c r="CY18" s="97"/>
      <c r="CZ18" s="97"/>
      <c r="DA18" s="97"/>
      <c r="DB18" s="97"/>
      <c r="DC18" s="97"/>
      <c r="DD18" s="97"/>
      <c r="DE18" s="97"/>
      <c r="DF18" s="97"/>
      <c r="DG18" s="97"/>
      <c r="DH18" s="97"/>
      <c r="DI18" s="97"/>
      <c r="DJ18" s="97"/>
      <c r="DK18" s="97"/>
      <c r="DL18" s="97"/>
      <c r="DM18" s="97"/>
      <c r="DN18" s="97"/>
      <c r="DO18" s="97"/>
      <c r="DP18" s="97"/>
      <c r="DQ18" s="97"/>
      <c r="DR18" s="97"/>
      <c r="DS18" s="97"/>
      <c r="DT18" s="97"/>
      <c r="DU18" s="97"/>
      <c r="DV18" s="97"/>
      <c r="DW18" s="97"/>
      <c r="DX18" s="97"/>
      <c r="DY18" s="97"/>
      <c r="DZ18" s="97"/>
      <c r="EA18" s="97"/>
      <c r="EB18" s="97"/>
      <c r="EC18" s="97"/>
      <c r="ED18" s="97"/>
      <c r="EE18" s="97"/>
      <c r="EF18" s="97"/>
      <c r="EG18" s="97"/>
      <c r="EH18" s="97"/>
      <c r="EI18" s="97"/>
      <c r="EJ18" s="97"/>
      <c r="EK18" s="97"/>
      <c r="EL18" s="97"/>
      <c r="EM18" s="97"/>
      <c r="EN18" s="97"/>
      <c r="EO18" s="97"/>
      <c r="EP18" s="97"/>
      <c r="EQ18" s="97"/>
      <c r="ER18" s="97"/>
      <c r="ES18" s="97"/>
      <c r="ET18" s="97"/>
      <c r="EU18" s="97"/>
      <c r="EV18" s="97"/>
      <c r="EW18" s="97"/>
      <c r="EX18" s="97"/>
      <c r="EY18" s="97"/>
      <c r="EZ18" s="97"/>
      <c r="FA18" s="97"/>
      <c r="FB18" s="97"/>
      <c r="FC18" s="97"/>
      <c r="FD18" s="97"/>
      <c r="FE18" s="97"/>
      <c r="FF18" s="97"/>
      <c r="FG18" s="97"/>
      <c r="FH18" s="97"/>
      <c r="FI18" s="97"/>
      <c r="FJ18" s="97"/>
      <c r="FK18" s="97"/>
      <c r="FL18" s="97"/>
      <c r="FM18" s="97"/>
      <c r="FN18" s="97"/>
      <c r="FO18" s="97"/>
      <c r="FP18" s="97"/>
      <c r="FQ18" s="97"/>
      <c r="FR18" s="97"/>
      <c r="FS18" s="97"/>
      <c r="FT18" s="97"/>
      <c r="FU18" s="97"/>
      <c r="FV18" s="97"/>
      <c r="FW18" s="97"/>
      <c r="FX18" s="97"/>
      <c r="FY18" s="97"/>
      <c r="FZ18" s="97"/>
      <c r="GA18" s="97"/>
      <c r="GB18" s="97"/>
      <c r="GC18" s="97"/>
      <c r="GD18" s="97"/>
      <c r="GE18" s="97"/>
      <c r="GF18" s="97"/>
      <c r="GG18" s="97"/>
      <c r="GH18" s="97"/>
      <c r="GI18" s="97"/>
      <c r="GJ18" s="97"/>
      <c r="GK18" s="97"/>
      <c r="GL18" s="97"/>
      <c r="GM18" s="97"/>
      <c r="GN18" s="97"/>
      <c r="GO18" s="97"/>
      <c r="GP18" s="97"/>
      <c r="GQ18" s="97"/>
      <c r="GR18" s="97"/>
      <c r="GS18" s="97"/>
      <c r="GT18" s="97"/>
      <c r="GU18" s="97"/>
      <c r="GV18" s="97"/>
      <c r="GW18" s="97"/>
      <c r="GX18" s="97"/>
      <c r="GY18" s="97"/>
      <c r="GZ18" s="97"/>
      <c r="HA18" s="97"/>
      <c r="HB18" s="97"/>
      <c r="HC18" s="97"/>
      <c r="HD18" s="97"/>
      <c r="HE18" s="97"/>
      <c r="HF18" s="97"/>
      <c r="HG18" s="97"/>
      <c r="HH18" s="97"/>
      <c r="HI18" s="97"/>
      <c r="HJ18" s="97"/>
      <c r="HK18" s="97"/>
      <c r="HL18" s="97"/>
      <c r="HM18" s="97"/>
      <c r="HN18" s="97"/>
      <c r="HO18" s="97"/>
      <c r="HP18" s="97"/>
      <c r="HQ18" s="97"/>
      <c r="HR18" s="97"/>
      <c r="HS18" s="97"/>
      <c r="HT18" s="97"/>
      <c r="HU18" s="97"/>
      <c r="HV18" s="97"/>
      <c r="HW18" s="97"/>
      <c r="HX18" s="97"/>
      <c r="HY18" s="97"/>
      <c r="HZ18" s="97"/>
      <c r="IA18" s="97"/>
      <c r="IB18" s="97"/>
      <c r="IC18" s="97"/>
      <c r="ID18" s="97"/>
      <c r="IE18" s="97"/>
      <c r="IF18" s="97"/>
      <c r="IG18" s="97"/>
      <c r="IH18" s="97"/>
      <c r="II18" s="97"/>
      <c r="IJ18" s="97"/>
      <c r="IK18" s="97"/>
      <c r="IL18" s="97"/>
      <c r="IM18" s="97"/>
      <c r="IN18" s="97"/>
      <c r="IO18" s="97"/>
      <c r="IP18" s="97"/>
      <c r="IQ18" s="97"/>
      <c r="IR18" s="97"/>
      <c r="IS18" s="97"/>
      <c r="IT18" s="97"/>
      <c r="IU18" s="97"/>
      <c r="IV18" s="97"/>
    </row>
    <row r="19" s="94" customFormat="1" ht="21" customHeight="1" spans="1:256">
      <c r="A19" s="123"/>
      <c r="B19" s="124"/>
      <c r="C19" s="124"/>
      <c r="D19" s="124"/>
      <c r="E19" s="125"/>
      <c r="F19" s="124"/>
      <c r="G19" s="124"/>
      <c r="H19" s="124"/>
      <c r="I19" s="142"/>
      <c r="J19" s="143"/>
      <c r="K19" s="143"/>
      <c r="L19" s="144"/>
      <c r="M19" s="143"/>
      <c r="N19" s="143"/>
      <c r="O19" s="145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  <c r="CY19" s="97"/>
      <c r="CZ19" s="97"/>
      <c r="DA19" s="97"/>
      <c r="DB19" s="97"/>
      <c r="DC19" s="97"/>
      <c r="DD19" s="97"/>
      <c r="DE19" s="97"/>
      <c r="DF19" s="97"/>
      <c r="DG19" s="97"/>
      <c r="DH19" s="97"/>
      <c r="DI19" s="97"/>
      <c r="DJ19" s="97"/>
      <c r="DK19" s="97"/>
      <c r="DL19" s="97"/>
      <c r="DM19" s="97"/>
      <c r="DN19" s="97"/>
      <c r="DO19" s="97"/>
      <c r="DP19" s="97"/>
      <c r="DQ19" s="97"/>
      <c r="DR19" s="97"/>
      <c r="DS19" s="97"/>
      <c r="DT19" s="97"/>
      <c r="DU19" s="97"/>
      <c r="DV19" s="97"/>
      <c r="DW19" s="97"/>
      <c r="DX19" s="97"/>
      <c r="DY19" s="97"/>
      <c r="DZ19" s="97"/>
      <c r="EA19" s="97"/>
      <c r="EB19" s="97"/>
      <c r="EC19" s="97"/>
      <c r="ED19" s="97"/>
      <c r="EE19" s="97"/>
      <c r="EF19" s="97"/>
      <c r="EG19" s="97"/>
      <c r="EH19" s="97"/>
      <c r="EI19" s="97"/>
      <c r="EJ19" s="97"/>
      <c r="EK19" s="97"/>
      <c r="EL19" s="97"/>
      <c r="EM19" s="97"/>
      <c r="EN19" s="97"/>
      <c r="EO19" s="97"/>
      <c r="EP19" s="97"/>
      <c r="EQ19" s="97"/>
      <c r="ER19" s="97"/>
      <c r="ES19" s="97"/>
      <c r="ET19" s="97"/>
      <c r="EU19" s="97"/>
      <c r="EV19" s="97"/>
      <c r="EW19" s="97"/>
      <c r="EX19" s="97"/>
      <c r="EY19" s="97"/>
      <c r="EZ19" s="97"/>
      <c r="FA19" s="97"/>
      <c r="FB19" s="97"/>
      <c r="FC19" s="97"/>
      <c r="FD19" s="97"/>
      <c r="FE19" s="97"/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R19" s="97"/>
      <c r="FS19" s="97"/>
      <c r="FT19" s="97"/>
      <c r="FU19" s="97"/>
      <c r="FV19" s="97"/>
      <c r="FW19" s="97"/>
      <c r="FX19" s="97"/>
      <c r="FY19" s="97"/>
      <c r="FZ19" s="97"/>
      <c r="GA19" s="97"/>
      <c r="GB19" s="97"/>
      <c r="GC19" s="97"/>
      <c r="GD19" s="97"/>
      <c r="GE19" s="97"/>
      <c r="GF19" s="97"/>
      <c r="GG19" s="97"/>
      <c r="GH19" s="97"/>
      <c r="GI19" s="97"/>
      <c r="GJ19" s="97"/>
      <c r="GK19" s="97"/>
      <c r="GL19" s="97"/>
      <c r="GM19" s="97"/>
      <c r="GN19" s="97"/>
      <c r="GO19" s="97"/>
      <c r="GP19" s="97"/>
      <c r="GQ19" s="97"/>
      <c r="GR19" s="97"/>
      <c r="GS19" s="97"/>
      <c r="GT19" s="97"/>
      <c r="GU19" s="97"/>
      <c r="GV19" s="97"/>
      <c r="GW19" s="97"/>
      <c r="GX19" s="97"/>
      <c r="GY19" s="97"/>
      <c r="GZ19" s="97"/>
      <c r="HA19" s="97"/>
      <c r="HB19" s="97"/>
      <c r="HC19" s="97"/>
      <c r="HD19" s="97"/>
      <c r="HE19" s="97"/>
      <c r="HF19" s="97"/>
      <c r="HG19" s="97"/>
      <c r="HH19" s="97"/>
      <c r="HI19" s="97"/>
      <c r="HJ19" s="97"/>
      <c r="HK19" s="97"/>
      <c r="HL19" s="97"/>
      <c r="HM19" s="97"/>
      <c r="HN19" s="97"/>
      <c r="HO19" s="97"/>
      <c r="HP19" s="97"/>
      <c r="HQ19" s="97"/>
      <c r="HR19" s="97"/>
      <c r="HS19" s="97"/>
      <c r="HT19" s="97"/>
      <c r="HU19" s="97"/>
      <c r="HV19" s="97"/>
      <c r="HW19" s="97"/>
      <c r="HX19" s="97"/>
      <c r="HY19" s="97"/>
      <c r="HZ19" s="97"/>
      <c r="IA19" s="97"/>
      <c r="IB19" s="97"/>
      <c r="IC19" s="97"/>
      <c r="ID19" s="97"/>
      <c r="IE19" s="97"/>
      <c r="IF19" s="97"/>
      <c r="IG19" s="97"/>
      <c r="IH19" s="97"/>
      <c r="II19" s="97"/>
      <c r="IJ19" s="97"/>
      <c r="IK19" s="97"/>
      <c r="IL19" s="97"/>
      <c r="IM19" s="97"/>
      <c r="IN19" s="97"/>
      <c r="IO19" s="97"/>
      <c r="IP19" s="97"/>
      <c r="IQ19" s="97"/>
      <c r="IR19" s="97"/>
      <c r="IS19" s="97"/>
      <c r="IT19" s="97"/>
      <c r="IU19" s="97"/>
      <c r="IV19" s="97"/>
    </row>
    <row r="20" ht="16.5" spans="1:16">
      <c r="A20" s="126"/>
      <c r="B20" s="126"/>
      <c r="C20" s="127"/>
      <c r="D20" s="127"/>
      <c r="E20" s="128"/>
      <c r="F20" s="127"/>
      <c r="G20" s="127"/>
      <c r="H20" s="127"/>
      <c r="M20" s="94"/>
      <c r="N20" s="94"/>
      <c r="O20" s="94"/>
      <c r="P20" s="97"/>
    </row>
    <row r="21" spans="1:16">
      <c r="A21" s="129" t="s">
        <v>166</v>
      </c>
      <c r="B21" s="129"/>
      <c r="C21" s="130"/>
      <c r="D21" s="130"/>
      <c r="M21" s="94"/>
      <c r="N21" s="94"/>
      <c r="O21" s="94"/>
      <c r="P21" s="97"/>
    </row>
    <row r="22" spans="3:16">
      <c r="C22" s="95"/>
      <c r="J22" s="146" t="s">
        <v>167</v>
      </c>
      <c r="K22" s="147">
        <v>45671</v>
      </c>
      <c r="L22" s="148" t="s">
        <v>168</v>
      </c>
      <c r="M22" s="146" t="s">
        <v>130</v>
      </c>
      <c r="N22" s="146" t="s">
        <v>169</v>
      </c>
      <c r="O22" s="94" t="s">
        <v>133</v>
      </c>
      <c r="P22" s="97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6.8" style="82" customWidth="1"/>
    <col min="4" max="4" width="15.4" customWidth="1"/>
    <col min="5" max="5" width="23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83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7"/>
      <c r="C3" s="7"/>
      <c r="D3" s="7"/>
      <c r="E3" s="7"/>
      <c r="F3" s="7"/>
      <c r="G3" s="7"/>
      <c r="H3" s="84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0" customHeight="1" spans="1:15">
      <c r="A4" s="14">
        <v>1</v>
      </c>
      <c r="B4" s="26" t="s">
        <v>268</v>
      </c>
      <c r="C4" s="27" t="s">
        <v>269</v>
      </c>
      <c r="D4" s="25" t="s">
        <v>270</v>
      </c>
      <c r="E4" s="85" t="s">
        <v>271</v>
      </c>
      <c r="F4" s="25" t="s">
        <v>272</v>
      </c>
      <c r="G4" s="86" t="s">
        <v>65</v>
      </c>
      <c r="H4" s="14" t="s">
        <v>65</v>
      </c>
      <c r="I4" s="90">
        <v>2</v>
      </c>
      <c r="J4" s="91">
        <v>1</v>
      </c>
      <c r="K4" s="91">
        <v>0</v>
      </c>
      <c r="L4" s="91">
        <v>1</v>
      </c>
      <c r="M4" s="14">
        <v>0</v>
      </c>
      <c r="N4" s="14">
        <f>SUM(I4:M4)</f>
        <v>4</v>
      </c>
      <c r="O4" s="14"/>
    </row>
    <row r="5" ht="20" customHeight="1" spans="1:15">
      <c r="A5" s="14">
        <v>2</v>
      </c>
      <c r="B5" s="31" t="s">
        <v>273</v>
      </c>
      <c r="C5" s="31" t="s">
        <v>274</v>
      </c>
      <c r="D5" s="31" t="s">
        <v>275</v>
      </c>
      <c r="E5" s="31" t="s">
        <v>276</v>
      </c>
      <c r="F5" s="25" t="s">
        <v>277</v>
      </c>
      <c r="G5" s="86" t="s">
        <v>65</v>
      </c>
      <c r="H5" s="14" t="s">
        <v>65</v>
      </c>
      <c r="I5" s="90">
        <v>1</v>
      </c>
      <c r="J5" s="91">
        <v>2</v>
      </c>
      <c r="K5" s="91">
        <v>1</v>
      </c>
      <c r="L5" s="91">
        <v>0</v>
      </c>
      <c r="M5" s="14">
        <v>1</v>
      </c>
      <c r="N5" s="14">
        <f>SUM(I5:M5)</f>
        <v>5</v>
      </c>
      <c r="O5" s="14"/>
    </row>
    <row r="6" ht="20" customHeight="1" spans="1:15">
      <c r="A6" s="14"/>
      <c r="B6" s="26"/>
      <c r="C6" s="27"/>
      <c r="D6" s="25"/>
      <c r="E6" s="51"/>
      <c r="F6" s="25"/>
      <c r="G6" s="87"/>
      <c r="H6" s="63"/>
      <c r="I6" s="92"/>
      <c r="J6" s="91"/>
      <c r="K6" s="91"/>
      <c r="L6" s="91"/>
      <c r="M6" s="14"/>
      <c r="N6" s="14"/>
      <c r="O6" s="14"/>
    </row>
    <row r="7" ht="20" customHeight="1" spans="1:15">
      <c r="A7" s="14"/>
      <c r="B7" s="26"/>
      <c r="C7" s="27"/>
      <c r="D7" s="25"/>
      <c r="E7" s="53"/>
      <c r="F7" s="25"/>
      <c r="G7" s="87"/>
      <c r="H7" s="63"/>
      <c r="I7" s="92"/>
      <c r="J7" s="91"/>
      <c r="K7" s="91"/>
      <c r="L7" s="91"/>
      <c r="M7" s="14"/>
      <c r="N7" s="14"/>
      <c r="O7" s="14"/>
    </row>
    <row r="8" ht="20" customHeight="1" spans="1:15">
      <c r="A8" s="14"/>
      <c r="B8" s="26"/>
      <c r="C8" s="27"/>
      <c r="D8" s="25"/>
      <c r="E8" s="53"/>
      <c r="F8" s="25"/>
      <c r="G8" s="87"/>
      <c r="H8" s="63"/>
      <c r="I8" s="90"/>
      <c r="J8" s="91"/>
      <c r="K8" s="91"/>
      <c r="L8" s="91"/>
      <c r="M8" s="14"/>
      <c r="N8" s="14"/>
      <c r="O8" s="9"/>
    </row>
    <row r="9" ht="20" customHeight="1" spans="1:15">
      <c r="A9" s="14"/>
      <c r="B9" s="72"/>
      <c r="C9" s="72"/>
      <c r="D9" s="72"/>
      <c r="E9" s="73"/>
      <c r="F9" s="72"/>
      <c r="G9" s="14"/>
      <c r="H9" s="9"/>
      <c r="I9" s="92"/>
      <c r="J9" s="91"/>
      <c r="K9" s="91"/>
      <c r="L9" s="91"/>
      <c r="M9" s="14"/>
      <c r="N9" s="14"/>
      <c r="O9" s="9"/>
    </row>
    <row r="10" ht="20" customHeight="1" spans="1:15">
      <c r="A10" s="14"/>
      <c r="B10" s="72"/>
      <c r="C10" s="72"/>
      <c r="D10" s="72"/>
      <c r="E10" s="73"/>
      <c r="F10" s="72"/>
      <c r="G10" s="14"/>
      <c r="H10" s="9"/>
      <c r="I10" s="92"/>
      <c r="J10" s="91"/>
      <c r="K10" s="91"/>
      <c r="L10" s="91"/>
      <c r="M10" s="14"/>
      <c r="N10" s="14"/>
      <c r="O10" s="9"/>
    </row>
    <row r="11" ht="20" customHeight="1" spans="1:15">
      <c r="A11" s="14"/>
      <c r="B11" s="72"/>
      <c r="C11" s="72"/>
      <c r="D11" s="72"/>
      <c r="E11" s="73"/>
      <c r="F11" s="72"/>
      <c r="G11" s="14"/>
      <c r="H11" s="9"/>
      <c r="I11" s="92"/>
      <c r="J11" s="91"/>
      <c r="K11" s="91"/>
      <c r="L11" s="91"/>
      <c r="M11" s="14"/>
      <c r="N11" s="14"/>
      <c r="O11" s="9"/>
    </row>
    <row r="12" s="2" customFormat="1" ht="18.75" spans="1:15">
      <c r="A12" s="15" t="s">
        <v>278</v>
      </c>
      <c r="B12" s="16"/>
      <c r="C12" s="72"/>
      <c r="D12" s="17"/>
      <c r="E12" s="18"/>
      <c r="F12" s="72"/>
      <c r="G12" s="14"/>
      <c r="H12" s="41"/>
      <c r="I12" s="35"/>
      <c r="J12" s="15" t="s">
        <v>279</v>
      </c>
      <c r="K12" s="16"/>
      <c r="L12" s="16"/>
      <c r="M12" s="17"/>
      <c r="N12" s="16"/>
      <c r="O12" s="23"/>
    </row>
    <row r="13" ht="61" customHeight="1" spans="1:15">
      <c r="A13" s="88" t="s">
        <v>280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2025-01-14T00:45:40Z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