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<sst xmlns="http://schemas.openxmlformats.org/spreadsheetml/2006/main" count="784" uniqueCount="325">
  <si>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</si>
  <si>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</si>
  <si>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</si>
  <si>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</si>
  <si>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</si>
  <si>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</si>
  <si>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</si>
  <si>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</si>
  <si>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</si>
  <si>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</si>
  <si>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</si>
  <si>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</si>
  <si>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</si>
  <si>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</si>
  <si>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</si>
  <si>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</si>
  <si>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</si>
  <si>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</si>
  <si>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</si>
  <si>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</si>
  <si>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</si>
  <si>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</si>
  <si>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</si>
  <si>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</si>
  <si>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</si>
  <si>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</si>
  <si>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</si>
  <si>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</si>
  <si>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</si>
  <si>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</si>
  <si>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</si>
  <si>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</si>
  <si>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</si>
  <si>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</si>
  <si>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</si>
  <si>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</si>
  <si>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</si>
  <si>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</si>
  <si>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</si>
  <si>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</si>
  <si>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</si>
  <si>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</si>
  <si>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</si>
  <si>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</si>
  <si>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</si>
  <si>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</si>
  <si>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</si>
  <si>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</si>
  <si>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</si>
  <si>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</si>
  <si>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</si>
  <si>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</si>
  <si>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</si>
  <si>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</si>
  <si>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</si>
  <si>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</si>
  <si>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</si>
  <si>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</si>
  <si>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</si>
  <si>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</si>
  <si>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</si>
  <si>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</si>
  <si>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QAMMAN84140</t>
  </si>
  <si>
    <t>合同交期</t>
  </si>
  <si>
    <t>产前确认样</t>
  </si>
  <si>
    <t>有</t>
  </si>
  <si>
    <t>无</t>
  </si>
  <si>
    <t>品名</t>
  </si>
  <si>
    <t>儿童短裙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</si>
  <si>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</si>
  <si>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</si>
  <si>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</si>
  <si>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</si>
  <si>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</si>
  <si>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</si>
  <si>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</si>
  <si>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</si>
  <si>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</si>
  <si>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</si>
  <si>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</si>
  <si>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</si>
  <si>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</si>
  <si>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</si>
  <si>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</si>
  <si>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</si>
  <si>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</si>
  <si>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</si>
  <si>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</si>
  <si>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</si>
  <si>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</si>
  <si>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</si>
  <si>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</si>
  <si>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</si>
  <si>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</si>
  <si>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</si>
  <si>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</si>
  <si>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</si>
  <si>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</si>
  <si>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</si>
  <si>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</si>
  <si>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</si>
  <si>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</si>
  <si>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</si>
  <si>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</si>
  <si>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</si>
  <si>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</si>
  <si>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</si>
  <si>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</si>
  <si>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</si>
  <si>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</si>
  <si>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</si>
  <si>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</si>
  <si>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嫩芽绿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</si>
  <si>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</si>
  <si>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</si>
  <si>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</si>
  <si>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</si>
  <si>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</si>
  <si>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</si>
  <si>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1.内裤冚脚口容皱，止口外露不均匀</t>
  </si>
  <si>
    <t>2.腰头容皱不均匀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</si>
  <si>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</si>
  <si>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</si>
  <si>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</si>
  <si>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</si>
  <si>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</si>
  <si>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</si>
  <si>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</si>
  <si>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</si>
  <si>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</si>
  <si>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</si>
  <si>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</si>
  <si>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</si>
  <si>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</si>
  <si>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</si>
  <si>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</si>
  <si>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</si>
  <si>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</si>
  <si>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</si>
  <si>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</si>
  <si>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</si>
  <si>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</si>
  <si>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</si>
  <si>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</si>
  <si>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</si>
  <si>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</si>
  <si>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</si>
  <si>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</si>
  <si>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外侧长</t>
  </si>
  <si>
    <t>+0</t>
  </si>
  <si>
    <t>-0.5</t>
  </si>
  <si>
    <t>腰围 平量</t>
  </si>
  <si>
    <t>腰围 拉量</t>
  </si>
  <si>
    <t>臀围</t>
  </si>
  <si>
    <t>腰高</t>
  </si>
  <si>
    <t>内裤</t>
  </si>
  <si>
    <t>-1</t>
  </si>
  <si>
    <t>-1.5</t>
  </si>
  <si>
    <t>腿围/2</t>
  </si>
  <si>
    <r>
      <rPr>
        <b/>
        <sz val="11"/>
        <rFont val="宋体"/>
        <charset val="134"/>
      </rPr>
      <t>脚口</t>
    </r>
    <r>
      <rPr>
        <b/>
        <sz val="11"/>
        <rFont val="宋体"/>
        <charset val="0"/>
      </rPr>
      <t>/2</t>
    </r>
  </si>
  <si>
    <t>前裆长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</si>
  <si>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</si>
  <si>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</si>
  <si>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</si>
  <si>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</si>
  <si>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</si>
  <si>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</si>
  <si>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</si>
  <si>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</si>
  <si>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</si>
  <si>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</si>
  <si>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</si>
  <si>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</si>
  <si>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</si>
  <si>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</si>
  <si>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</si>
  <si>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</si>
  <si>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</si>
  <si>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</si>
  <si>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</si>
  <si>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</si>
  <si>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</si>
  <si>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</si>
  <si>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</si>
  <si>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</si>
  <si>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</si>
  <si>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</si>
  <si>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</si>
  <si>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</si>
  <si>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</si>
  <si>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</si>
  <si>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</si>
  <si>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</si>
  <si>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</si>
  <si>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</si>
  <si>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</si>
  <si>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</si>
  <si>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</si>
  <si>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</si>
  <si>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</si>
  <si>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</si>
  <si>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</si>
  <si>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</si>
  <si>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</si>
  <si>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</si>
  <si>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</si>
  <si>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1、腰头容皱不均匀，腰头打枣线头没有清理干净</t>
  </si>
  <si>
    <t>2、冚车线止口外露不均匀</t>
  </si>
  <si>
    <t>3、烫工不良，两侧止口位不平服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</si>
  <si>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</si>
  <si>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</si>
  <si>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</si>
  <si>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</si>
  <si>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</si>
  <si>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</si>
  <si>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</si>
  <si>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</si>
  <si>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</si>
  <si>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</si>
  <si>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+0 -1 +0</t>
  </si>
  <si>
    <t>+0 -1 -1</t>
  </si>
  <si>
    <t>+0 -1 -0.5</t>
  </si>
  <si>
    <t>-1 -1 -0.5</t>
  </si>
  <si>
    <t>-1 -1.5 -1</t>
  </si>
  <si>
    <t>+0 +0 +0</t>
  </si>
  <si>
    <t>+1 -0.5 +0</t>
  </si>
  <si>
    <t>-0.5 -1 +0</t>
  </si>
  <si>
    <t>-1 -1 +0</t>
  </si>
  <si>
    <t>+0 -0.5 +0</t>
  </si>
  <si>
    <t>+1 +0.5 +0</t>
  </si>
  <si>
    <t>-1 -1 -1</t>
  </si>
  <si>
    <t>-0.5 +0 +0</t>
  </si>
  <si>
    <t>+0 -0.5 -0.5</t>
  </si>
  <si>
    <t>-1 -0.5 -0.5</t>
  </si>
  <si>
    <t>-1 -0.5 +0</t>
  </si>
  <si>
    <t>-1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</si>
  <si>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</si>
  <si>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</si>
  <si>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</si>
  <si>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</si>
  <si>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</si>
  <si>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</si>
  <si>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</si>
  <si>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</si>
  <si>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</si>
  <si>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</si>
  <si>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</si>
  <si>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</si>
  <si>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</si>
  <si>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</si>
  <si>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</si>
  <si>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</si>
  <si>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240920172-D1</t>
  </si>
  <si>
    <t>全消光加积布</t>
  </si>
  <si>
    <t>18F水手蓝</t>
  </si>
  <si>
    <t>QAMMAN84151/84140</t>
  </si>
  <si>
    <t>旗丰</t>
  </si>
  <si>
    <t>240920173-1</t>
  </si>
  <si>
    <t>2409201720-D2</t>
  </si>
  <si>
    <t>F240908071</t>
  </si>
  <si>
    <t>FK07150</t>
  </si>
  <si>
    <t>25SS嫩芽绿</t>
  </si>
  <si>
    <t>QAMMAN84133/QAMMAN84140</t>
  </si>
  <si>
    <t>宏港</t>
  </si>
  <si>
    <t>F240908074</t>
  </si>
  <si>
    <t>18WF水手蓝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</si>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</sst>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1"/>
      <name val="宋体"/>
      <charset val="0"/>
    </font>
    <font>
      <sz val="11"/>
      <color theme="1"/>
      <name val="宋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8" borderId="74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77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0" borderId="77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67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1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4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26" fillId="0" borderId="16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shrinkToFit="1"/>
    </xf>
    <xf numFmtId="0" fontId="30" fillId="0" borderId="19" xfId="0" applyNumberFormat="1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17" fillId="0" borderId="20" xfId="53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51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12" fillId="0" borderId="0" xfId="53" applyFont="1" applyFill="1" applyAlignment="1"/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1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2" xfId="53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25" fillId="0" borderId="24" xfId="0" applyNumberFormat="1" applyFont="1" applyFill="1" applyBorder="1" applyAlignment="1">
      <alignment horizontal="center" vertical="center"/>
    </xf>
    <xf numFmtId="49" fontId="32" fillId="0" borderId="23" xfId="54" applyNumberFormat="1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49" fontId="17" fillId="0" borderId="25" xfId="53" applyNumberFormat="1" applyFont="1" applyFill="1" applyBorder="1" applyAlignment="1">
      <alignment horizontal="center"/>
    </xf>
    <xf numFmtId="49" fontId="32" fillId="0" borderId="25" xfId="54" applyNumberFormat="1" applyFont="1" applyFill="1" applyBorder="1" applyAlignment="1">
      <alignment horizontal="center" vertical="center"/>
    </xf>
    <xf numFmtId="49" fontId="32" fillId="0" borderId="26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3" fillId="0" borderId="27" xfId="52" applyFont="1" applyBorder="1" applyAlignment="1">
      <alignment horizontal="center" vertical="top"/>
    </xf>
    <xf numFmtId="0" fontId="34" fillId="0" borderId="28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vertical="center"/>
    </xf>
    <xf numFmtId="0" fontId="34" fillId="0" borderId="29" xfId="52" applyFont="1" applyFill="1" applyBorder="1" applyAlignment="1">
      <alignment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4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58" fontId="12" fillId="0" borderId="23" xfId="52" applyNumberFormat="1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vertical="center"/>
    </xf>
    <xf numFmtId="0" fontId="12" fillId="0" borderId="34" xfId="52" applyFont="1" applyFill="1" applyBorder="1" applyAlignment="1">
      <alignment horizontal="center" vertical="center"/>
    </xf>
    <xf numFmtId="0" fontId="12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 wrapText="1"/>
    </xf>
    <xf numFmtId="0" fontId="12" fillId="0" borderId="23" xfId="52" applyFont="1" applyFill="1" applyBorder="1" applyAlignment="1">
      <alignment horizontal="left" vertical="center" wrapText="1"/>
    </xf>
    <xf numFmtId="0" fontId="34" fillId="0" borderId="31" xfId="52" applyFont="1" applyFill="1" applyBorder="1" applyAlignment="1">
      <alignment horizontal="left" vertical="center"/>
    </xf>
    <xf numFmtId="0" fontId="11" fillId="0" borderId="25" xfId="52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12" fillId="0" borderId="36" xfId="52" applyFont="1" applyFill="1" applyBorder="1" applyAlignment="1">
      <alignment horizontal="right" vertical="center"/>
    </xf>
    <xf numFmtId="0" fontId="12" fillId="0" borderId="35" xfId="52" applyFont="1" applyFill="1" applyBorder="1" applyAlignment="1">
      <alignment horizontal="righ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12" fillId="0" borderId="40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41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 wrapText="1"/>
    </xf>
    <xf numFmtId="0" fontId="11" fillId="0" borderId="26" xfId="52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 wrapText="1"/>
    </xf>
    <xf numFmtId="0" fontId="11" fillId="0" borderId="42" xfId="52" applyFont="1" applyFill="1" applyBorder="1" applyAlignment="1">
      <alignment horizontal="center" vertical="center"/>
    </xf>
    <xf numFmtId="0" fontId="14" fillId="0" borderId="42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right" vertical="center"/>
    </xf>
    <xf numFmtId="0" fontId="12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36" fillId="0" borderId="2" xfId="49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3" xfId="52" applyFont="1" applyFill="1" applyBorder="1" applyAlignment="1">
      <alignment horizontal="center" vertical="center"/>
    </xf>
    <xf numFmtId="0" fontId="37" fillId="0" borderId="45" xfId="52" applyFont="1" applyFill="1" applyBorder="1" applyAlignment="1">
      <alignment horizontal="center" vertical="center"/>
    </xf>
    <xf numFmtId="178" fontId="25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horizontal="center" vertical="center"/>
    </xf>
    <xf numFmtId="0" fontId="17" fillId="0" borderId="23" xfId="53" applyFont="1" applyFill="1" applyBorder="1" applyAlignment="1"/>
    <xf numFmtId="0" fontId="11" fillId="0" borderId="0" xfId="52" applyFont="1" applyBorder="1" applyAlignment="1">
      <alignment horizontal="left" vertical="center"/>
    </xf>
    <xf numFmtId="0" fontId="11" fillId="0" borderId="0" xfId="52" applyFont="1" applyAlignment="1">
      <alignment horizontal="left" vertical="center"/>
    </xf>
    <xf numFmtId="0" fontId="38" fillId="0" borderId="27" xfId="52" applyFont="1" applyBorder="1" applyAlignment="1">
      <alignment horizontal="center" vertical="top"/>
    </xf>
    <xf numFmtId="0" fontId="14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14" fillId="0" borderId="48" xfId="52" applyFont="1" applyBorder="1" applyAlignment="1">
      <alignment horizontal="center" vertical="center"/>
    </xf>
    <xf numFmtId="0" fontId="24" fillId="0" borderId="48" xfId="52" applyFont="1" applyBorder="1" applyAlignment="1">
      <alignment horizontal="left" vertical="center"/>
    </xf>
    <xf numFmtId="0" fontId="24" fillId="0" borderId="28" xfId="52" applyFont="1" applyBorder="1" applyAlignment="1">
      <alignment horizontal="center" vertical="center"/>
    </xf>
    <xf numFmtId="0" fontId="24" fillId="0" borderId="29" xfId="52" applyFont="1" applyBorder="1" applyAlignment="1">
      <alignment horizontal="center" vertical="center"/>
    </xf>
    <xf numFmtId="0" fontId="24" fillId="0" borderId="40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4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vertical="center"/>
    </xf>
    <xf numFmtId="49" fontId="20" fillId="0" borderId="23" xfId="52" applyNumberFormat="1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24" fillId="0" borderId="23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1" fillId="0" borderId="23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20" fillId="0" borderId="51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24" fillId="0" borderId="31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24" fillId="0" borderId="52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14" fillId="0" borderId="53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24" fillId="0" borderId="55" xfId="52" applyFont="1" applyBorder="1" applyAlignment="1">
      <alignment vertical="center"/>
    </xf>
    <xf numFmtId="0" fontId="11" fillId="0" borderId="56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11" fillId="0" borderId="56" xfId="52" applyFont="1" applyBorder="1" applyAlignment="1">
      <alignment vertical="center"/>
    </xf>
    <xf numFmtId="0" fontId="24" fillId="0" borderId="56" xfId="52" applyFont="1" applyBorder="1" applyAlignment="1">
      <alignment vertical="center"/>
    </xf>
    <xf numFmtId="0" fontId="11" fillId="0" borderId="23" xfId="52" applyFont="1" applyBorder="1" applyAlignment="1">
      <alignment horizontal="left" vertical="center"/>
    </xf>
    <xf numFmtId="0" fontId="24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20" fillId="0" borderId="23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11" fillId="0" borderId="23" xfId="52" applyFont="1" applyBorder="1" applyAlignment="1">
      <alignment horizontal="center" vertical="center"/>
    </xf>
    <xf numFmtId="0" fontId="24" fillId="0" borderId="57" xfId="52" applyFont="1" applyBorder="1" applyAlignment="1">
      <alignment horizontal="left" vertical="center" wrapText="1"/>
    </xf>
    <xf numFmtId="0" fontId="24" fillId="0" borderId="58" xfId="52" applyFont="1" applyBorder="1" applyAlignment="1">
      <alignment horizontal="left" vertical="center" wrapText="1"/>
    </xf>
    <xf numFmtId="0" fontId="24" fillId="0" borderId="59" xfId="52" applyFont="1" applyBorder="1" applyAlignment="1">
      <alignment horizontal="left" vertical="center"/>
    </xf>
    <xf numFmtId="0" fontId="24" fillId="0" borderId="60" xfId="52" applyFont="1" applyBorder="1" applyAlignment="1">
      <alignment horizontal="left" vertical="center"/>
    </xf>
    <xf numFmtId="0" fontId="40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6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9" fontId="20" fillId="0" borderId="23" xfId="52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left" vertical="center"/>
    </xf>
    <xf numFmtId="9" fontId="20" fillId="0" borderId="58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14" fillId="0" borderId="37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14" fillId="0" borderId="47" xfId="52" applyFont="1" applyBorder="1" applyAlignment="1">
      <alignment vertical="center"/>
    </xf>
    <xf numFmtId="0" fontId="27" fillId="0" borderId="54" xfId="52" applyFont="1" applyBorder="1" applyAlignment="1">
      <alignment horizontal="center" vertical="center"/>
    </xf>
    <xf numFmtId="0" fontId="14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14" fillId="0" borderId="64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14" fillId="0" borderId="37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11" fillId="0" borderId="48" xfId="52" applyFont="1" applyBorder="1" applyAlignment="1">
      <alignment horizontal="center" vertical="center"/>
    </xf>
    <xf numFmtId="0" fontId="11" fillId="0" borderId="66" xfId="52" applyFont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24" fillId="0" borderId="67" xfId="52" applyFont="1" applyBorder="1" applyAlignment="1">
      <alignment horizontal="left" vertical="center"/>
    </xf>
    <xf numFmtId="0" fontId="14" fillId="0" borderId="68" xfId="52" applyFont="1" applyBorder="1" applyAlignment="1">
      <alignment horizontal="left" vertical="center"/>
    </xf>
    <xf numFmtId="0" fontId="20" fillId="0" borderId="69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3" xfId="52" applyFont="1" applyBorder="1" applyAlignment="1">
      <alignment horizontal="left" vertical="center" wrapText="1"/>
    </xf>
    <xf numFmtId="0" fontId="24" fillId="0" borderId="69" xfId="52" applyFont="1" applyBorder="1" applyAlignment="1">
      <alignment horizontal="left" vertical="center"/>
    </xf>
    <xf numFmtId="0" fontId="24" fillId="0" borderId="2" xfId="52" applyFont="1" applyBorder="1" applyAlignment="1">
      <alignment horizontal="center" vertical="center"/>
    </xf>
    <xf numFmtId="0" fontId="34" fillId="0" borderId="42" xfId="52" applyFont="1" applyBorder="1" applyAlignment="1">
      <alignment horizontal="left" vertical="center"/>
    </xf>
    <xf numFmtId="0" fontId="42" fillId="0" borderId="42" xfId="52" applyFont="1" applyBorder="1" applyAlignment="1">
      <alignment horizontal="left" vertical="center"/>
    </xf>
    <xf numFmtId="0" fontId="12" fillId="0" borderId="24" xfId="52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0" fontId="34" fillId="0" borderId="69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7" xfId="52" applyFont="1" applyBorder="1" applyAlignment="1">
      <alignment horizontal="center" vertical="center"/>
    </xf>
    <xf numFmtId="0" fontId="20" fillId="0" borderId="67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8" xfId="0" applyBorder="1"/>
    <xf numFmtId="0" fontId="0" fillId="0" borderId="19" xfId="0" applyBorder="1"/>
    <xf numFmtId="0" fontId="0" fillId="4" borderId="19" xfId="0" applyFill="1" applyBorder="1"/>
    <xf numFmtId="0" fontId="0" fillId="5" borderId="0" xfId="0" applyFill="1"/>
    <xf numFmtId="0" fontId="43" fillId="0" borderId="21" xfId="0" applyFont="1" applyBorder="1" applyAlignment="1">
      <alignment horizontal="center" vertical="center" wrapText="1"/>
    </xf>
    <xf numFmtId="0" fontId="44" fillId="0" borderId="72" xfId="0" applyFont="1" applyBorder="1" applyAlignment="1">
      <alignment horizontal="center" vertical="center"/>
    </xf>
    <xf numFmtId="0" fontId="44" fillId="0" borderId="22" xfId="0" applyFont="1" applyBorder="1"/>
    <xf numFmtId="0" fontId="0" fillId="0" borderId="2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1026477</xdr:colOff>
      <xdr:row>3</xdr:row>
      <xdr:rowOff>120332</xdr:rowOff>
    </xdr:from>
    <xdr:to>
      <xdr:col>9</xdr:col>
      <xdr:colOff>67627</xdr:colOff>
      <xdr:row>4</xdr:row>
      <xdr:rowOff>82867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8651875" y="666115"/>
          <a:ext cx="343535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45085</xdr:colOff>
      <xdr:row>2</xdr:row>
      <xdr:rowOff>46355</xdr:rowOff>
    </xdr:from>
    <xdr:to>
      <xdr:col>8</xdr:col>
      <xdr:colOff>393700</xdr:colOff>
      <xdr:row>3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43825" y="139065"/>
          <a:ext cx="438785" cy="1415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9" customWidth="1"/>
    <col min="3" max="3" width="10.125" customWidth="1"/>
  </cols>
  <sheetData>
    <row r="1" ht="21" customHeight="1" spans="1:2">
      <c r="A1" s="380"/>
      <c r="B1" s="381" t="s">
        <v>0</v>
      </c>
    </row>
    <row r="2" spans="1:2">
      <c r="A2" s="9">
        <v>1</v>
      </c>
      <c r="B2" s="382" t="s">
        <v>1</v>
      </c>
    </row>
    <row r="3" spans="1:2">
      <c r="A3" s="9">
        <v>2</v>
      </c>
      <c r="B3" s="382" t="s">
        <v>2</v>
      </c>
    </row>
    <row r="4" spans="1:2">
      <c r="A4" s="9">
        <v>3</v>
      </c>
      <c r="B4" s="382" t="s">
        <v>3</v>
      </c>
    </row>
    <row r="5" spans="1:2">
      <c r="A5" s="9">
        <v>4</v>
      </c>
      <c r="B5" s="382" t="s">
        <v>4</v>
      </c>
    </row>
    <row r="6" spans="1:2">
      <c r="A6" s="9">
        <v>5</v>
      </c>
      <c r="B6" s="382" t="s">
        <v>5</v>
      </c>
    </row>
    <row r="7" spans="1:2">
      <c r="A7" s="9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8.95" customHeight="1" spans="1:2">
      <c r="A9" s="380"/>
      <c r="B9" s="385" t="s">
        <v>8</v>
      </c>
    </row>
    <row r="10" ht="15.95" customHeight="1" spans="1:2">
      <c r="A10" s="9">
        <v>1</v>
      </c>
      <c r="B10" s="386" t="s">
        <v>9</v>
      </c>
    </row>
    <row r="11" spans="1:2">
      <c r="A11" s="9">
        <v>2</v>
      </c>
      <c r="B11" s="382" t="s">
        <v>10</v>
      </c>
    </row>
    <row r="12" spans="1:2">
      <c r="A12" s="9">
        <v>3</v>
      </c>
      <c r="B12" s="384" t="s">
        <v>11</v>
      </c>
    </row>
    <row r="13" spans="1:2">
      <c r="A13" s="9">
        <v>4</v>
      </c>
      <c r="B13" s="382" t="s">
        <v>12</v>
      </c>
    </row>
    <row r="14" spans="1:2">
      <c r="A14" s="9">
        <v>5</v>
      </c>
      <c r="B14" s="382" t="s">
        <v>13</v>
      </c>
    </row>
    <row r="15" spans="1:2">
      <c r="A15" s="9">
        <v>6</v>
      </c>
      <c r="B15" s="382" t="s">
        <v>14</v>
      </c>
    </row>
    <row r="16" spans="1:2">
      <c r="A16" s="9">
        <v>7</v>
      </c>
      <c r="B16" s="382" t="s">
        <v>15</v>
      </c>
    </row>
    <row r="17" spans="1:2">
      <c r="A17" s="9">
        <v>8</v>
      </c>
      <c r="B17" s="382" t="s">
        <v>16</v>
      </c>
    </row>
    <row r="18" spans="1:2">
      <c r="A18" s="9">
        <v>9</v>
      </c>
      <c r="B18" s="382" t="s">
        <v>17</v>
      </c>
    </row>
    <row r="19" spans="1:2">
      <c r="A19" s="9"/>
      <c r="B19" s="382"/>
    </row>
    <row r="20" ht="20.25" spans="1:2">
      <c r="A20" s="380"/>
      <c r="B20" s="381" t="s">
        <v>18</v>
      </c>
    </row>
    <row r="21" spans="1:2">
      <c r="A21" s="9">
        <v>1</v>
      </c>
      <c r="B21" s="387" t="s">
        <v>19</v>
      </c>
    </row>
    <row r="22" spans="1:2">
      <c r="A22" s="9">
        <v>2</v>
      </c>
      <c r="B22" s="382" t="s">
        <v>20</v>
      </c>
    </row>
    <row r="23" spans="1:2">
      <c r="A23" s="9">
        <v>3</v>
      </c>
      <c r="B23" s="382" t="s">
        <v>21</v>
      </c>
    </row>
    <row r="24" spans="1:2">
      <c r="A24" s="9">
        <v>4</v>
      </c>
      <c r="B24" s="382" t="s">
        <v>22</v>
      </c>
    </row>
    <row r="25" spans="1:2">
      <c r="A25" s="9">
        <v>5</v>
      </c>
      <c r="B25" s="382" t="s">
        <v>23</v>
      </c>
    </row>
    <row r="26" spans="1:2">
      <c r="A26" s="9">
        <v>6</v>
      </c>
      <c r="B26" s="382" t="s">
        <v>24</v>
      </c>
    </row>
    <row r="27" spans="1:2">
      <c r="A27" s="9">
        <v>7</v>
      </c>
      <c r="B27" s="382" t="s">
        <v>25</v>
      </c>
    </row>
    <row r="28" spans="1:2">
      <c r="A28" s="9"/>
      <c r="B28" s="382"/>
    </row>
    <row r="29" ht="20.25" spans="1:2">
      <c r="A29" s="380"/>
      <c r="B29" s="381" t="s">
        <v>26</v>
      </c>
    </row>
    <row r="30" spans="1:2">
      <c r="A30" s="9">
        <v>1</v>
      </c>
      <c r="B30" s="387" t="s">
        <v>27</v>
      </c>
    </row>
    <row r="31" spans="1:2">
      <c r="A31" s="9">
        <v>2</v>
      </c>
      <c r="B31" s="382" t="s">
        <v>28</v>
      </c>
    </row>
    <row r="32" spans="1:2">
      <c r="A32" s="9">
        <v>3</v>
      </c>
      <c r="B32" s="382" t="s">
        <v>29</v>
      </c>
    </row>
    <row r="33" ht="28.5" spans="1:2">
      <c r="A33" s="9">
        <v>4</v>
      </c>
      <c r="B33" s="382" t="s">
        <v>30</v>
      </c>
    </row>
    <row r="34" spans="1:2">
      <c r="A34" s="9">
        <v>5</v>
      </c>
      <c r="B34" s="382" t="s">
        <v>31</v>
      </c>
    </row>
    <row r="35" spans="1:2">
      <c r="A35" s="9">
        <v>6</v>
      </c>
      <c r="B35" s="382" t="s">
        <v>32</v>
      </c>
    </row>
    <row r="36" spans="1:2">
      <c r="A36" s="9">
        <v>7</v>
      </c>
      <c r="B36" s="382" t="s">
        <v>33</v>
      </c>
    </row>
    <row r="37" spans="1:2">
      <c r="A37" s="9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300</v>
      </c>
      <c r="B2" s="34" t="s">
        <v>238</v>
      </c>
      <c r="C2" s="34" t="s">
        <v>239</v>
      </c>
      <c r="D2" s="34" t="s">
        <v>240</v>
      </c>
      <c r="E2" s="34" t="s">
        <v>241</v>
      </c>
      <c r="F2" s="34" t="s">
        <v>242</v>
      </c>
      <c r="G2" s="33" t="s">
        <v>301</v>
      </c>
      <c r="H2" s="33" t="s">
        <v>302</v>
      </c>
      <c r="I2" s="33" t="s">
        <v>303</v>
      </c>
      <c r="J2" s="33" t="s">
        <v>302</v>
      </c>
      <c r="K2" s="33" t="s">
        <v>304</v>
      </c>
      <c r="L2" s="33" t="s">
        <v>302</v>
      </c>
      <c r="M2" s="34" t="s">
        <v>287</v>
      </c>
      <c r="N2" s="34" t="s">
        <v>251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5" t="s">
        <v>300</v>
      </c>
      <c r="B4" s="36" t="s">
        <v>305</v>
      </c>
      <c r="C4" s="36" t="s">
        <v>288</v>
      </c>
      <c r="D4" s="36" t="s">
        <v>240</v>
      </c>
      <c r="E4" s="34" t="s">
        <v>241</v>
      </c>
      <c r="F4" s="34" t="s">
        <v>242</v>
      </c>
      <c r="G4" s="33" t="s">
        <v>301</v>
      </c>
      <c r="H4" s="33" t="s">
        <v>302</v>
      </c>
      <c r="I4" s="33" t="s">
        <v>303</v>
      </c>
      <c r="J4" s="33" t="s">
        <v>302</v>
      </c>
      <c r="K4" s="33" t="s">
        <v>304</v>
      </c>
      <c r="L4" s="33" t="s">
        <v>302</v>
      </c>
      <c r="M4" s="34" t="s">
        <v>287</v>
      </c>
      <c r="N4" s="34" t="s">
        <v>251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306</v>
      </c>
      <c r="B11" s="16"/>
      <c r="C11" s="16"/>
      <c r="D11" s="17"/>
      <c r="E11" s="18"/>
      <c r="F11" s="37"/>
      <c r="G11" s="31"/>
      <c r="H11" s="37"/>
      <c r="I11" s="15" t="s">
        <v>307</v>
      </c>
      <c r="J11" s="16"/>
      <c r="K11" s="16"/>
      <c r="L11" s="16"/>
      <c r="M11" s="16"/>
      <c r="N11" s="23"/>
    </row>
    <row r="12" ht="16.5" spans="1:14">
      <c r="A12" s="19" t="s">
        <v>308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A4" sqref="A4:A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287</v>
      </c>
      <c r="L2" s="5" t="s">
        <v>251</v>
      </c>
    </row>
    <row r="3" ht="30" customHeight="1" spans="1:12">
      <c r="A3" s="24">
        <v>1</v>
      </c>
      <c r="B3" s="25" t="s">
        <v>256</v>
      </c>
      <c r="C3" s="26" t="s">
        <v>252</v>
      </c>
      <c r="D3" s="27" t="s">
        <v>253</v>
      </c>
      <c r="E3" s="25" t="s">
        <v>254</v>
      </c>
      <c r="F3" s="28" t="s">
        <v>255</v>
      </c>
      <c r="G3" s="14" t="s">
        <v>314</v>
      </c>
      <c r="H3" s="29"/>
      <c r="I3" s="29"/>
      <c r="J3" s="14"/>
      <c r="K3" s="32" t="s">
        <v>315</v>
      </c>
      <c r="L3" s="14" t="s">
        <v>277</v>
      </c>
    </row>
    <row r="4" ht="30" customHeight="1" spans="1:12">
      <c r="A4" s="24">
        <v>2</v>
      </c>
      <c r="B4" s="25" t="s">
        <v>256</v>
      </c>
      <c r="C4" s="26" t="s">
        <v>257</v>
      </c>
      <c r="D4" s="27" t="s">
        <v>253</v>
      </c>
      <c r="E4" s="25" t="s">
        <v>112</v>
      </c>
      <c r="F4" s="28" t="s">
        <v>62</v>
      </c>
      <c r="G4" s="14" t="s">
        <v>314</v>
      </c>
      <c r="H4" s="29"/>
      <c r="I4" s="29"/>
      <c r="J4" s="14"/>
      <c r="K4" s="32" t="s">
        <v>315</v>
      </c>
      <c r="L4" s="14" t="s">
        <v>277</v>
      </c>
    </row>
    <row r="5" ht="30" customHeight="1" spans="1:12">
      <c r="A5" s="24">
        <v>3</v>
      </c>
      <c r="B5" s="25" t="s">
        <v>256</v>
      </c>
      <c r="C5" s="26" t="s">
        <v>258</v>
      </c>
      <c r="D5" s="27" t="s">
        <v>253</v>
      </c>
      <c r="E5" s="25" t="s">
        <v>254</v>
      </c>
      <c r="F5" s="28" t="s">
        <v>255</v>
      </c>
      <c r="G5" s="14" t="s">
        <v>314</v>
      </c>
      <c r="H5" s="14"/>
      <c r="I5" s="9"/>
      <c r="J5" s="9"/>
      <c r="K5" s="32" t="s">
        <v>315</v>
      </c>
      <c r="L5" s="14" t="s">
        <v>277</v>
      </c>
    </row>
    <row r="6" ht="30" customHeight="1" spans="1:12">
      <c r="A6" s="24">
        <v>4</v>
      </c>
      <c r="B6" s="25" t="s">
        <v>263</v>
      </c>
      <c r="C6" s="26" t="s">
        <v>259</v>
      </c>
      <c r="D6" s="27" t="s">
        <v>260</v>
      </c>
      <c r="E6" s="25" t="s">
        <v>261</v>
      </c>
      <c r="F6" s="30" t="s">
        <v>262</v>
      </c>
      <c r="G6" s="14" t="s">
        <v>314</v>
      </c>
      <c r="H6" s="14"/>
      <c r="I6" s="9"/>
      <c r="J6" s="9"/>
      <c r="K6" s="32" t="s">
        <v>315</v>
      </c>
      <c r="L6" s="14" t="s">
        <v>277</v>
      </c>
    </row>
    <row r="7" ht="30" customHeight="1" spans="1:12">
      <c r="A7" s="24">
        <v>5</v>
      </c>
      <c r="B7" s="25" t="s">
        <v>263</v>
      </c>
      <c r="C7" s="26" t="s">
        <v>264</v>
      </c>
      <c r="D7" s="27" t="s">
        <v>260</v>
      </c>
      <c r="E7" s="25" t="s">
        <v>265</v>
      </c>
      <c r="F7" s="30" t="s">
        <v>262</v>
      </c>
      <c r="G7" s="14" t="s">
        <v>314</v>
      </c>
      <c r="H7" s="9"/>
      <c r="I7" s="9"/>
      <c r="J7" s="9"/>
      <c r="K7" s="32" t="s">
        <v>315</v>
      </c>
      <c r="L7" s="14" t="s">
        <v>277</v>
      </c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316</v>
      </c>
      <c r="B9" s="16"/>
      <c r="C9" s="16"/>
      <c r="D9" s="16"/>
      <c r="E9" s="17"/>
      <c r="F9" s="18"/>
      <c r="G9" s="31"/>
      <c r="H9" s="15" t="s">
        <v>317</v>
      </c>
      <c r="I9" s="16"/>
      <c r="J9" s="16"/>
      <c r="K9" s="16"/>
      <c r="L9" s="23"/>
    </row>
    <row r="10" ht="16.5" spans="1:12">
      <c r="A10" s="19" t="s">
        <v>318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288</v>
      </c>
      <c r="D2" s="5" t="s">
        <v>240</v>
      </c>
      <c r="E2" s="5" t="s">
        <v>241</v>
      </c>
      <c r="F2" s="4" t="s">
        <v>320</v>
      </c>
      <c r="G2" s="4" t="s">
        <v>271</v>
      </c>
      <c r="H2" s="6" t="s">
        <v>272</v>
      </c>
      <c r="I2" s="21" t="s">
        <v>274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275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322</v>
      </c>
      <c r="B12" s="16"/>
      <c r="C12" s="16"/>
      <c r="D12" s="17"/>
      <c r="E12" s="18"/>
      <c r="F12" s="15" t="s">
        <v>323</v>
      </c>
      <c r="G12" s="16"/>
      <c r="H12" s="17"/>
      <c r="I12" s="23"/>
    </row>
    <row r="13" ht="16.5" spans="1:9">
      <c r="A13" s="19" t="s">
        <v>324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7.95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7.95" customHeight="1" spans="2:9">
      <c r="B5" s="367" t="s">
        <v>43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44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45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46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47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48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49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9" workbookViewId="0">
      <selection activeCell="A35" sqref="A35:K35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331" t="s">
        <v>56</v>
      </c>
      <c r="J2" s="331"/>
      <c r="K2" s="332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4.25" spans="1:11">
      <c r="A4" s="256" t="s">
        <v>61</v>
      </c>
      <c r="B4" s="156" t="s">
        <v>62</v>
      </c>
      <c r="C4" s="157"/>
      <c r="D4" s="256" t="s">
        <v>63</v>
      </c>
      <c r="E4" s="257"/>
      <c r="F4" s="258">
        <v>45712</v>
      </c>
      <c r="G4" s="259"/>
      <c r="H4" s="256" t="s">
        <v>64</v>
      </c>
      <c r="I4" s="257"/>
      <c r="J4" s="156" t="s">
        <v>65</v>
      </c>
      <c r="K4" s="157" t="s">
        <v>66</v>
      </c>
    </row>
    <row r="5" ht="14.25" spans="1:11">
      <c r="A5" s="260" t="s">
        <v>67</v>
      </c>
      <c r="B5" s="156" t="s">
        <v>68</v>
      </c>
      <c r="C5" s="157"/>
      <c r="D5" s="256" t="s">
        <v>69</v>
      </c>
      <c r="E5" s="257"/>
      <c r="F5" s="258">
        <v>45655</v>
      </c>
      <c r="G5" s="259"/>
      <c r="H5" s="256" t="s">
        <v>70</v>
      </c>
      <c r="I5" s="257"/>
      <c r="J5" s="156" t="s">
        <v>65</v>
      </c>
      <c r="K5" s="157" t="s">
        <v>66</v>
      </c>
    </row>
    <row r="6" ht="14.25" spans="1:11">
      <c r="A6" s="256" t="s">
        <v>71</v>
      </c>
      <c r="B6" s="261" t="s">
        <v>72</v>
      </c>
      <c r="C6" s="262">
        <v>6</v>
      </c>
      <c r="D6" s="260" t="s">
        <v>73</v>
      </c>
      <c r="E6" s="263"/>
      <c r="F6" s="258">
        <v>45296</v>
      </c>
      <c r="G6" s="259"/>
      <c r="H6" s="256" t="s">
        <v>74</v>
      </c>
      <c r="I6" s="257"/>
      <c r="J6" s="156" t="s">
        <v>65</v>
      </c>
      <c r="K6" s="157" t="s">
        <v>66</v>
      </c>
    </row>
    <row r="7" ht="14.25" spans="1:11">
      <c r="A7" s="256" t="s">
        <v>75</v>
      </c>
      <c r="B7" s="264">
        <v>1050</v>
      </c>
      <c r="C7" s="265"/>
      <c r="D7" s="260" t="s">
        <v>76</v>
      </c>
      <c r="E7" s="266"/>
      <c r="F7" s="258">
        <v>45301</v>
      </c>
      <c r="G7" s="259"/>
      <c r="H7" s="256" t="s">
        <v>77</v>
      </c>
      <c r="I7" s="257"/>
      <c r="J7" s="156" t="s">
        <v>65</v>
      </c>
      <c r="K7" s="157" t="s">
        <v>66</v>
      </c>
    </row>
    <row r="8" ht="15" spans="1:11">
      <c r="A8" s="267" t="s">
        <v>78</v>
      </c>
      <c r="B8" s="268" t="s">
        <v>79</v>
      </c>
      <c r="C8" s="269"/>
      <c r="D8" s="270" t="s">
        <v>80</v>
      </c>
      <c r="E8" s="271"/>
      <c r="F8" s="272">
        <v>45306</v>
      </c>
      <c r="G8" s="273"/>
      <c r="H8" s="270" t="s">
        <v>81</v>
      </c>
      <c r="I8" s="271"/>
      <c r="J8" s="333" t="s">
        <v>65</v>
      </c>
      <c r="K8" s="334" t="s">
        <v>66</v>
      </c>
    </row>
    <row r="9" ht="15" spans="1:11">
      <c r="A9" s="274" t="s">
        <v>82</v>
      </c>
      <c r="B9" s="275"/>
      <c r="C9" s="275"/>
      <c r="D9" s="276"/>
      <c r="E9" s="276"/>
      <c r="F9" s="276"/>
      <c r="G9" s="276"/>
      <c r="H9" s="276"/>
      <c r="I9" s="276"/>
      <c r="J9" s="276"/>
      <c r="K9" s="335"/>
    </row>
    <row r="10" ht="15" spans="1:11">
      <c r="A10" s="277" t="s">
        <v>83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36"/>
    </row>
    <row r="11" ht="14.25" spans="1:11">
      <c r="A11" s="279" t="s">
        <v>84</v>
      </c>
      <c r="B11" s="280" t="s">
        <v>85</v>
      </c>
      <c r="C11" s="281" t="s">
        <v>86</v>
      </c>
      <c r="D11" s="282"/>
      <c r="E11" s="283" t="s">
        <v>87</v>
      </c>
      <c r="F11" s="280" t="s">
        <v>85</v>
      </c>
      <c r="G11" s="281" t="s">
        <v>86</v>
      </c>
      <c r="H11" s="281" t="s">
        <v>88</v>
      </c>
      <c r="I11" s="283" t="s">
        <v>89</v>
      </c>
      <c r="J11" s="280" t="s">
        <v>85</v>
      </c>
      <c r="K11" s="337" t="s">
        <v>86</v>
      </c>
    </row>
    <row r="12" ht="14.25" spans="1:11">
      <c r="A12" s="260" t="s">
        <v>90</v>
      </c>
      <c r="B12" s="284" t="s">
        <v>85</v>
      </c>
      <c r="C12" s="156" t="s">
        <v>86</v>
      </c>
      <c r="D12" s="266"/>
      <c r="E12" s="263" t="s">
        <v>91</v>
      </c>
      <c r="F12" s="284" t="s">
        <v>85</v>
      </c>
      <c r="G12" s="156" t="s">
        <v>86</v>
      </c>
      <c r="H12" s="156" t="s">
        <v>88</v>
      </c>
      <c r="I12" s="263" t="s">
        <v>92</v>
      </c>
      <c r="J12" s="284" t="s">
        <v>85</v>
      </c>
      <c r="K12" s="157" t="s">
        <v>86</v>
      </c>
    </row>
    <row r="13" ht="14.25" spans="1:11">
      <c r="A13" s="260" t="s">
        <v>93</v>
      </c>
      <c r="B13" s="284" t="s">
        <v>85</v>
      </c>
      <c r="C13" s="156" t="s">
        <v>86</v>
      </c>
      <c r="D13" s="266"/>
      <c r="E13" s="263" t="s">
        <v>94</v>
      </c>
      <c r="F13" s="156" t="s">
        <v>95</v>
      </c>
      <c r="G13" s="156" t="s">
        <v>96</v>
      </c>
      <c r="H13" s="156" t="s">
        <v>88</v>
      </c>
      <c r="I13" s="263" t="s">
        <v>97</v>
      </c>
      <c r="J13" s="284" t="s">
        <v>85</v>
      </c>
      <c r="K13" s="157" t="s">
        <v>86</v>
      </c>
    </row>
    <row r="14" ht="15" spans="1:11">
      <c r="A14" s="270" t="s">
        <v>98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38"/>
    </row>
    <row r="15" ht="15" spans="1:11">
      <c r="A15" s="277" t="s">
        <v>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36"/>
    </row>
    <row r="16" ht="14.25" spans="1:11">
      <c r="A16" s="285" t="s">
        <v>100</v>
      </c>
      <c r="B16" s="281" t="s">
        <v>95</v>
      </c>
      <c r="C16" s="281" t="s">
        <v>96</v>
      </c>
      <c r="D16" s="286"/>
      <c r="E16" s="287" t="s">
        <v>101</v>
      </c>
      <c r="F16" s="281" t="s">
        <v>95</v>
      </c>
      <c r="G16" s="281" t="s">
        <v>96</v>
      </c>
      <c r="H16" s="288"/>
      <c r="I16" s="287" t="s">
        <v>102</v>
      </c>
      <c r="J16" s="281" t="s">
        <v>95</v>
      </c>
      <c r="K16" s="337" t="s">
        <v>96</v>
      </c>
    </row>
    <row r="17" customHeight="1" spans="1:22">
      <c r="A17" s="289" t="s">
        <v>103</v>
      </c>
      <c r="B17" s="156" t="s">
        <v>95</v>
      </c>
      <c r="C17" s="156" t="s">
        <v>96</v>
      </c>
      <c r="D17" s="290"/>
      <c r="E17" s="291" t="s">
        <v>104</v>
      </c>
      <c r="F17" s="156" t="s">
        <v>95</v>
      </c>
      <c r="G17" s="156" t="s">
        <v>96</v>
      </c>
      <c r="H17" s="292"/>
      <c r="I17" s="291" t="s">
        <v>105</v>
      </c>
      <c r="J17" s="156" t="s">
        <v>95</v>
      </c>
      <c r="K17" s="157" t="s">
        <v>96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1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40"/>
    </row>
    <row r="19" s="243" customFormat="1" ht="18" customHeight="1" spans="1:11">
      <c r="A19" s="277" t="s">
        <v>107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36"/>
    </row>
    <row r="20" customHeight="1" spans="1:11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41"/>
    </row>
    <row r="21" ht="21.75" customHeight="1" spans="1:11">
      <c r="A21" s="297" t="s">
        <v>109</v>
      </c>
      <c r="B21" s="108"/>
      <c r="C21" s="298">
        <v>120</v>
      </c>
      <c r="D21" s="298">
        <v>130</v>
      </c>
      <c r="E21" s="298">
        <v>140</v>
      </c>
      <c r="F21" s="298">
        <v>150</v>
      </c>
      <c r="G21" s="298">
        <v>160</v>
      </c>
      <c r="H21" s="299">
        <v>165</v>
      </c>
      <c r="I21" s="108"/>
      <c r="J21" s="342"/>
      <c r="K21" s="343" t="s">
        <v>110</v>
      </c>
    </row>
    <row r="22" ht="23" customHeight="1" spans="1:11">
      <c r="A22" s="300" t="s">
        <v>111</v>
      </c>
      <c r="B22" s="301"/>
      <c r="C22" s="301" t="s">
        <v>95</v>
      </c>
      <c r="D22" s="301" t="s">
        <v>95</v>
      </c>
      <c r="E22" s="301" t="s">
        <v>95</v>
      </c>
      <c r="F22" s="301" t="s">
        <v>95</v>
      </c>
      <c r="G22" s="301" t="s">
        <v>95</v>
      </c>
      <c r="H22" s="301" t="s">
        <v>95</v>
      </c>
      <c r="I22" s="301"/>
      <c r="J22" s="301"/>
      <c r="K22" s="344" t="s">
        <v>95</v>
      </c>
    </row>
    <row r="23" ht="23" customHeight="1" spans="1:11">
      <c r="A23" s="300" t="s">
        <v>112</v>
      </c>
      <c r="B23" s="301"/>
      <c r="C23" s="301" t="s">
        <v>95</v>
      </c>
      <c r="D23" s="301" t="s">
        <v>95</v>
      </c>
      <c r="E23" s="301" t="s">
        <v>95</v>
      </c>
      <c r="F23" s="301" t="s">
        <v>95</v>
      </c>
      <c r="G23" s="301" t="s">
        <v>95</v>
      </c>
      <c r="H23" s="301" t="s">
        <v>95</v>
      </c>
      <c r="I23" s="301"/>
      <c r="J23" s="301"/>
      <c r="K23" s="344" t="s">
        <v>95</v>
      </c>
    </row>
    <row r="24" ht="23" customHeight="1" spans="1:11">
      <c r="A24" s="300"/>
      <c r="B24" s="302"/>
      <c r="C24" s="301"/>
      <c r="D24" s="301"/>
      <c r="E24" s="301"/>
      <c r="F24" s="301"/>
      <c r="G24" s="301"/>
      <c r="H24" s="301"/>
      <c r="I24" s="302"/>
      <c r="J24" s="302"/>
      <c r="K24" s="344"/>
    </row>
    <row r="25" ht="23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45"/>
    </row>
    <row r="26" ht="23" customHeight="1" spans="1:11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45"/>
    </row>
    <row r="27" ht="23" customHeight="1" spans="1:11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45"/>
    </row>
    <row r="28" ht="18" customHeight="1" spans="1:11">
      <c r="A28" s="305" t="s">
        <v>113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46"/>
    </row>
    <row r="29" ht="18.75" customHeight="1" spans="1:11">
      <c r="A29" s="307"/>
      <c r="B29" s="308"/>
      <c r="C29" s="308"/>
      <c r="D29" s="308"/>
      <c r="E29" s="308"/>
      <c r="F29" s="308"/>
      <c r="G29" s="308"/>
      <c r="H29" s="308"/>
      <c r="I29" s="308"/>
      <c r="J29" s="308"/>
      <c r="K29" s="347"/>
    </row>
    <row r="30" ht="18.75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8"/>
    </row>
    <row r="31" ht="18" customHeight="1" spans="1:11">
      <c r="A31" s="305" t="s">
        <v>114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46"/>
    </row>
    <row r="32" ht="14.25" spans="1:11">
      <c r="A32" s="311" t="s">
        <v>115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9"/>
    </row>
    <row r="33" ht="15" spans="1:11">
      <c r="A33" s="164" t="s">
        <v>116</v>
      </c>
      <c r="B33" s="165"/>
      <c r="C33" s="156" t="s">
        <v>65</v>
      </c>
      <c r="D33" s="156" t="s">
        <v>66</v>
      </c>
      <c r="E33" s="313" t="s">
        <v>117</v>
      </c>
      <c r="F33" s="314"/>
      <c r="G33" s="314"/>
      <c r="H33" s="314"/>
      <c r="I33" s="314"/>
      <c r="J33" s="314"/>
      <c r="K33" s="350"/>
    </row>
    <row r="34" ht="15" spans="1:11">
      <c r="A34" s="315" t="s">
        <v>118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</row>
    <row r="35" ht="21" customHeight="1" spans="1:11">
      <c r="A35" s="316" t="s">
        <v>119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51"/>
    </row>
    <row r="36" ht="21" customHeight="1" spans="1:11">
      <c r="A36" s="318" t="s">
        <v>120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52"/>
    </row>
    <row r="37" ht="21" customHeight="1" spans="1:11">
      <c r="A37" s="318" t="s">
        <v>121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52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52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52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52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52"/>
    </row>
    <row r="42" ht="15" spans="1:11">
      <c r="A42" s="320" t="s">
        <v>122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53"/>
    </row>
    <row r="43" ht="15" spans="1:11">
      <c r="A43" s="277" t="s">
        <v>123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36"/>
    </row>
    <row r="44" ht="14.25" spans="1:11">
      <c r="A44" s="285" t="s">
        <v>124</v>
      </c>
      <c r="B44" s="281" t="s">
        <v>95</v>
      </c>
      <c r="C44" s="281" t="s">
        <v>96</v>
      </c>
      <c r="D44" s="281" t="s">
        <v>88</v>
      </c>
      <c r="E44" s="287" t="s">
        <v>125</v>
      </c>
      <c r="F44" s="281" t="s">
        <v>95</v>
      </c>
      <c r="G44" s="281" t="s">
        <v>96</v>
      </c>
      <c r="H44" s="281" t="s">
        <v>88</v>
      </c>
      <c r="I44" s="287" t="s">
        <v>126</v>
      </c>
      <c r="J44" s="281" t="s">
        <v>95</v>
      </c>
      <c r="K44" s="337" t="s">
        <v>96</v>
      </c>
    </row>
    <row r="45" ht="14.25" spans="1:11">
      <c r="A45" s="289" t="s">
        <v>87</v>
      </c>
      <c r="B45" s="156" t="s">
        <v>95</v>
      </c>
      <c r="C45" s="156" t="s">
        <v>96</v>
      </c>
      <c r="D45" s="156" t="s">
        <v>88</v>
      </c>
      <c r="E45" s="291" t="s">
        <v>94</v>
      </c>
      <c r="F45" s="156" t="s">
        <v>95</v>
      </c>
      <c r="G45" s="156" t="s">
        <v>96</v>
      </c>
      <c r="H45" s="156" t="s">
        <v>88</v>
      </c>
      <c r="I45" s="291" t="s">
        <v>105</v>
      </c>
      <c r="J45" s="156" t="s">
        <v>95</v>
      </c>
      <c r="K45" s="157" t="s">
        <v>96</v>
      </c>
    </row>
    <row r="46" ht="15" spans="1:11">
      <c r="A46" s="270" t="s">
        <v>98</v>
      </c>
      <c r="B46" s="271"/>
      <c r="C46" s="271"/>
      <c r="D46" s="271"/>
      <c r="E46" s="271"/>
      <c r="F46" s="271"/>
      <c r="G46" s="271"/>
      <c r="H46" s="271"/>
      <c r="I46" s="271"/>
      <c r="J46" s="271"/>
      <c r="K46" s="338"/>
    </row>
    <row r="47" ht="15" spans="1:11">
      <c r="A47" s="315" t="s">
        <v>127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</row>
    <row r="48" ht="15" spans="1:11">
      <c r="A48" s="316"/>
      <c r="B48" s="317"/>
      <c r="C48" s="317"/>
      <c r="D48" s="317"/>
      <c r="E48" s="317"/>
      <c r="F48" s="317"/>
      <c r="G48" s="317"/>
      <c r="H48" s="317"/>
      <c r="I48" s="317"/>
      <c r="J48" s="317"/>
      <c r="K48" s="351"/>
    </row>
    <row r="49" ht="15" spans="1:11">
      <c r="A49" s="322" t="s">
        <v>128</v>
      </c>
      <c r="B49" s="323" t="s">
        <v>129</v>
      </c>
      <c r="C49" s="323"/>
      <c r="D49" s="324" t="s">
        <v>130</v>
      </c>
      <c r="E49" s="325" t="s">
        <v>131</v>
      </c>
      <c r="F49" s="326" t="s">
        <v>132</v>
      </c>
      <c r="G49" s="327">
        <v>45656</v>
      </c>
      <c r="H49" s="328" t="s">
        <v>133</v>
      </c>
      <c r="I49" s="354"/>
      <c r="J49" s="355" t="s">
        <v>134</v>
      </c>
      <c r="K49" s="356"/>
    </row>
    <row r="50" ht="15" spans="1:11">
      <c r="A50" s="315" t="s">
        <v>135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</row>
    <row r="51" ht="15" spans="1:11">
      <c r="A51" s="329" t="s">
        <v>136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57"/>
    </row>
    <row r="52" ht="15" spans="1:11">
      <c r="A52" s="322" t="s">
        <v>128</v>
      </c>
      <c r="B52" s="323" t="s">
        <v>129</v>
      </c>
      <c r="C52" s="323"/>
      <c r="D52" s="324" t="s">
        <v>130</v>
      </c>
      <c r="E52" s="325" t="s">
        <v>131</v>
      </c>
      <c r="F52" s="326" t="s">
        <v>137</v>
      </c>
      <c r="G52" s="327">
        <v>45656</v>
      </c>
      <c r="H52" s="328" t="s">
        <v>133</v>
      </c>
      <c r="I52" s="354"/>
      <c r="J52" s="355" t="s">
        <v>134</v>
      </c>
      <c r="K52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Q19" sqref="Q1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2.62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QAMMAN84140</v>
      </c>
      <c r="C2" s="98"/>
      <c r="D2" s="99"/>
      <c r="E2" s="100" t="s">
        <v>67</v>
      </c>
      <c r="F2" s="101" t="str">
        <f>首期!B5</f>
        <v>儿童短裙</v>
      </c>
      <c r="G2" s="101"/>
      <c r="H2" s="101"/>
      <c r="I2" s="102"/>
      <c r="J2" s="130" t="s">
        <v>57</v>
      </c>
      <c r="K2" s="131" t="s">
        <v>56</v>
      </c>
      <c r="L2" s="131"/>
      <c r="M2" s="131"/>
      <c r="N2" s="131"/>
      <c r="O2" s="13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3" t="s">
        <v>139</v>
      </c>
      <c r="B3" s="104"/>
      <c r="C3" s="105"/>
      <c r="D3" s="104"/>
      <c r="E3" s="104"/>
      <c r="F3" s="104"/>
      <c r="G3" s="104"/>
      <c r="H3" s="104"/>
      <c r="I3" s="106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3"/>
      <c r="B4" s="107" t="s">
        <v>140</v>
      </c>
      <c r="C4" s="107" t="s">
        <v>141</v>
      </c>
      <c r="D4" s="107" t="s">
        <v>142</v>
      </c>
      <c r="E4" s="107" t="s">
        <v>143</v>
      </c>
      <c r="F4" s="107" t="s">
        <v>144</v>
      </c>
      <c r="G4" s="107" t="s">
        <v>145</v>
      </c>
      <c r="H4" s="228"/>
      <c r="I4" s="106"/>
      <c r="J4" s="238"/>
      <c r="K4" s="239"/>
      <c r="L4" s="239" t="s">
        <v>146</v>
      </c>
      <c r="M4" s="239" t="s">
        <v>147</v>
      </c>
      <c r="N4" s="240"/>
      <c r="O4" s="241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3"/>
      <c r="B5" s="108"/>
      <c r="C5" s="108"/>
      <c r="D5" s="109"/>
      <c r="E5" s="109"/>
      <c r="F5" s="109"/>
      <c r="G5" s="109"/>
      <c r="H5" s="228"/>
      <c r="I5" s="110"/>
      <c r="J5" s="139"/>
      <c r="K5" s="137" t="s">
        <v>112</v>
      </c>
      <c r="L5" s="137">
        <v>160</v>
      </c>
      <c r="M5" s="137">
        <v>160</v>
      </c>
      <c r="N5" s="242"/>
      <c r="O5" s="138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229" t="s">
        <v>148</v>
      </c>
      <c r="B6" s="112">
        <f>C6-1.5</f>
        <v>30.5</v>
      </c>
      <c r="C6" s="112">
        <v>32</v>
      </c>
      <c r="D6" s="112">
        <f>C6+2</f>
        <v>34</v>
      </c>
      <c r="E6" s="112">
        <f>D6+2</f>
        <v>36</v>
      </c>
      <c r="F6" s="112">
        <f>E6+2</f>
        <v>38</v>
      </c>
      <c r="G6" s="112">
        <f>F6+1</f>
        <v>39</v>
      </c>
      <c r="H6" s="230"/>
      <c r="I6" s="110"/>
      <c r="J6" s="139"/>
      <c r="K6" s="139"/>
      <c r="L6" s="139" t="s">
        <v>149</v>
      </c>
      <c r="M6" s="139" t="s">
        <v>150</v>
      </c>
      <c r="N6" s="139"/>
      <c r="O6" s="14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231" t="s">
        <v>151</v>
      </c>
      <c r="B7" s="112">
        <f>C7-3</f>
        <v>51</v>
      </c>
      <c r="C7" s="112">
        <v>54</v>
      </c>
      <c r="D7" s="112">
        <f>C7+4</f>
        <v>58</v>
      </c>
      <c r="E7" s="112">
        <f>D7+3</f>
        <v>61</v>
      </c>
      <c r="F7" s="112">
        <f>E7+4</f>
        <v>65</v>
      </c>
      <c r="G7" s="112">
        <f>F7+2</f>
        <v>67</v>
      </c>
      <c r="H7" s="230"/>
      <c r="I7" s="110"/>
      <c r="J7" s="139"/>
      <c r="K7" s="139"/>
      <c r="L7" s="139" t="s">
        <v>149</v>
      </c>
      <c r="M7" s="139" t="s">
        <v>149</v>
      </c>
      <c r="N7" s="139"/>
      <c r="O7" s="14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231" t="s">
        <v>152</v>
      </c>
      <c r="B8" s="112">
        <f>C8-5</f>
        <v>67</v>
      </c>
      <c r="C8" s="112">
        <v>72</v>
      </c>
      <c r="D8" s="112">
        <f>C8+7</f>
        <v>79</v>
      </c>
      <c r="E8" s="112">
        <f>D8+7</f>
        <v>86</v>
      </c>
      <c r="F8" s="112">
        <f>E8+7</f>
        <v>93</v>
      </c>
      <c r="G8" s="112">
        <f>F8+3</f>
        <v>96</v>
      </c>
      <c r="H8" s="230"/>
      <c r="I8" s="110"/>
      <c r="J8" s="139"/>
      <c r="K8" s="139"/>
      <c r="L8" s="139" t="s">
        <v>149</v>
      </c>
      <c r="M8" s="139" t="s">
        <v>149</v>
      </c>
      <c r="N8" s="139"/>
      <c r="O8" s="14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232" t="s">
        <v>153</v>
      </c>
      <c r="B9" s="112">
        <f>C9-5</f>
        <v>75</v>
      </c>
      <c r="C9" s="112">
        <v>80</v>
      </c>
      <c r="D9" s="112">
        <f>C9+7</f>
        <v>87</v>
      </c>
      <c r="E9" s="112">
        <f>D9+7</f>
        <v>94</v>
      </c>
      <c r="F9" s="112">
        <f>E9+7</f>
        <v>101</v>
      </c>
      <c r="G9" s="112">
        <f>F9+3</f>
        <v>104</v>
      </c>
      <c r="H9" s="230"/>
      <c r="I9" s="110"/>
      <c r="J9" s="139"/>
      <c r="K9" s="139"/>
      <c r="L9" s="139" t="s">
        <v>149</v>
      </c>
      <c r="M9" s="139" t="s">
        <v>149</v>
      </c>
      <c r="N9" s="139"/>
      <c r="O9" s="14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229" t="s">
        <v>154</v>
      </c>
      <c r="B10" s="112">
        <v>3.5</v>
      </c>
      <c r="C10" s="112">
        <v>3.5</v>
      </c>
      <c r="D10" s="112">
        <v>3.5</v>
      </c>
      <c r="E10" s="112">
        <v>3.5</v>
      </c>
      <c r="F10" s="112">
        <v>3.5</v>
      </c>
      <c r="G10" s="112">
        <v>3.5</v>
      </c>
      <c r="H10" s="230"/>
      <c r="I10" s="110"/>
      <c r="J10" s="139"/>
      <c r="K10" s="139"/>
      <c r="L10" s="139" t="s">
        <v>149</v>
      </c>
      <c r="M10" s="139" t="s">
        <v>149</v>
      </c>
      <c r="N10" s="139"/>
      <c r="O10" s="14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07" t="s">
        <v>155</v>
      </c>
      <c r="B11" s="116"/>
      <c r="C11" s="116"/>
      <c r="D11" s="116"/>
      <c r="E11" s="116"/>
      <c r="F11" s="116"/>
      <c r="G11" s="116"/>
      <c r="H11" s="230"/>
      <c r="I11" s="110"/>
      <c r="J11" s="139"/>
      <c r="K11" s="139"/>
      <c r="L11" s="139"/>
      <c r="M11" s="139"/>
      <c r="N11" s="139"/>
      <c r="O11" s="14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229" t="s">
        <v>148</v>
      </c>
      <c r="B12" s="112">
        <f>C12-1.5</f>
        <v>23.5</v>
      </c>
      <c r="C12" s="112">
        <v>25</v>
      </c>
      <c r="D12" s="112">
        <f>C12+2</f>
        <v>27</v>
      </c>
      <c r="E12" s="112">
        <f>D12+2</f>
        <v>29</v>
      </c>
      <c r="F12" s="112">
        <f>E12+2</f>
        <v>31</v>
      </c>
      <c r="G12" s="112">
        <f>F12+1</f>
        <v>32</v>
      </c>
      <c r="H12" s="230"/>
      <c r="I12" s="110"/>
      <c r="J12" s="139"/>
      <c r="K12" s="139"/>
      <c r="L12" s="139" t="s">
        <v>156</v>
      </c>
      <c r="M12" s="139" t="s">
        <v>157</v>
      </c>
      <c r="N12" s="139"/>
      <c r="O12" s="14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231" t="s">
        <v>151</v>
      </c>
      <c r="B13" s="112">
        <f>C13-3</f>
        <v>51</v>
      </c>
      <c r="C13" s="112">
        <v>54</v>
      </c>
      <c r="D13" s="112">
        <f>C13+4</f>
        <v>58</v>
      </c>
      <c r="E13" s="112">
        <f>D13+3</f>
        <v>61</v>
      </c>
      <c r="F13" s="112">
        <f>E13+4</f>
        <v>65</v>
      </c>
      <c r="G13" s="112">
        <f>F13+2</f>
        <v>67</v>
      </c>
      <c r="H13" s="230"/>
      <c r="I13" s="110"/>
      <c r="J13" s="139"/>
      <c r="K13" s="139"/>
      <c r="L13" s="139" t="s">
        <v>149</v>
      </c>
      <c r="M13" s="139" t="s">
        <v>149</v>
      </c>
      <c r="N13" s="139"/>
      <c r="O13" s="14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232" t="s">
        <v>153</v>
      </c>
      <c r="B14" s="112">
        <f>C14-5</f>
        <v>59</v>
      </c>
      <c r="C14" s="112">
        <v>64</v>
      </c>
      <c r="D14" s="112">
        <f>C14+7</f>
        <v>71</v>
      </c>
      <c r="E14" s="112">
        <f>D14+7</f>
        <v>78</v>
      </c>
      <c r="F14" s="112">
        <f>E14+7</f>
        <v>85</v>
      </c>
      <c r="G14" s="112">
        <f>F14+3</f>
        <v>88</v>
      </c>
      <c r="H14" s="233"/>
      <c r="I14" s="110"/>
      <c r="J14" s="139"/>
      <c r="K14" s="139"/>
      <c r="L14" s="139" t="s">
        <v>150</v>
      </c>
      <c r="M14" s="139" t="s">
        <v>156</v>
      </c>
      <c r="N14" s="139"/>
      <c r="O14" s="14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232" t="s">
        <v>158</v>
      </c>
      <c r="B15" s="112">
        <f>C15-1.6</f>
        <v>17.4</v>
      </c>
      <c r="C15" s="112">
        <v>19</v>
      </c>
      <c r="D15" s="112">
        <f>C15+2.25</f>
        <v>21.25</v>
      </c>
      <c r="E15" s="112">
        <f>D15+2.25</f>
        <v>23.5</v>
      </c>
      <c r="F15" s="112">
        <f>E15+2.25</f>
        <v>25.75</v>
      </c>
      <c r="G15" s="112">
        <f>F15+0.9</f>
        <v>26.65</v>
      </c>
      <c r="H15" s="233"/>
      <c r="I15" s="110"/>
      <c r="J15" s="139"/>
      <c r="K15" s="139"/>
      <c r="L15" s="139" t="s">
        <v>149</v>
      </c>
      <c r="M15" s="139" t="s">
        <v>149</v>
      </c>
      <c r="N15" s="139"/>
      <c r="O15" s="14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229" t="s">
        <v>159</v>
      </c>
      <c r="B16" s="112">
        <f>C16-1.4</f>
        <v>15.1</v>
      </c>
      <c r="C16" s="112">
        <v>16.5</v>
      </c>
      <c r="D16" s="112">
        <f>C16+2</f>
        <v>18.5</v>
      </c>
      <c r="E16" s="112">
        <f>D16+2</f>
        <v>20.5</v>
      </c>
      <c r="F16" s="112">
        <f>E16+2</f>
        <v>22.5</v>
      </c>
      <c r="G16" s="112">
        <f>F16+0.8</f>
        <v>23.3</v>
      </c>
      <c r="H16" s="233"/>
      <c r="I16" s="110"/>
      <c r="J16" s="139"/>
      <c r="K16" s="139"/>
      <c r="L16" s="139" t="s">
        <v>149</v>
      </c>
      <c r="M16" s="139" t="s">
        <v>149</v>
      </c>
      <c r="N16" s="139"/>
      <c r="O16" s="14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232" t="s">
        <v>160</v>
      </c>
      <c r="B17" s="112">
        <f>C17-1.5</f>
        <v>19.5</v>
      </c>
      <c r="C17" s="112">
        <v>21</v>
      </c>
      <c r="D17" s="112">
        <f>C17+1.8</f>
        <v>22.8</v>
      </c>
      <c r="E17" s="112">
        <f>D17+1.8</f>
        <v>24.6</v>
      </c>
      <c r="F17" s="112">
        <f>E17+1.8</f>
        <v>26.4</v>
      </c>
      <c r="G17" s="112">
        <f>F17+1</f>
        <v>27.4</v>
      </c>
      <c r="H17" s="233"/>
      <c r="I17" s="110"/>
      <c r="J17" s="139"/>
      <c r="K17" s="139"/>
      <c r="L17" s="139" t="s">
        <v>149</v>
      </c>
      <c r="M17" s="139" t="s">
        <v>150</v>
      </c>
      <c r="N17" s="139"/>
      <c r="O17" s="14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234" t="s">
        <v>161</v>
      </c>
      <c r="B18" s="118">
        <f>C18-1.8</f>
        <v>25.2</v>
      </c>
      <c r="C18" s="118">
        <v>27</v>
      </c>
      <c r="D18" s="118">
        <f>C18+2.3</f>
        <v>29.3</v>
      </c>
      <c r="E18" s="118">
        <f>D18+2.3</f>
        <v>31.6</v>
      </c>
      <c r="F18" s="118">
        <f>E18+2.3</f>
        <v>33.9</v>
      </c>
      <c r="G18" s="118">
        <f>F18+1.3</f>
        <v>35.2</v>
      </c>
      <c r="H18" s="233"/>
      <c r="I18" s="110"/>
      <c r="J18" s="139"/>
      <c r="K18" s="139"/>
      <c r="L18" s="139" t="s">
        <v>149</v>
      </c>
      <c r="M18" s="139" t="s">
        <v>156</v>
      </c>
      <c r="N18" s="139"/>
      <c r="O18" s="14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235"/>
      <c r="B19" s="236"/>
      <c r="C19" s="236"/>
      <c r="D19" s="236"/>
      <c r="E19" s="236"/>
      <c r="F19" s="236"/>
      <c r="G19" s="237"/>
      <c r="H19" s="233"/>
      <c r="I19" s="110"/>
      <c r="J19" s="139"/>
      <c r="K19" s="139"/>
      <c r="L19" s="139"/>
      <c r="M19" s="139"/>
      <c r="N19" s="139"/>
      <c r="O19" s="14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21"/>
      <c r="B20" s="122"/>
      <c r="C20" s="122"/>
      <c r="D20" s="122"/>
      <c r="E20" s="123"/>
      <c r="F20" s="122"/>
      <c r="G20" s="122"/>
      <c r="H20" s="122"/>
      <c r="I20" s="124"/>
      <c r="J20" s="141"/>
      <c r="K20" s="141"/>
      <c r="L20" s="142"/>
      <c r="M20" s="141"/>
      <c r="N20" s="141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16.5" spans="1:256">
      <c r="A21" s="125"/>
      <c r="B21" s="125"/>
      <c r="C21" s="126"/>
      <c r="D21" s="126"/>
      <c r="E21" s="127"/>
      <c r="F21" s="126"/>
      <c r="G21" s="126"/>
      <c r="H21" s="126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spans="1:256">
      <c r="A22" s="128" t="s">
        <v>162</v>
      </c>
      <c r="B22" s="128"/>
      <c r="C22" s="129"/>
      <c r="D22" s="129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3:256">
      <c r="C23" s="90"/>
      <c r="D23" s="90"/>
      <c r="J23" s="144" t="s">
        <v>163</v>
      </c>
      <c r="K23" s="145">
        <v>45656</v>
      </c>
      <c r="L23" s="144" t="s">
        <v>164</v>
      </c>
      <c r="M23" s="144" t="s">
        <v>131</v>
      </c>
      <c r="N23" s="144" t="s">
        <v>165</v>
      </c>
      <c r="O23" s="89" t="s">
        <v>134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2" sqref="N12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166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tr">
        <f>首期!B4</f>
        <v>QAMMAN84140</v>
      </c>
      <c r="F2" s="155" t="s">
        <v>167</v>
      </c>
      <c r="G2" s="156" t="str">
        <f>首期!B5</f>
        <v>儿童短裙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>
        <f>首期!B7</f>
        <v>1050</v>
      </c>
      <c r="C3" s="159"/>
      <c r="D3" s="160" t="s">
        <v>168</v>
      </c>
      <c r="E3" s="161">
        <v>45346</v>
      </c>
      <c r="F3" s="162"/>
      <c r="G3" s="162"/>
      <c r="H3" s="163" t="s">
        <v>169</v>
      </c>
      <c r="I3" s="163"/>
      <c r="J3" s="163"/>
      <c r="K3" s="206"/>
    </row>
    <row r="4" ht="18" customHeight="1" spans="1:11">
      <c r="A4" s="164" t="s">
        <v>71</v>
      </c>
      <c r="B4" s="159">
        <v>2</v>
      </c>
      <c r="C4" s="159">
        <v>6</v>
      </c>
      <c r="D4" s="165" t="s">
        <v>170</v>
      </c>
      <c r="E4" s="162" t="s">
        <v>171</v>
      </c>
      <c r="F4" s="162"/>
      <c r="G4" s="162"/>
      <c r="H4" s="165" t="s">
        <v>172</v>
      </c>
      <c r="I4" s="165"/>
      <c r="J4" s="177" t="s">
        <v>65</v>
      </c>
      <c r="K4" s="207" t="s">
        <v>66</v>
      </c>
    </row>
    <row r="5" ht="18" customHeight="1" spans="1:11">
      <c r="A5" s="164" t="s">
        <v>173</v>
      </c>
      <c r="B5" s="159">
        <v>1</v>
      </c>
      <c r="C5" s="159"/>
      <c r="D5" s="160" t="s">
        <v>174</v>
      </c>
      <c r="E5" s="160"/>
      <c r="F5" s="149" t="s">
        <v>175</v>
      </c>
      <c r="G5" s="160"/>
      <c r="H5" s="165" t="s">
        <v>176</v>
      </c>
      <c r="I5" s="165"/>
      <c r="J5" s="177" t="s">
        <v>65</v>
      </c>
      <c r="K5" s="207" t="s">
        <v>66</v>
      </c>
    </row>
    <row r="6" ht="18" customHeight="1" spans="1:13">
      <c r="A6" s="166" t="s">
        <v>177</v>
      </c>
      <c r="B6" s="167">
        <v>80</v>
      </c>
      <c r="C6" s="167"/>
      <c r="D6" s="168" t="s">
        <v>178</v>
      </c>
      <c r="E6" s="169"/>
      <c r="F6" s="169">
        <v>1050</v>
      </c>
      <c r="G6" s="168"/>
      <c r="H6" s="170" t="s">
        <v>179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180</v>
      </c>
      <c r="B8" s="155" t="s">
        <v>181</v>
      </c>
      <c r="C8" s="155" t="s">
        <v>182</v>
      </c>
      <c r="D8" s="155" t="s">
        <v>183</v>
      </c>
      <c r="E8" s="155" t="s">
        <v>184</v>
      </c>
      <c r="F8" s="155" t="s">
        <v>185</v>
      </c>
      <c r="G8" s="175" t="s">
        <v>186</v>
      </c>
      <c r="H8" s="176"/>
      <c r="I8" s="176"/>
      <c r="J8" s="176"/>
      <c r="K8" s="210"/>
    </row>
    <row r="9" ht="18" customHeight="1" spans="1:11">
      <c r="A9" s="164" t="s">
        <v>187</v>
      </c>
      <c r="B9" s="165"/>
      <c r="C9" s="177" t="s">
        <v>65</v>
      </c>
      <c r="D9" s="177" t="s">
        <v>66</v>
      </c>
      <c r="E9" s="160" t="s">
        <v>188</v>
      </c>
      <c r="F9" s="178" t="s">
        <v>189</v>
      </c>
      <c r="G9" s="179"/>
      <c r="H9" s="180"/>
      <c r="I9" s="180"/>
      <c r="J9" s="180"/>
      <c r="K9" s="211"/>
    </row>
    <row r="10" ht="18" customHeight="1" spans="1:11">
      <c r="A10" s="164" t="s">
        <v>190</v>
      </c>
      <c r="B10" s="165"/>
      <c r="C10" s="177" t="s">
        <v>65</v>
      </c>
      <c r="D10" s="177" t="s">
        <v>66</v>
      </c>
      <c r="E10" s="160" t="s">
        <v>191</v>
      </c>
      <c r="F10" s="178" t="s">
        <v>192</v>
      </c>
      <c r="G10" s="179" t="s">
        <v>193</v>
      </c>
      <c r="H10" s="180"/>
      <c r="I10" s="180"/>
      <c r="J10" s="180"/>
      <c r="K10" s="211"/>
    </row>
    <row r="11" ht="18" customHeight="1" spans="1:11">
      <c r="A11" s="181" t="s">
        <v>194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195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196</v>
      </c>
      <c r="J13" s="177" t="s">
        <v>85</v>
      </c>
      <c r="K13" s="207" t="s">
        <v>86</v>
      </c>
    </row>
    <row r="14" ht="18" customHeight="1" spans="1:11">
      <c r="A14" s="166" t="s">
        <v>197</v>
      </c>
      <c r="B14" s="169" t="s">
        <v>85</v>
      </c>
      <c r="C14" s="169" t="s">
        <v>86</v>
      </c>
      <c r="D14" s="183"/>
      <c r="E14" s="168" t="s">
        <v>198</v>
      </c>
      <c r="F14" s="169" t="s">
        <v>85</v>
      </c>
      <c r="G14" s="169" t="s">
        <v>86</v>
      </c>
      <c r="H14" s="169"/>
      <c r="I14" s="168" t="s">
        <v>199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200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201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202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116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203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204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205</v>
      </c>
    </row>
    <row r="28" ht="23" customHeight="1" spans="1:11">
      <c r="A28" s="187" t="s">
        <v>206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 t="s">
        <v>207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 t="s">
        <v>208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11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209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3</v>
      </c>
    </row>
    <row r="37" ht="18.75" customHeight="1" spans="1:11">
      <c r="A37" s="197" t="s">
        <v>210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211</v>
      </c>
      <c r="B38" s="165"/>
      <c r="C38" s="165"/>
      <c r="D38" s="163" t="s">
        <v>212</v>
      </c>
      <c r="E38" s="163"/>
      <c r="F38" s="199" t="s">
        <v>213</v>
      </c>
      <c r="G38" s="200"/>
      <c r="H38" s="165" t="s">
        <v>214</v>
      </c>
      <c r="I38" s="165"/>
      <c r="J38" s="165" t="s">
        <v>215</v>
      </c>
      <c r="K38" s="214"/>
    </row>
    <row r="39" ht="18.75" customHeight="1" spans="1:11">
      <c r="A39" s="164" t="s">
        <v>117</v>
      </c>
      <c r="B39" s="165" t="s">
        <v>216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128</v>
      </c>
      <c r="B42" s="201" t="s">
        <v>217</v>
      </c>
      <c r="C42" s="201"/>
      <c r="D42" s="168" t="s">
        <v>218</v>
      </c>
      <c r="E42" s="183" t="s">
        <v>131</v>
      </c>
      <c r="F42" s="168" t="s">
        <v>132</v>
      </c>
      <c r="G42" s="202">
        <v>45661</v>
      </c>
      <c r="H42" s="203" t="s">
        <v>133</v>
      </c>
      <c r="I42" s="203"/>
      <c r="J42" s="201" t="s">
        <v>134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A12" sqref="$A12:$XFD12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2.75" style="89" customWidth="1"/>
    <col min="9" max="11" width="15.625" style="89" customWidth="1"/>
    <col min="12" max="14" width="15.625" style="91" customWidth="1"/>
    <col min="15" max="252" width="9" style="89"/>
    <col min="253" max="16384" width="9" style="92"/>
  </cols>
  <sheetData>
    <row r="1" s="89" customFormat="1" ht="29" customHeight="1" spans="1:255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</row>
    <row r="2" s="89" customFormat="1" ht="20" customHeight="1" spans="1:255">
      <c r="A2" s="96" t="s">
        <v>61</v>
      </c>
      <c r="B2" s="97" t="str">
        <f>首期!B4</f>
        <v>QAMMAN84140</v>
      </c>
      <c r="C2" s="98"/>
      <c r="D2" s="99"/>
      <c r="E2" s="100" t="s">
        <v>67</v>
      </c>
      <c r="F2" s="101" t="str">
        <f>首期!B5</f>
        <v>儿童短裙</v>
      </c>
      <c r="G2" s="101"/>
      <c r="H2" s="102"/>
      <c r="I2" s="130" t="s">
        <v>57</v>
      </c>
      <c r="J2" s="131" t="s">
        <v>56</v>
      </c>
      <c r="K2" s="131"/>
      <c r="L2" s="131"/>
      <c r="M2" s="131"/>
      <c r="N2" s="13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89" customFormat="1" spans="1:255">
      <c r="A3" s="103" t="s">
        <v>139</v>
      </c>
      <c r="B3" s="104"/>
      <c r="C3" s="105"/>
      <c r="D3" s="104"/>
      <c r="E3" s="104"/>
      <c r="F3" s="104"/>
      <c r="G3" s="104"/>
      <c r="H3" s="106"/>
      <c r="I3" s="133"/>
      <c r="J3" s="133"/>
      <c r="K3" s="133"/>
      <c r="L3" s="133"/>
      <c r="M3" s="133"/>
      <c r="N3" s="134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</row>
    <row r="4" s="89" customFormat="1" spans="1:255">
      <c r="A4" s="103"/>
      <c r="B4" s="107" t="s">
        <v>140</v>
      </c>
      <c r="C4" s="107" t="s">
        <v>141</v>
      </c>
      <c r="D4" s="107" t="s">
        <v>142</v>
      </c>
      <c r="E4" s="107" t="s">
        <v>143</v>
      </c>
      <c r="F4" s="107" t="s">
        <v>144</v>
      </c>
      <c r="G4" s="107" t="s">
        <v>145</v>
      </c>
      <c r="H4" s="106"/>
      <c r="I4" s="107" t="s">
        <v>140</v>
      </c>
      <c r="J4" s="107" t="s">
        <v>141</v>
      </c>
      <c r="K4" s="107" t="s">
        <v>142</v>
      </c>
      <c r="L4" s="107" t="s">
        <v>143</v>
      </c>
      <c r="M4" s="107" t="s">
        <v>144</v>
      </c>
      <c r="N4" s="135" t="s">
        <v>145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</row>
    <row r="5" s="89" customFormat="1" ht="16.5" spans="1:255">
      <c r="A5" s="103"/>
      <c r="B5" s="108"/>
      <c r="C5" s="108"/>
      <c r="D5" s="109"/>
      <c r="E5" s="109"/>
      <c r="F5" s="109"/>
      <c r="G5" s="109"/>
      <c r="H5" s="110"/>
      <c r="I5" s="136" t="s">
        <v>112</v>
      </c>
      <c r="J5" s="136" t="s">
        <v>112</v>
      </c>
      <c r="K5" s="136" t="s">
        <v>112</v>
      </c>
      <c r="L5" s="137" t="s">
        <v>111</v>
      </c>
      <c r="M5" s="137" t="s">
        <v>111</v>
      </c>
      <c r="N5" s="138" t="s">
        <v>111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</row>
    <row r="6" s="89" customFormat="1" ht="21" customHeight="1" spans="1:255">
      <c r="A6" s="111" t="s">
        <v>148</v>
      </c>
      <c r="B6" s="112">
        <f>C6-1.5</f>
        <v>30.5</v>
      </c>
      <c r="C6" s="112">
        <v>32</v>
      </c>
      <c r="D6" s="112">
        <f>C6+2</f>
        <v>34</v>
      </c>
      <c r="E6" s="112">
        <f>D6+2</f>
        <v>36</v>
      </c>
      <c r="F6" s="112">
        <f>E6+2</f>
        <v>38</v>
      </c>
      <c r="G6" s="112">
        <f>F6+1</f>
        <v>39</v>
      </c>
      <c r="H6" s="110"/>
      <c r="I6" s="139" t="s">
        <v>219</v>
      </c>
      <c r="J6" s="139" t="s">
        <v>220</v>
      </c>
      <c r="K6" s="139" t="s">
        <v>220</v>
      </c>
      <c r="L6" s="139" t="s">
        <v>221</v>
      </c>
      <c r="M6" s="139" t="s">
        <v>222</v>
      </c>
      <c r="N6" s="140" t="s">
        <v>223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89" customFormat="1" ht="21" customHeight="1" spans="1:255">
      <c r="A7" s="113" t="s">
        <v>151</v>
      </c>
      <c r="B7" s="112">
        <f>C7-3</f>
        <v>51</v>
      </c>
      <c r="C7" s="112">
        <v>54</v>
      </c>
      <c r="D7" s="112">
        <f>C7+4</f>
        <v>58</v>
      </c>
      <c r="E7" s="112">
        <f>D7+3</f>
        <v>61</v>
      </c>
      <c r="F7" s="112">
        <f>E7+4</f>
        <v>65</v>
      </c>
      <c r="G7" s="112">
        <f>F7+2</f>
        <v>67</v>
      </c>
      <c r="H7" s="110"/>
      <c r="I7" s="139" t="s">
        <v>224</v>
      </c>
      <c r="J7" s="139" t="s">
        <v>224</v>
      </c>
      <c r="K7" s="139" t="s">
        <v>224</v>
      </c>
      <c r="L7" s="139" t="s">
        <v>224</v>
      </c>
      <c r="M7" s="139" t="s">
        <v>224</v>
      </c>
      <c r="N7" s="140" t="s">
        <v>224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</row>
    <row r="8" s="89" customFormat="1" ht="21" customHeight="1" spans="1:255">
      <c r="A8" s="114" t="s">
        <v>153</v>
      </c>
      <c r="B8" s="112">
        <f>C8-5</f>
        <v>75</v>
      </c>
      <c r="C8" s="112">
        <v>80</v>
      </c>
      <c r="D8" s="112">
        <f>C8+7</f>
        <v>87</v>
      </c>
      <c r="E8" s="112">
        <f>D8+7</f>
        <v>94</v>
      </c>
      <c r="F8" s="112">
        <f>E8+7</f>
        <v>101</v>
      </c>
      <c r="G8" s="112">
        <f>F8+3</f>
        <v>104</v>
      </c>
      <c r="H8" s="110"/>
      <c r="I8" s="139" t="s">
        <v>224</v>
      </c>
      <c r="J8" s="139" t="s">
        <v>225</v>
      </c>
      <c r="K8" s="139" t="s">
        <v>226</v>
      </c>
      <c r="L8" s="139" t="s">
        <v>227</v>
      </c>
      <c r="M8" s="139" t="s">
        <v>228</v>
      </c>
      <c r="N8" s="140" t="s">
        <v>229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</row>
    <row r="9" s="89" customFormat="1" ht="21" customHeight="1" spans="1:255">
      <c r="A9" s="111" t="s">
        <v>154</v>
      </c>
      <c r="B9" s="112">
        <v>3.5</v>
      </c>
      <c r="C9" s="112">
        <v>3.5</v>
      </c>
      <c r="D9" s="112">
        <v>3.5</v>
      </c>
      <c r="E9" s="112">
        <v>3.5</v>
      </c>
      <c r="F9" s="112">
        <v>3.5</v>
      </c>
      <c r="G9" s="112">
        <v>3.5</v>
      </c>
      <c r="H9" s="110"/>
      <c r="I9" s="139" t="s">
        <v>224</v>
      </c>
      <c r="J9" s="139" t="s">
        <v>224</v>
      </c>
      <c r="K9" s="139" t="s">
        <v>224</v>
      </c>
      <c r="L9" s="139" t="s">
        <v>224</v>
      </c>
      <c r="M9" s="139" t="s">
        <v>224</v>
      </c>
      <c r="N9" s="140" t="s">
        <v>224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</row>
    <row r="10" s="89" customFormat="1" ht="21" customHeight="1" spans="1:255">
      <c r="A10" s="115" t="s">
        <v>155</v>
      </c>
      <c r="B10" s="116"/>
      <c r="C10" s="116"/>
      <c r="D10" s="116"/>
      <c r="E10" s="116"/>
      <c r="F10" s="116"/>
      <c r="G10" s="116"/>
      <c r="H10" s="110"/>
      <c r="I10" s="139"/>
      <c r="J10" s="139"/>
      <c r="K10" s="139"/>
      <c r="L10" s="139"/>
      <c r="M10" s="139"/>
      <c r="N10" s="140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</row>
    <row r="11" s="89" customFormat="1" ht="21" customHeight="1" spans="1:255">
      <c r="A11" s="111" t="s">
        <v>148</v>
      </c>
      <c r="B11" s="112">
        <f>C11-1.5</f>
        <v>23.5</v>
      </c>
      <c r="C11" s="112">
        <v>25</v>
      </c>
      <c r="D11" s="112">
        <f>C11+2</f>
        <v>27</v>
      </c>
      <c r="E11" s="112">
        <f>D11+2</f>
        <v>29</v>
      </c>
      <c r="F11" s="112">
        <f>E11+2</f>
        <v>31</v>
      </c>
      <c r="G11" s="112">
        <f>F11+1</f>
        <v>32</v>
      </c>
      <c r="H11" s="110"/>
      <c r="I11" s="139" t="s">
        <v>224</v>
      </c>
      <c r="J11" s="139" t="s">
        <v>224</v>
      </c>
      <c r="K11" s="139" t="s">
        <v>224</v>
      </c>
      <c r="L11" s="139" t="s">
        <v>224</v>
      </c>
      <c r="M11" s="139" t="s">
        <v>224</v>
      </c>
      <c r="N11" s="140" t="s">
        <v>224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</row>
    <row r="12" s="89" customFormat="1" ht="21" customHeight="1" spans="1:255">
      <c r="A12" s="113" t="s">
        <v>151</v>
      </c>
      <c r="B12" s="112">
        <f>C12-3</f>
        <v>51</v>
      </c>
      <c r="C12" s="112">
        <v>54</v>
      </c>
      <c r="D12" s="112">
        <f>C12+4</f>
        <v>58</v>
      </c>
      <c r="E12" s="112">
        <f>D12+3</f>
        <v>61</v>
      </c>
      <c r="F12" s="112">
        <f>E12+4</f>
        <v>65</v>
      </c>
      <c r="G12" s="112">
        <f>F12+2</f>
        <v>67</v>
      </c>
      <c r="H12" s="110"/>
      <c r="I12" s="139" t="s">
        <v>224</v>
      </c>
      <c r="J12" s="139" t="s">
        <v>224</v>
      </c>
      <c r="K12" s="139" t="s">
        <v>224</v>
      </c>
      <c r="L12" s="139" t="s">
        <v>224</v>
      </c>
      <c r="M12" s="139" t="s">
        <v>224</v>
      </c>
      <c r="N12" s="140" t="s">
        <v>224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</row>
    <row r="13" s="89" customFormat="1" ht="21" customHeight="1" spans="1:255">
      <c r="A13" s="114" t="s">
        <v>153</v>
      </c>
      <c r="B13" s="112">
        <f>C13-5</f>
        <v>59</v>
      </c>
      <c r="C13" s="112">
        <v>64</v>
      </c>
      <c r="D13" s="112">
        <f>C13+7</f>
        <v>71</v>
      </c>
      <c r="E13" s="112">
        <f>D13+7</f>
        <v>78</v>
      </c>
      <c r="F13" s="112">
        <f>E13+7</f>
        <v>85</v>
      </c>
      <c r="G13" s="112">
        <f>F13+3</f>
        <v>88</v>
      </c>
      <c r="H13" s="110"/>
      <c r="I13" s="139" t="s">
        <v>224</v>
      </c>
      <c r="J13" s="139" t="s">
        <v>225</v>
      </c>
      <c r="K13" s="139" t="s">
        <v>226</v>
      </c>
      <c r="L13" s="139" t="s">
        <v>227</v>
      </c>
      <c r="M13" s="139" t="s">
        <v>228</v>
      </c>
      <c r="N13" s="140" t="s">
        <v>229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</row>
    <row r="14" s="89" customFormat="1" ht="21" customHeight="1" spans="1:255">
      <c r="A14" s="114" t="s">
        <v>158</v>
      </c>
      <c r="B14" s="112">
        <f>C14-1.6</f>
        <v>17.4</v>
      </c>
      <c r="C14" s="112">
        <v>19</v>
      </c>
      <c r="D14" s="112">
        <f>C14+2.25</f>
        <v>21.25</v>
      </c>
      <c r="E14" s="112">
        <f>D14+2.25</f>
        <v>23.5</v>
      </c>
      <c r="F14" s="112">
        <f>E14+2.25</f>
        <v>25.75</v>
      </c>
      <c r="G14" s="112">
        <f>F14+0.9</f>
        <v>26.65</v>
      </c>
      <c r="H14" s="110"/>
      <c r="I14" s="139" t="s">
        <v>224</v>
      </c>
      <c r="J14" s="139" t="s">
        <v>224</v>
      </c>
      <c r="K14" s="139" t="s">
        <v>224</v>
      </c>
      <c r="L14" s="139" t="s">
        <v>224</v>
      </c>
      <c r="M14" s="139" t="s">
        <v>224</v>
      </c>
      <c r="N14" s="140" t="s">
        <v>224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</row>
    <row r="15" s="89" customFormat="1" ht="21" customHeight="1" spans="1:255">
      <c r="A15" s="111" t="s">
        <v>159</v>
      </c>
      <c r="B15" s="112">
        <f>C15-1.4</f>
        <v>15.1</v>
      </c>
      <c r="C15" s="112">
        <v>16.5</v>
      </c>
      <c r="D15" s="112">
        <f>C15+2</f>
        <v>18.5</v>
      </c>
      <c r="E15" s="112">
        <f>D15+2</f>
        <v>20.5</v>
      </c>
      <c r="F15" s="112">
        <f>E15+2</f>
        <v>22.5</v>
      </c>
      <c r="G15" s="112">
        <f>F15+0.8</f>
        <v>23.3</v>
      </c>
      <c r="H15" s="110"/>
      <c r="I15" s="139" t="s">
        <v>224</v>
      </c>
      <c r="J15" s="139" t="s">
        <v>224</v>
      </c>
      <c r="K15" s="139" t="s">
        <v>224</v>
      </c>
      <c r="L15" s="139" t="s">
        <v>224</v>
      </c>
      <c r="M15" s="139" t="s">
        <v>224</v>
      </c>
      <c r="N15" s="140" t="s">
        <v>224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</row>
    <row r="16" s="89" customFormat="1" ht="21" customHeight="1" spans="1:255">
      <c r="A16" s="114" t="s">
        <v>160</v>
      </c>
      <c r="B16" s="112">
        <f>C16-1.5</f>
        <v>19.5</v>
      </c>
      <c r="C16" s="112">
        <v>21</v>
      </c>
      <c r="D16" s="112">
        <f>C16+1.8</f>
        <v>22.8</v>
      </c>
      <c r="E16" s="112">
        <f>D16+1.8</f>
        <v>24.6</v>
      </c>
      <c r="F16" s="112">
        <f>E16+1.8</f>
        <v>26.4</v>
      </c>
      <c r="G16" s="112">
        <f>F16+1</f>
        <v>27.4</v>
      </c>
      <c r="H16" s="110"/>
      <c r="I16" s="139" t="s">
        <v>230</v>
      </c>
      <c r="J16" s="139" t="s">
        <v>223</v>
      </c>
      <c r="K16" s="139" t="s">
        <v>230</v>
      </c>
      <c r="L16" s="139" t="s">
        <v>230</v>
      </c>
      <c r="M16" s="139" t="s">
        <v>231</v>
      </c>
      <c r="N16" s="140" t="s">
        <v>232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</row>
    <row r="17" s="89" customFormat="1" ht="21" customHeight="1" spans="1:255">
      <c r="A17" s="117" t="s">
        <v>161</v>
      </c>
      <c r="B17" s="118">
        <f>C17-1.8</f>
        <v>25.2</v>
      </c>
      <c r="C17" s="118">
        <v>27</v>
      </c>
      <c r="D17" s="118">
        <f>C17+2.3</f>
        <v>29.3</v>
      </c>
      <c r="E17" s="118">
        <f>D17+2.3</f>
        <v>31.6</v>
      </c>
      <c r="F17" s="118">
        <f>E17+2.3</f>
        <v>33.9</v>
      </c>
      <c r="G17" s="118">
        <f>F17+1.3</f>
        <v>35.2</v>
      </c>
      <c r="H17" s="110"/>
      <c r="I17" s="139" t="s">
        <v>230</v>
      </c>
      <c r="J17" s="139" t="s">
        <v>233</v>
      </c>
      <c r="K17" s="139" t="s">
        <v>222</v>
      </c>
      <c r="L17" s="139" t="s">
        <v>234</v>
      </c>
      <c r="M17" s="139" t="s">
        <v>220</v>
      </c>
      <c r="N17" s="140" t="s">
        <v>235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</row>
    <row r="18" s="89" customFormat="1" ht="21" customHeight="1" spans="1:255">
      <c r="A18" s="119"/>
      <c r="B18" s="120"/>
      <c r="C18" s="120"/>
      <c r="D18" s="120"/>
      <c r="E18" s="120"/>
      <c r="F18" s="120"/>
      <c r="G18" s="120"/>
      <c r="H18" s="110"/>
      <c r="I18" s="139"/>
      <c r="J18" s="139"/>
      <c r="K18" s="139"/>
      <c r="L18" s="139"/>
      <c r="M18" s="139"/>
      <c r="N18" s="140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</row>
    <row r="19" s="89" customFormat="1" ht="21" customHeight="1" spans="1:255">
      <c r="A19" s="119"/>
      <c r="B19" s="120"/>
      <c r="C19" s="120"/>
      <c r="D19" s="120"/>
      <c r="E19" s="120"/>
      <c r="F19" s="120"/>
      <c r="G19" s="120"/>
      <c r="H19" s="110"/>
      <c r="I19" s="139"/>
      <c r="J19" s="139"/>
      <c r="K19" s="139"/>
      <c r="L19" s="139"/>
      <c r="M19" s="139"/>
      <c r="N19" s="140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89" customFormat="1" ht="21" customHeight="1" spans="1:255">
      <c r="A20" s="121"/>
      <c r="B20" s="122"/>
      <c r="C20" s="122"/>
      <c r="D20" s="122"/>
      <c r="E20" s="123"/>
      <c r="F20" s="122"/>
      <c r="G20" s="122"/>
      <c r="H20" s="124"/>
      <c r="I20" s="141"/>
      <c r="J20" s="141"/>
      <c r="K20" s="142"/>
      <c r="L20" s="141"/>
      <c r="M20" s="141"/>
      <c r="N20" s="143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  <row r="21" ht="16.5" spans="1:15">
      <c r="A21" s="125"/>
      <c r="B21" s="125"/>
      <c r="C21" s="126"/>
      <c r="D21" s="126"/>
      <c r="E21" s="127"/>
      <c r="F21" s="126"/>
      <c r="G21" s="126"/>
      <c r="L21" s="89"/>
      <c r="M21" s="89"/>
      <c r="N21" s="89"/>
      <c r="O21" s="92"/>
    </row>
    <row r="22" spans="1:15">
      <c r="A22" s="128" t="s">
        <v>162</v>
      </c>
      <c r="B22" s="128"/>
      <c r="C22" s="129"/>
      <c r="D22" s="129"/>
      <c r="L22" s="89"/>
      <c r="M22" s="89"/>
      <c r="N22" s="89"/>
      <c r="O22" s="92"/>
    </row>
    <row r="23" spans="3:15">
      <c r="C23" s="90"/>
      <c r="I23" s="144" t="s">
        <v>163</v>
      </c>
      <c r="J23" s="145">
        <v>45661</v>
      </c>
      <c r="K23" s="146" t="s">
        <v>164</v>
      </c>
      <c r="L23" s="144" t="s">
        <v>131</v>
      </c>
      <c r="M23" s="144" t="s">
        <v>165</v>
      </c>
      <c r="N23" s="89" t="s">
        <v>134</v>
      </c>
      <c r="O23" s="9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8"/>
    </sheetView>
  </sheetViews>
  <sheetFormatPr defaultColWidth="9" defaultRowHeight="14.25"/>
  <cols>
    <col min="1" max="1" width="7" customWidth="1"/>
    <col min="2" max="2" width="14.5" customWidth="1"/>
    <col min="3" max="3" width="16.8" style="78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79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205</v>
      </c>
      <c r="J3" s="4" t="s">
        <v>205</v>
      </c>
      <c r="K3" s="4" t="s">
        <v>205</v>
      </c>
      <c r="L3" s="4" t="s">
        <v>205</v>
      </c>
      <c r="M3" s="4" t="s">
        <v>205</v>
      </c>
      <c r="N3" s="7"/>
      <c r="O3" s="7"/>
    </row>
    <row r="4" ht="20" customHeight="1" spans="1:15">
      <c r="A4" s="14">
        <v>1</v>
      </c>
      <c r="B4" s="26" t="s">
        <v>252</v>
      </c>
      <c r="C4" s="27" t="s">
        <v>253</v>
      </c>
      <c r="D4" s="25" t="s">
        <v>254</v>
      </c>
      <c r="E4" s="42" t="s">
        <v>255</v>
      </c>
      <c r="F4" s="25" t="s">
        <v>256</v>
      </c>
      <c r="G4" s="81" t="s">
        <v>65</v>
      </c>
      <c r="H4" s="14" t="s">
        <v>65</v>
      </c>
      <c r="I4" s="85">
        <v>2</v>
      </c>
      <c r="J4" s="86">
        <v>1</v>
      </c>
      <c r="K4" s="86">
        <v>0</v>
      </c>
      <c r="L4" s="86">
        <v>1</v>
      </c>
      <c r="M4" s="14">
        <v>0</v>
      </c>
      <c r="N4" s="14">
        <f t="shared" ref="N4:N8" si="0">SUM(I4:M4)</f>
        <v>4</v>
      </c>
      <c r="O4" s="14"/>
    </row>
    <row r="5" ht="20" customHeight="1" spans="1:15">
      <c r="A5" s="14">
        <v>2</v>
      </c>
      <c r="B5" s="26" t="s">
        <v>257</v>
      </c>
      <c r="C5" s="27" t="s">
        <v>253</v>
      </c>
      <c r="D5" s="25" t="s">
        <v>112</v>
      </c>
      <c r="E5" s="42" t="s">
        <v>62</v>
      </c>
      <c r="F5" s="25" t="s">
        <v>256</v>
      </c>
      <c r="G5" s="82" t="s">
        <v>65</v>
      </c>
      <c r="H5" s="59" t="s">
        <v>65</v>
      </c>
      <c r="I5" s="87">
        <v>2</v>
      </c>
      <c r="J5" s="86">
        <v>0</v>
      </c>
      <c r="K5" s="86">
        <v>1</v>
      </c>
      <c r="L5" s="86">
        <v>0</v>
      </c>
      <c r="M5" s="14">
        <v>0</v>
      </c>
      <c r="N5" s="14">
        <f t="shared" si="0"/>
        <v>3</v>
      </c>
      <c r="O5" s="14"/>
    </row>
    <row r="6" ht="20" customHeight="1" spans="1:15">
      <c r="A6" s="14">
        <v>3</v>
      </c>
      <c r="B6" s="26" t="s">
        <v>258</v>
      </c>
      <c r="C6" s="27" t="s">
        <v>253</v>
      </c>
      <c r="D6" s="25" t="s">
        <v>254</v>
      </c>
      <c r="E6" s="42" t="s">
        <v>255</v>
      </c>
      <c r="F6" s="25" t="s">
        <v>256</v>
      </c>
      <c r="G6" s="82" t="s">
        <v>65</v>
      </c>
      <c r="H6" s="59" t="s">
        <v>65</v>
      </c>
      <c r="I6" s="87">
        <v>2</v>
      </c>
      <c r="J6" s="86">
        <v>0</v>
      </c>
      <c r="K6" s="86">
        <v>1</v>
      </c>
      <c r="L6" s="86">
        <v>0</v>
      </c>
      <c r="M6" s="14">
        <v>0</v>
      </c>
      <c r="N6" s="14">
        <f t="shared" si="0"/>
        <v>3</v>
      </c>
      <c r="O6" s="14"/>
    </row>
    <row r="7" ht="20" customHeight="1" spans="1:15">
      <c r="A7" s="14">
        <v>4</v>
      </c>
      <c r="B7" s="26" t="s">
        <v>259</v>
      </c>
      <c r="C7" s="27" t="s">
        <v>260</v>
      </c>
      <c r="D7" s="25" t="s">
        <v>261</v>
      </c>
      <c r="E7" s="49" t="s">
        <v>262</v>
      </c>
      <c r="F7" s="25" t="s">
        <v>263</v>
      </c>
      <c r="G7" s="82" t="s">
        <v>65</v>
      </c>
      <c r="H7" s="59" t="s">
        <v>65</v>
      </c>
      <c r="I7" s="87">
        <v>2</v>
      </c>
      <c r="J7" s="86">
        <v>0</v>
      </c>
      <c r="K7" s="86">
        <v>1</v>
      </c>
      <c r="L7" s="86">
        <v>0</v>
      </c>
      <c r="M7" s="14">
        <v>0</v>
      </c>
      <c r="N7" s="14">
        <f t="shared" si="0"/>
        <v>3</v>
      </c>
      <c r="O7" s="14"/>
    </row>
    <row r="8" ht="20" customHeight="1" spans="1:15">
      <c r="A8" s="14">
        <v>5</v>
      </c>
      <c r="B8" s="26" t="s">
        <v>264</v>
      </c>
      <c r="C8" s="27" t="s">
        <v>260</v>
      </c>
      <c r="D8" s="25" t="s">
        <v>265</v>
      </c>
      <c r="E8" s="49" t="s">
        <v>262</v>
      </c>
      <c r="F8" s="25" t="s">
        <v>263</v>
      </c>
      <c r="G8" s="82" t="s">
        <v>65</v>
      </c>
      <c r="H8" s="59" t="s">
        <v>65</v>
      </c>
      <c r="I8" s="85">
        <v>2</v>
      </c>
      <c r="J8" s="86">
        <v>1</v>
      </c>
      <c r="K8" s="86">
        <v>0</v>
      </c>
      <c r="L8" s="86">
        <v>1</v>
      </c>
      <c r="M8" s="14">
        <v>0</v>
      </c>
      <c r="N8" s="14">
        <f t="shared" si="0"/>
        <v>4</v>
      </c>
      <c r="O8" s="9"/>
    </row>
    <row r="9" ht="20" customHeight="1" spans="1:15">
      <c r="A9" s="14"/>
      <c r="B9" s="68"/>
      <c r="C9" s="68"/>
      <c r="D9" s="68"/>
      <c r="E9" s="69"/>
      <c r="F9" s="68"/>
      <c r="G9" s="14"/>
      <c r="H9" s="9"/>
      <c r="I9" s="87"/>
      <c r="J9" s="86"/>
      <c r="K9" s="86"/>
      <c r="L9" s="86"/>
      <c r="M9" s="14"/>
      <c r="N9" s="14"/>
      <c r="O9" s="9"/>
    </row>
    <row r="10" ht="20" customHeight="1" spans="1:15">
      <c r="A10" s="14"/>
      <c r="B10" s="68"/>
      <c r="C10" s="68"/>
      <c r="D10" s="68"/>
      <c r="E10" s="69"/>
      <c r="F10" s="68"/>
      <c r="G10" s="14"/>
      <c r="H10" s="9"/>
      <c r="I10" s="87"/>
      <c r="J10" s="86"/>
      <c r="K10" s="86"/>
      <c r="L10" s="86"/>
      <c r="M10" s="14"/>
      <c r="N10" s="14"/>
      <c r="O10" s="9"/>
    </row>
    <row r="11" ht="20" customHeight="1" spans="1:15">
      <c r="A11" s="14"/>
      <c r="B11" s="68"/>
      <c r="C11" s="68"/>
      <c r="D11" s="68"/>
      <c r="E11" s="69"/>
      <c r="F11" s="68"/>
      <c r="G11" s="14"/>
      <c r="H11" s="9"/>
      <c r="I11" s="87"/>
      <c r="J11" s="86"/>
      <c r="K11" s="86"/>
      <c r="L11" s="86"/>
      <c r="M11" s="14"/>
      <c r="N11" s="14"/>
      <c r="O11" s="9"/>
    </row>
    <row r="12" s="2" customFormat="1" ht="18.75" spans="1:15">
      <c r="A12" s="15" t="s">
        <v>266</v>
      </c>
      <c r="B12" s="16"/>
      <c r="C12" s="68"/>
      <c r="D12" s="17"/>
      <c r="E12" s="18"/>
      <c r="F12" s="68"/>
      <c r="G12" s="14"/>
      <c r="H12" s="37"/>
      <c r="I12" s="31"/>
      <c r="J12" s="15" t="s">
        <v>267</v>
      </c>
      <c r="K12" s="16"/>
      <c r="L12" s="16"/>
      <c r="M12" s="17"/>
      <c r="N12" s="16"/>
      <c r="O12" s="23"/>
    </row>
    <row r="13" ht="61" customHeight="1" spans="1:15">
      <c r="A13" s="83" t="s">
        <v>268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270</v>
      </c>
      <c r="H2" s="4"/>
      <c r="I2" s="4" t="s">
        <v>271</v>
      </c>
      <c r="J2" s="4"/>
      <c r="K2" s="6" t="s">
        <v>272</v>
      </c>
      <c r="L2" s="74" t="s">
        <v>273</v>
      </c>
      <c r="M2" s="21" t="s">
        <v>274</v>
      </c>
    </row>
    <row r="3" s="1" customFormat="1" ht="16.5" spans="1:13">
      <c r="A3" s="4"/>
      <c r="B3" s="7"/>
      <c r="C3" s="7"/>
      <c r="D3" s="7"/>
      <c r="E3" s="7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75"/>
      <c r="M3" s="22"/>
    </row>
    <row r="4" ht="22" customHeight="1" spans="1:13">
      <c r="A4" s="65">
        <v>1</v>
      </c>
      <c r="B4" s="25" t="s">
        <v>256</v>
      </c>
      <c r="C4" s="26" t="s">
        <v>252</v>
      </c>
      <c r="D4" s="27" t="s">
        <v>253</v>
      </c>
      <c r="E4" s="25" t="s">
        <v>254</v>
      </c>
      <c r="F4" s="28" t="s">
        <v>255</v>
      </c>
      <c r="G4" s="66">
        <v>-0.02</v>
      </c>
      <c r="H4" s="66">
        <v>-0.01</v>
      </c>
      <c r="I4" s="66">
        <v>-0.02</v>
      </c>
      <c r="J4" s="66">
        <v>-0.01</v>
      </c>
      <c r="K4" s="70"/>
      <c r="L4" s="14" t="s">
        <v>95</v>
      </c>
      <c r="M4" s="14" t="s">
        <v>277</v>
      </c>
    </row>
    <row r="5" ht="22" customHeight="1" spans="1:13">
      <c r="A5" s="65">
        <v>2</v>
      </c>
      <c r="B5" s="25" t="s">
        <v>256</v>
      </c>
      <c r="C5" s="26" t="s">
        <v>257</v>
      </c>
      <c r="D5" s="27" t="s">
        <v>253</v>
      </c>
      <c r="E5" s="25" t="s">
        <v>112</v>
      </c>
      <c r="F5" s="28" t="s">
        <v>62</v>
      </c>
      <c r="G5" s="66">
        <v>-0.02</v>
      </c>
      <c r="H5" s="66">
        <v>-0.01</v>
      </c>
      <c r="I5" s="66">
        <v>-0.02</v>
      </c>
      <c r="J5" s="66">
        <v>-0.01</v>
      </c>
      <c r="K5" s="70"/>
      <c r="L5" s="14" t="s">
        <v>95</v>
      </c>
      <c r="M5" s="14" t="s">
        <v>277</v>
      </c>
    </row>
    <row r="6" ht="22" customHeight="1" spans="1:13">
      <c r="A6" s="65">
        <v>3</v>
      </c>
      <c r="B6" s="25" t="s">
        <v>256</v>
      </c>
      <c r="C6" s="26" t="s">
        <v>258</v>
      </c>
      <c r="D6" s="27" t="s">
        <v>253</v>
      </c>
      <c r="E6" s="25" t="s">
        <v>254</v>
      </c>
      <c r="F6" s="28" t="s">
        <v>255</v>
      </c>
      <c r="G6" s="66">
        <v>-0.02</v>
      </c>
      <c r="H6" s="66">
        <v>-0.01</v>
      </c>
      <c r="I6" s="66">
        <v>-0.02</v>
      </c>
      <c r="J6" s="66">
        <v>-0.01</v>
      </c>
      <c r="K6" s="70"/>
      <c r="L6" s="14" t="s">
        <v>95</v>
      </c>
      <c r="M6" s="14" t="s">
        <v>277</v>
      </c>
    </row>
    <row r="7" ht="22" customHeight="1" spans="1:13">
      <c r="A7" s="65">
        <v>4</v>
      </c>
      <c r="B7" s="25" t="s">
        <v>263</v>
      </c>
      <c r="C7" s="26" t="s">
        <v>259</v>
      </c>
      <c r="D7" s="27" t="s">
        <v>260</v>
      </c>
      <c r="E7" s="25" t="s">
        <v>261</v>
      </c>
      <c r="F7" s="30" t="s">
        <v>262</v>
      </c>
      <c r="G7" s="66">
        <v>-0.02</v>
      </c>
      <c r="H7" s="66">
        <v>-0.01</v>
      </c>
      <c r="I7" s="66">
        <v>-0.02</v>
      </c>
      <c r="J7" s="66">
        <v>-0.01</v>
      </c>
      <c r="K7" s="70"/>
      <c r="L7" s="14" t="s">
        <v>95</v>
      </c>
      <c r="M7" s="14" t="s">
        <v>277</v>
      </c>
    </row>
    <row r="8" ht="22" customHeight="1" spans="1:13">
      <c r="A8" s="65">
        <v>5</v>
      </c>
      <c r="B8" s="25" t="s">
        <v>263</v>
      </c>
      <c r="C8" s="26" t="s">
        <v>264</v>
      </c>
      <c r="D8" s="27" t="s">
        <v>260</v>
      </c>
      <c r="E8" s="25" t="s">
        <v>265</v>
      </c>
      <c r="F8" s="30" t="s">
        <v>262</v>
      </c>
      <c r="G8" s="66">
        <v>-0.01</v>
      </c>
      <c r="H8" s="66">
        <v>-0.02</v>
      </c>
      <c r="I8" s="66">
        <v>-0.01</v>
      </c>
      <c r="J8" s="66">
        <v>-0.01</v>
      </c>
      <c r="K8" s="70"/>
      <c r="L8" s="14" t="s">
        <v>95</v>
      </c>
      <c r="M8" s="14" t="s">
        <v>277</v>
      </c>
    </row>
    <row r="9" ht="22" customHeight="1" spans="1:13">
      <c r="A9" s="65"/>
      <c r="B9" s="67"/>
      <c r="C9" s="68"/>
      <c r="D9" s="68"/>
      <c r="E9" s="68"/>
      <c r="F9" s="69"/>
      <c r="G9" s="66"/>
      <c r="H9" s="66"/>
      <c r="I9" s="66"/>
      <c r="J9" s="66"/>
      <c r="K9" s="70"/>
      <c r="L9" s="9"/>
      <c r="M9" s="9"/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5" t="s">
        <v>278</v>
      </c>
      <c r="B12" s="16"/>
      <c r="C12" s="16"/>
      <c r="D12" s="68"/>
      <c r="E12" s="17"/>
      <c r="F12" s="69"/>
      <c r="G12" s="31"/>
      <c r="H12" s="15" t="s">
        <v>267</v>
      </c>
      <c r="I12" s="16"/>
      <c r="J12" s="16"/>
      <c r="K12" s="17"/>
      <c r="L12" s="76"/>
      <c r="M12" s="23"/>
    </row>
    <row r="13" ht="84" customHeight="1" spans="1:13">
      <c r="A13" s="72" t="s">
        <v>279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J4" sqref="J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281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38" t="s">
        <v>282</v>
      </c>
      <c r="H2" s="39"/>
      <c r="I2" s="62"/>
      <c r="J2" s="38" t="s">
        <v>283</v>
      </c>
      <c r="K2" s="39"/>
      <c r="L2" s="62"/>
      <c r="M2" s="38" t="s">
        <v>284</v>
      </c>
      <c r="N2" s="39"/>
      <c r="O2" s="62"/>
      <c r="P2" s="38" t="s">
        <v>285</v>
      </c>
      <c r="Q2" s="39"/>
      <c r="R2" s="62"/>
      <c r="S2" s="39" t="s">
        <v>286</v>
      </c>
      <c r="T2" s="39"/>
      <c r="U2" s="62"/>
      <c r="V2" s="34" t="s">
        <v>287</v>
      </c>
      <c r="W2" s="34" t="s">
        <v>251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288</v>
      </c>
      <c r="H3" s="4" t="s">
        <v>67</v>
      </c>
      <c r="I3" s="4" t="s">
        <v>242</v>
      </c>
      <c r="J3" s="4" t="s">
        <v>288</v>
      </c>
      <c r="K3" s="4" t="s">
        <v>67</v>
      </c>
      <c r="L3" s="4" t="s">
        <v>242</v>
      </c>
      <c r="M3" s="4" t="s">
        <v>288</v>
      </c>
      <c r="N3" s="4" t="s">
        <v>67</v>
      </c>
      <c r="O3" s="4" t="s">
        <v>242</v>
      </c>
      <c r="P3" s="4" t="s">
        <v>288</v>
      </c>
      <c r="Q3" s="4" t="s">
        <v>67</v>
      </c>
      <c r="R3" s="4" t="s">
        <v>242</v>
      </c>
      <c r="S3" s="4" t="s">
        <v>288</v>
      </c>
      <c r="T3" s="4" t="s">
        <v>67</v>
      </c>
      <c r="U3" s="4" t="s">
        <v>242</v>
      </c>
      <c r="V3" s="64"/>
      <c r="W3" s="64"/>
    </row>
    <row r="4" spans="1:23">
      <c r="A4" s="41" t="s">
        <v>289</v>
      </c>
      <c r="B4" s="25" t="s">
        <v>256</v>
      </c>
      <c r="C4" s="26" t="s">
        <v>252</v>
      </c>
      <c r="D4" s="27" t="s">
        <v>253</v>
      </c>
      <c r="E4" s="25" t="s">
        <v>254</v>
      </c>
      <c r="F4" s="42" t="s">
        <v>255</v>
      </c>
      <c r="G4" s="43"/>
      <c r="H4" s="44"/>
      <c r="I4" s="44"/>
      <c r="J4" s="44"/>
      <c r="K4" s="29"/>
      <c r="L4" s="29"/>
      <c r="M4" s="14"/>
      <c r="N4" s="14"/>
      <c r="O4" s="14"/>
      <c r="P4" s="14"/>
      <c r="Q4" s="14"/>
      <c r="R4" s="14"/>
      <c r="S4" s="14"/>
      <c r="T4" s="14"/>
      <c r="U4" s="14"/>
      <c r="V4" s="14" t="s">
        <v>290</v>
      </c>
      <c r="W4" s="14"/>
    </row>
    <row r="5" ht="16.5" spans="1:23">
      <c r="A5" s="45"/>
      <c r="B5" s="25" t="s">
        <v>256</v>
      </c>
      <c r="C5" s="26" t="s">
        <v>257</v>
      </c>
      <c r="D5" s="27" t="s">
        <v>253</v>
      </c>
      <c r="E5" s="25" t="s">
        <v>112</v>
      </c>
      <c r="F5" s="42" t="s">
        <v>62</v>
      </c>
      <c r="G5" s="46" t="s">
        <v>291</v>
      </c>
      <c r="H5" s="47"/>
      <c r="I5" s="63"/>
      <c r="J5" s="46" t="s">
        <v>292</v>
      </c>
      <c r="K5" s="47"/>
      <c r="L5" s="63"/>
      <c r="M5" s="38" t="s">
        <v>293</v>
      </c>
      <c r="N5" s="39"/>
      <c r="O5" s="62"/>
      <c r="P5" s="38" t="s">
        <v>294</v>
      </c>
      <c r="Q5" s="39"/>
      <c r="R5" s="62"/>
      <c r="S5" s="39" t="s">
        <v>295</v>
      </c>
      <c r="T5" s="39"/>
      <c r="U5" s="62"/>
      <c r="V5" s="14"/>
      <c r="W5" s="14"/>
    </row>
    <row r="6" ht="16.5" spans="1:23">
      <c r="A6" s="45"/>
      <c r="B6" s="25" t="s">
        <v>256</v>
      </c>
      <c r="C6" s="26" t="s">
        <v>258</v>
      </c>
      <c r="D6" s="27" t="s">
        <v>253</v>
      </c>
      <c r="E6" s="25" t="s">
        <v>254</v>
      </c>
      <c r="F6" s="42" t="s">
        <v>255</v>
      </c>
      <c r="G6" s="48" t="s">
        <v>288</v>
      </c>
      <c r="H6" s="48" t="s">
        <v>67</v>
      </c>
      <c r="I6" s="48" t="s">
        <v>242</v>
      </c>
      <c r="J6" s="48" t="s">
        <v>288</v>
      </c>
      <c r="K6" s="48" t="s">
        <v>67</v>
      </c>
      <c r="L6" s="48" t="s">
        <v>242</v>
      </c>
      <c r="M6" s="4" t="s">
        <v>288</v>
      </c>
      <c r="N6" s="4" t="s">
        <v>67</v>
      </c>
      <c r="O6" s="4" t="s">
        <v>242</v>
      </c>
      <c r="P6" s="4" t="s">
        <v>288</v>
      </c>
      <c r="Q6" s="4" t="s">
        <v>67</v>
      </c>
      <c r="R6" s="4" t="s">
        <v>242</v>
      </c>
      <c r="S6" s="4" t="s">
        <v>288</v>
      </c>
      <c r="T6" s="4" t="s">
        <v>67</v>
      </c>
      <c r="U6" s="4" t="s">
        <v>242</v>
      </c>
      <c r="V6" s="14"/>
      <c r="W6" s="14"/>
    </row>
    <row r="7" ht="16.5" spans="1:23">
      <c r="A7" s="45"/>
      <c r="B7" s="25" t="s">
        <v>263</v>
      </c>
      <c r="C7" s="26" t="s">
        <v>259</v>
      </c>
      <c r="D7" s="27" t="s">
        <v>260</v>
      </c>
      <c r="E7" s="25" t="s">
        <v>261</v>
      </c>
      <c r="F7" s="49" t="s">
        <v>262</v>
      </c>
      <c r="G7" s="48"/>
      <c r="H7" s="48"/>
      <c r="I7" s="48"/>
      <c r="J7" s="48"/>
      <c r="K7" s="48"/>
      <c r="L7" s="48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5"/>
      <c r="B8" s="25" t="s">
        <v>263</v>
      </c>
      <c r="C8" s="26" t="s">
        <v>264</v>
      </c>
      <c r="D8" s="27" t="s">
        <v>260</v>
      </c>
      <c r="E8" s="25" t="s">
        <v>265</v>
      </c>
      <c r="F8" s="49" t="s">
        <v>262</v>
      </c>
      <c r="G8" s="48"/>
      <c r="H8" s="48"/>
      <c r="I8" s="48"/>
      <c r="J8" s="48"/>
      <c r="K8" s="48"/>
      <c r="L8" s="48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0"/>
      <c r="B9" s="51"/>
      <c r="C9" s="52"/>
      <c r="D9" s="52"/>
      <c r="E9" s="52"/>
      <c r="F9" s="9"/>
      <c r="G9" s="43"/>
      <c r="H9" s="44"/>
      <c r="I9" s="44" t="s">
        <v>296</v>
      </c>
      <c r="J9" s="44"/>
      <c r="K9" s="44"/>
      <c r="L9" s="29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1"/>
      <c r="B10" s="53"/>
      <c r="C10" s="54"/>
      <c r="D10" s="54"/>
      <c r="E10" s="54"/>
      <c r="F10" s="41"/>
      <c r="G10" s="14"/>
      <c r="H10" s="44"/>
      <c r="I10" s="4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5"/>
      <c r="B11" s="55"/>
      <c r="C11" s="50"/>
      <c r="D11" s="56"/>
      <c r="E11" s="50"/>
      <c r="F11" s="50"/>
      <c r="G11" s="14"/>
      <c r="H11" s="44"/>
      <c r="I11" s="4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/>
      <c r="B12" s="53"/>
      <c r="C12" s="57"/>
      <c r="D12" s="54"/>
      <c r="E12" s="57"/>
      <c r="F12" s="41"/>
      <c r="G12" s="14"/>
      <c r="H12" s="44"/>
      <c r="I12" s="4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5"/>
      <c r="B13" s="55"/>
      <c r="C13" s="58"/>
      <c r="D13" s="56"/>
      <c r="E13" s="58"/>
      <c r="F13" s="50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9"/>
      <c r="B14" s="59"/>
      <c r="C14" s="59"/>
      <c r="D14" s="59"/>
      <c r="E14" s="59"/>
      <c r="F14" s="5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58"/>
      <c r="B15" s="58"/>
      <c r="C15" s="58"/>
      <c r="D15" s="58"/>
      <c r="E15" s="58"/>
      <c r="F15" s="5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59"/>
      <c r="B16" s="59"/>
      <c r="C16" s="59"/>
      <c r="D16" s="59"/>
      <c r="E16" s="59"/>
      <c r="F16" s="5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58"/>
      <c r="B17" s="58"/>
      <c r="C17" s="58"/>
      <c r="D17" s="58"/>
      <c r="E17" s="58"/>
      <c r="F17" s="5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297</v>
      </c>
      <c r="B19" s="16"/>
      <c r="C19" s="16"/>
      <c r="D19" s="16"/>
      <c r="E19" s="17"/>
      <c r="F19" s="18"/>
      <c r="G19" s="31"/>
      <c r="H19" s="37"/>
      <c r="I19" s="37"/>
      <c r="J19" s="15" t="s">
        <v>267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0" t="s">
        <v>298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2025-01-11T02:33:18Z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