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7" windowHeight="8730"/>
  </bookViews>
  <sheets>
    <sheet name="Sheet1" sheetId="1" r:id="rId1"/>
  </sheets>
  <externalReferences>
    <externalReference r:id="rId2"/>
  </externalReference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<sst xmlns="http://schemas.openxmlformats.org/spreadsheetml/2006/main" count="111" uniqueCount="53">
  <si>
    <t>TOREAD服装跳档规范</t>
  </si>
  <si>
    <t>单位：cm</t>
  </si>
  <si>
    <t>产品代码：</t>
  </si>
  <si>
    <t>款号：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</si>
  <si>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</si>
  <si>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</si>
  <si>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</si>
  <si>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</si>
  <si>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</si>
  <si>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</si>
  <si>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</si>
  <si>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</si>
  <si>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</si>
  <si>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</si>
  <si>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</si>
  <si>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</si>
  <si>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</si>
  <si>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</si>
  <si>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</si>
  <si>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</si>
  <si>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</si>
  <si>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-0.5-0.5</t>
  </si>
  <si>
    <t>-0.6-0.5</t>
  </si>
  <si>
    <t>胸围</t>
  </si>
  <si>
    <t>108</t>
  </si>
  <si>
    <t>+1-0</t>
  </si>
  <si>
    <t>-0-0</t>
  </si>
  <si>
    <t>-1+1</t>
  </si>
  <si>
    <t>腰围</t>
  </si>
  <si>
    <t>110</t>
  </si>
  <si>
    <t>+0.6+1</t>
  </si>
  <si>
    <t>+0.8+0.8</t>
  </si>
  <si>
    <t>+1+1</t>
  </si>
  <si>
    <t>摆围</t>
  </si>
  <si>
    <t>123</t>
  </si>
  <si>
    <t>-0.4-0.4</t>
  </si>
  <si>
    <t>肩宽</t>
  </si>
  <si>
    <t>+0.5+0.5</t>
  </si>
  <si>
    <t>+0.4+0.5</t>
  </si>
  <si>
    <t>肩点袖长</t>
  </si>
  <si>
    <t>-0-1</t>
  </si>
  <si>
    <t>袖肥/2</t>
  </si>
  <si>
    <t>-1-0.5</t>
  </si>
  <si>
    <t>袖肘围/2</t>
  </si>
  <si>
    <t>袖口围/2</t>
  </si>
  <si>
    <t>-0-1-0.5</t>
  </si>
  <si>
    <t>前领高</t>
  </si>
  <si>
    <t>000</t>
  </si>
  <si>
    <t>下领围</t>
  </si>
  <si>
    <t>帽高</t>
  </si>
  <si>
    <t>帽宽</t>
  </si>
  <si>
    <t>-0-5-0.5</t>
  </si>
  <si>
    <t>-0-0.5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</si>
</sst>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49" applyFont="1" applyFill="1" applyAlignment="1">
      <alignment horizontal="center"/>
    </xf>
    <xf numFmtId="0" fontId="2" fillId="2" borderId="0" xfId="49" applyFont="1" applyFill="1" applyAlignment="1">
      <alignment horizontal="center"/>
    </xf>
    <xf numFmtId="14" fontId="2" fillId="2" borderId="0" xfId="49" applyNumberFormat="1" applyFont="1" applyFill="1" applyAlignment="1">
      <alignment horizontal="right"/>
    </xf>
    <xf numFmtId="0" fontId="2" fillId="2" borderId="0" xfId="49" applyFont="1" applyFill="1" applyAlignment="1">
      <alignment horizontal="right"/>
    </xf>
    <xf numFmtId="0" fontId="2" fillId="2" borderId="1" xfId="49" applyFont="1" applyFill="1" applyBorder="1" applyAlignment="1">
      <alignment horizontal="center"/>
    </xf>
    <xf numFmtId="0" fontId="2" fillId="2" borderId="2" xfId="49" applyFont="1" applyFill="1" applyBorder="1" applyAlignment="1">
      <alignment horizontal="center"/>
    </xf>
    <xf numFmtId="0" fontId="2" fillId="2" borderId="2" xfId="50" applyFont="1" applyFill="1" applyBorder="1" applyAlignment="1">
      <alignment horizontal="center"/>
    </xf>
    <xf numFmtId="0" fontId="2" fillId="2" borderId="3" xfId="49" applyFont="1" applyFill="1" applyBorder="1" applyAlignment="1">
      <alignment horizontal="center"/>
    </xf>
    <xf numFmtId="0" fontId="2" fillId="2" borderId="4" xfId="49" applyFont="1" applyFill="1" applyBorder="1" applyAlignment="1">
      <alignment horizontal="left"/>
    </xf>
    <xf numFmtId="0" fontId="2" fillId="2" borderId="4" xfId="49" applyFont="1" applyFill="1" applyBorder="1" applyAlignment="1">
      <alignment horizontal="center"/>
    </xf>
    <xf numFmtId="176" fontId="3" fillId="2" borderId="2" xfId="49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4" xfId="5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177" fontId="3" fillId="2" borderId="2" xfId="49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8 2" xfId="50"/>
    <cellStyle name="常规_110509_2006-09-28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0421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YYAN82507&#22899;&#24335;&#39118;&#34915;-&#20135;&#21069;&#26679;&#24847;&#35265;10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>
        <row r="5">
          <cell r="E5" t="str">
            <v>女式风衣</v>
          </cell>
        </row>
        <row r="6">
          <cell r="E6" t="str">
            <v>TAYYAN82507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M22" sqref="M22"/>
    </sheetView>
  </sheetViews>
  <sheetFormatPr defaultColWidth="9.02654867256637" defaultRowHeight="13.5"/>
  <cols>
    <col min="9" max="13" width="12.5486725663717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2"/>
    </row>
    <row r="2" ht="14.6" spans="1:8">
      <c r="A2" s="2" t="s">
        <v>1</v>
      </c>
      <c r="B2" s="2"/>
      <c r="C2" s="2"/>
      <c r="D2" s="2"/>
      <c r="E2" s="2"/>
      <c r="F2" s="2"/>
      <c r="G2" s="3"/>
      <c r="H2" s="4"/>
    </row>
    <row r="3" ht="14.6" spans="1:8">
      <c r="A3" s="5" t="s">
        <v>2</v>
      </c>
      <c r="B3" s="6" t="str">
        <f>[1]封面!E5</f>
        <v>女式风衣</v>
      </c>
      <c r="C3" s="6"/>
      <c r="D3" s="6"/>
      <c r="E3" s="6"/>
      <c r="F3" s="7" t="s">
        <v>3</v>
      </c>
      <c r="G3" s="6" t="str">
        <f>[1]封面!E6</f>
        <v>TAYYAN82507</v>
      </c>
      <c r="H3" s="6"/>
    </row>
    <row r="4" ht="14.6" spans="1:13">
      <c r="A4" s="5" t="s">
        <v>4</v>
      </c>
      <c r="B4" s="8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</row>
    <row r="5" ht="14.6" spans="1:13">
      <c r="A5" s="9" t="s">
        <v>12</v>
      </c>
      <c r="B5" s="8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</row>
    <row r="6" ht="14.6" spans="1:13">
      <c r="A6" s="10" t="s">
        <v>20</v>
      </c>
      <c r="B6" s="11">
        <f>C6-1</f>
        <v>73</v>
      </c>
      <c r="C6" s="11">
        <f>D6-2</f>
        <v>74</v>
      </c>
      <c r="D6" s="12">
        <v>76</v>
      </c>
      <c r="E6" s="11">
        <f>D6+2</f>
        <v>78</v>
      </c>
      <c r="F6" s="11">
        <f>E6+2</f>
        <v>80</v>
      </c>
      <c r="G6" s="11">
        <f>F6+1</f>
        <v>81</v>
      </c>
      <c r="H6" s="11">
        <f>G6+1</f>
        <v>82</v>
      </c>
      <c r="I6" s="18" t="s">
        <v>21</v>
      </c>
      <c r="J6" s="18" t="s">
        <v>21</v>
      </c>
      <c r="K6" s="18" t="s">
        <v>22</v>
      </c>
      <c r="L6" s="18" t="s">
        <v>21</v>
      </c>
      <c r="M6" s="18" t="s">
        <v>21</v>
      </c>
    </row>
    <row r="7" ht="14.6" spans="1:13">
      <c r="A7" s="6" t="s">
        <v>23</v>
      </c>
      <c r="B7" s="11">
        <f t="shared" ref="B7:B9" si="0">C7-4</f>
        <v>100</v>
      </c>
      <c r="C7" s="11">
        <f t="shared" ref="C7:C9" si="1">D7-4</f>
        <v>104</v>
      </c>
      <c r="D7" s="13" t="s">
        <v>24</v>
      </c>
      <c r="E7" s="11">
        <f t="shared" ref="E7:E9" si="2">D7+4</f>
        <v>112</v>
      </c>
      <c r="F7" s="11">
        <f>E7+4</f>
        <v>116</v>
      </c>
      <c r="G7" s="11">
        <f t="shared" ref="G7:G9" si="3">F7+6</f>
        <v>122</v>
      </c>
      <c r="H7" s="11">
        <f>G7+6</f>
        <v>128</v>
      </c>
      <c r="I7" s="18" t="s">
        <v>25</v>
      </c>
      <c r="J7" s="18" t="s">
        <v>26</v>
      </c>
      <c r="K7" s="18" t="s">
        <v>27</v>
      </c>
      <c r="L7" s="18" t="s">
        <v>26</v>
      </c>
      <c r="M7" s="18" t="s">
        <v>25</v>
      </c>
    </row>
    <row r="8" ht="14.6" spans="1:13">
      <c r="A8" s="6" t="s">
        <v>28</v>
      </c>
      <c r="B8" s="11">
        <f t="shared" si="0"/>
        <v>102</v>
      </c>
      <c r="C8" s="11">
        <f t="shared" si="1"/>
        <v>106</v>
      </c>
      <c r="D8" s="13" t="s">
        <v>29</v>
      </c>
      <c r="E8" s="11">
        <f t="shared" si="2"/>
        <v>114</v>
      </c>
      <c r="F8" s="11">
        <f>E8+5</f>
        <v>119</v>
      </c>
      <c r="G8" s="11">
        <f t="shared" si="3"/>
        <v>125</v>
      </c>
      <c r="H8" s="11">
        <f>G8+7</f>
        <v>132</v>
      </c>
      <c r="I8" s="18" t="s">
        <v>30</v>
      </c>
      <c r="J8" s="18" t="s">
        <v>31</v>
      </c>
      <c r="K8" s="18" t="s">
        <v>32</v>
      </c>
      <c r="L8" s="18" t="s">
        <v>31</v>
      </c>
      <c r="M8" s="18" t="s">
        <v>30</v>
      </c>
    </row>
    <row r="9" ht="14.6" spans="1:13">
      <c r="A9" s="6" t="s">
        <v>33</v>
      </c>
      <c r="B9" s="11">
        <f t="shared" si="0"/>
        <v>115</v>
      </c>
      <c r="C9" s="11">
        <f t="shared" si="1"/>
        <v>119</v>
      </c>
      <c r="D9" s="13" t="s">
        <v>34</v>
      </c>
      <c r="E9" s="11">
        <f t="shared" si="2"/>
        <v>127</v>
      </c>
      <c r="F9" s="11">
        <f>E9+5</f>
        <v>132</v>
      </c>
      <c r="G9" s="11">
        <f t="shared" si="3"/>
        <v>138</v>
      </c>
      <c r="H9" s="11">
        <f>G9+7</f>
        <v>145</v>
      </c>
      <c r="I9" s="18" t="s">
        <v>21</v>
      </c>
      <c r="J9" s="18" t="s">
        <v>35</v>
      </c>
      <c r="K9" s="18" t="s">
        <v>21</v>
      </c>
      <c r="L9" s="18" t="s">
        <v>35</v>
      </c>
      <c r="M9" s="18" t="s">
        <v>21</v>
      </c>
    </row>
    <row r="10" ht="14.6" spans="1:13">
      <c r="A10" s="14" t="s">
        <v>36</v>
      </c>
      <c r="B10" s="15">
        <f>C10-1</f>
        <v>40</v>
      </c>
      <c r="C10" s="15">
        <f>D10-1</f>
        <v>41</v>
      </c>
      <c r="D10" s="14">
        <v>42</v>
      </c>
      <c r="E10" s="15">
        <f>D10+1</f>
        <v>43</v>
      </c>
      <c r="F10" s="15">
        <f>E10+1</f>
        <v>44</v>
      </c>
      <c r="G10" s="15">
        <f>F10+1.2</f>
        <v>45.2</v>
      </c>
      <c r="H10" s="15">
        <f>G10+1.2</f>
        <v>46.4</v>
      </c>
      <c r="I10" s="18" t="s">
        <v>37</v>
      </c>
      <c r="J10" s="18" t="s">
        <v>37</v>
      </c>
      <c r="K10" s="18" t="s">
        <v>38</v>
      </c>
      <c r="L10" s="18" t="s">
        <v>37</v>
      </c>
      <c r="M10" s="18" t="s">
        <v>37</v>
      </c>
    </row>
    <row r="11" ht="14.6" spans="1:13">
      <c r="A11" s="14" t="s">
        <v>39</v>
      </c>
      <c r="B11" s="15">
        <f>C11-0.5</f>
        <v>59.5</v>
      </c>
      <c r="C11" s="15">
        <f>D11-1</f>
        <v>60</v>
      </c>
      <c r="D11" s="14">
        <v>61</v>
      </c>
      <c r="E11" s="15">
        <f>D11+1</f>
        <v>62</v>
      </c>
      <c r="F11" s="15">
        <f>E11+1</f>
        <v>63</v>
      </c>
      <c r="G11" s="15">
        <f>F11+0.5</f>
        <v>63.5</v>
      </c>
      <c r="H11" s="15">
        <f>G11+0.5</f>
        <v>64</v>
      </c>
      <c r="I11" s="18" t="s">
        <v>40</v>
      </c>
      <c r="J11" s="18" t="s">
        <v>21</v>
      </c>
      <c r="K11" s="18" t="s">
        <v>21</v>
      </c>
      <c r="L11" s="18" t="s">
        <v>21</v>
      </c>
      <c r="M11" s="18" t="s">
        <v>40</v>
      </c>
    </row>
    <row r="12" ht="14.6" spans="1:13">
      <c r="A12" s="6" t="s">
        <v>41</v>
      </c>
      <c r="B12" s="11">
        <f>C12-0.8</f>
        <v>19.4</v>
      </c>
      <c r="C12" s="11">
        <f>D12-0.8</f>
        <v>20.2</v>
      </c>
      <c r="D12" s="12">
        <v>21</v>
      </c>
      <c r="E12" s="11">
        <f>D12+0.8</f>
        <v>21.8</v>
      </c>
      <c r="F12" s="11">
        <f>E12+0.8</f>
        <v>22.6</v>
      </c>
      <c r="G12" s="11">
        <f>F12+1.3</f>
        <v>23.9</v>
      </c>
      <c r="H12" s="11">
        <f>G12+1.3</f>
        <v>25.2</v>
      </c>
      <c r="I12" s="18" t="s">
        <v>21</v>
      </c>
      <c r="J12" s="18" t="s">
        <v>42</v>
      </c>
      <c r="K12" s="18" t="s">
        <v>21</v>
      </c>
      <c r="L12" s="18" t="s">
        <v>42</v>
      </c>
      <c r="M12" s="18" t="s">
        <v>21</v>
      </c>
    </row>
    <row r="13" ht="14.6" spans="1:13">
      <c r="A13" s="6" t="s">
        <v>43</v>
      </c>
      <c r="B13" s="11">
        <f>C13-0.7</f>
        <v>15.6</v>
      </c>
      <c r="C13" s="11">
        <f>D13-0.7</f>
        <v>16.3</v>
      </c>
      <c r="D13" s="12">
        <v>17</v>
      </c>
      <c r="E13" s="11">
        <f>D13+0.7</f>
        <v>17.7</v>
      </c>
      <c r="F13" s="11">
        <f>E13+0.7</f>
        <v>18.4</v>
      </c>
      <c r="G13" s="11">
        <f>F13+0.9</f>
        <v>19.3</v>
      </c>
      <c r="H13" s="11">
        <f>G13+0.9</f>
        <v>20.2</v>
      </c>
      <c r="I13" s="18" t="s">
        <v>37</v>
      </c>
      <c r="J13" s="18" t="s">
        <v>37</v>
      </c>
      <c r="K13" s="18" t="s">
        <v>38</v>
      </c>
      <c r="L13" s="18" t="s">
        <v>37</v>
      </c>
      <c r="M13" s="18" t="s">
        <v>37</v>
      </c>
    </row>
    <row r="14" ht="14.6" spans="1:13">
      <c r="A14" s="6" t="s">
        <v>44</v>
      </c>
      <c r="B14" s="11">
        <f t="shared" ref="B14:B18" si="4">C14-0.5</f>
        <v>12.5</v>
      </c>
      <c r="C14" s="11">
        <f t="shared" ref="C14:C18" si="5">D14-0.5</f>
        <v>13</v>
      </c>
      <c r="D14" s="12">
        <v>13.5</v>
      </c>
      <c r="E14" s="11">
        <f>D14+0.5</f>
        <v>14</v>
      </c>
      <c r="F14" s="11">
        <f>E14+0.5</f>
        <v>14.5</v>
      </c>
      <c r="G14" s="11">
        <f>F14+0.7</f>
        <v>15.2</v>
      </c>
      <c r="H14" s="11">
        <f>G14+0.7</f>
        <v>15.9</v>
      </c>
      <c r="I14" s="18" t="s">
        <v>45</v>
      </c>
      <c r="J14" s="18" t="s">
        <v>21</v>
      </c>
      <c r="K14" s="18" t="s">
        <v>21</v>
      </c>
      <c r="L14" s="18" t="s">
        <v>21</v>
      </c>
      <c r="M14" s="18" t="s">
        <v>45</v>
      </c>
    </row>
    <row r="15" ht="14.6" spans="1:13">
      <c r="A15" s="6" t="s">
        <v>46</v>
      </c>
      <c r="B15" s="11">
        <f>C15</f>
        <v>11.5</v>
      </c>
      <c r="C15" s="11">
        <f>D15</f>
        <v>11.5</v>
      </c>
      <c r="D15" s="12">
        <v>11.5</v>
      </c>
      <c r="E15" s="11">
        <f t="shared" ref="E15:H15" si="6">D15</f>
        <v>11.5</v>
      </c>
      <c r="F15" s="11">
        <f t="shared" si="6"/>
        <v>11.5</v>
      </c>
      <c r="G15" s="11">
        <f t="shared" si="6"/>
        <v>11.5</v>
      </c>
      <c r="H15" s="11">
        <f t="shared" si="6"/>
        <v>11.5</v>
      </c>
      <c r="I15" s="20" t="s">
        <v>47</v>
      </c>
      <c r="J15" s="20" t="s">
        <v>47</v>
      </c>
      <c r="K15" s="20" t="s">
        <v>47</v>
      </c>
      <c r="L15" s="20" t="s">
        <v>47</v>
      </c>
      <c r="M15" s="20" t="s">
        <v>47</v>
      </c>
    </row>
    <row r="16" ht="14.6" spans="1:13">
      <c r="A16" s="6" t="s">
        <v>48</v>
      </c>
      <c r="B16" s="11">
        <f>C16-1</f>
        <v>51</v>
      </c>
      <c r="C16" s="11">
        <f>D16-1</f>
        <v>52</v>
      </c>
      <c r="D16" s="12">
        <v>53</v>
      </c>
      <c r="E16" s="11">
        <f>D16+1</f>
        <v>54</v>
      </c>
      <c r="F16" s="11">
        <f>E16+1</f>
        <v>55</v>
      </c>
      <c r="G16" s="11">
        <f>F16+1.5</f>
        <v>56.5</v>
      </c>
      <c r="H16" s="11">
        <f>G16+1.5</f>
        <v>58</v>
      </c>
      <c r="I16" s="18" t="s">
        <v>21</v>
      </c>
      <c r="J16" s="18" t="s">
        <v>21</v>
      </c>
      <c r="K16" s="18" t="s">
        <v>21</v>
      </c>
      <c r="L16" s="18" t="s">
        <v>21</v>
      </c>
      <c r="M16" s="18" t="s">
        <v>21</v>
      </c>
    </row>
    <row r="17" ht="14.6" spans="1:13">
      <c r="A17" s="6" t="s">
        <v>49</v>
      </c>
      <c r="B17" s="11">
        <f t="shared" si="4"/>
        <v>35</v>
      </c>
      <c r="C17" s="11">
        <f t="shared" si="5"/>
        <v>35.5</v>
      </c>
      <c r="D17" s="16">
        <v>36</v>
      </c>
      <c r="E17" s="11">
        <f t="shared" ref="E17:G17" si="7">D17+0.5</f>
        <v>36.5</v>
      </c>
      <c r="F17" s="11">
        <f t="shared" si="7"/>
        <v>37</v>
      </c>
      <c r="G17" s="11">
        <f t="shared" si="7"/>
        <v>37.5</v>
      </c>
      <c r="H17" s="11">
        <f>G17</f>
        <v>37.5</v>
      </c>
      <c r="I17" s="18" t="s">
        <v>37</v>
      </c>
      <c r="J17" s="18" t="s">
        <v>37</v>
      </c>
      <c r="K17" s="18" t="s">
        <v>38</v>
      </c>
      <c r="L17" s="18" t="s">
        <v>37</v>
      </c>
      <c r="M17" s="18" t="s">
        <v>37</v>
      </c>
    </row>
    <row r="18" ht="14.6" spans="1:13">
      <c r="A18" s="6" t="s">
        <v>50</v>
      </c>
      <c r="B18" s="11">
        <f t="shared" si="4"/>
        <v>27</v>
      </c>
      <c r="C18" s="11">
        <f t="shared" si="5"/>
        <v>27.5</v>
      </c>
      <c r="D18" s="12">
        <v>28</v>
      </c>
      <c r="E18" s="11">
        <f>D18+0.5</f>
        <v>28.5</v>
      </c>
      <c r="F18" s="11">
        <f>E18+0.5</f>
        <v>29</v>
      </c>
      <c r="G18" s="17">
        <f>F18+0.75</f>
        <v>29.75</v>
      </c>
      <c r="H18" s="17">
        <f>G18</f>
        <v>29.75</v>
      </c>
      <c r="I18" s="18" t="s">
        <v>51</v>
      </c>
      <c r="J18" s="18" t="s">
        <v>21</v>
      </c>
      <c r="K18" s="18" t="s">
        <v>21</v>
      </c>
      <c r="L18" s="18" t="s">
        <v>21</v>
      </c>
      <c r="M18" s="18" t="s">
        <v>52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2025-01-07T11:06:49Z</dcterms:created>
  <dcterms:modified xsi:type="dcterms:W3CDTF">2025-01-07T11:11:27Z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3E9DF4E72B9B4D69AD8D17DBDDFAE260_11</vt:lpwstr>
  </property>
  <property fmtid="{D5CDD505-2E9C-101B-9397-08002B2CF9AE}" pid="3" name="KSOProductBuildVer">
    <vt:lpwstr>2052-12.1.0.19770</vt:lpwstr>
  </property>
</Properties>
</file>