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2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definedNames>
    <definedName name="CELL_RANGE" localSheetId="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<sst xmlns="http://schemas.openxmlformats.org/spreadsheetml/2006/main" count="892" uniqueCount="380">
  <si>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</si>
  <si>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</si>
  <si>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</si>
  <si>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</si>
  <si>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</si>
  <si>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</si>
  <si>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</si>
  <si>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</si>
  <si>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</si>
  <si>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</si>
  <si>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</si>
  <si>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</si>
  <si>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</si>
  <si>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</si>
  <si>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</si>
  <si>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</si>
  <si>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</si>
  <si>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</si>
  <si>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</si>
  <si>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</si>
  <si>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</si>
  <si>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</si>
  <si>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</si>
  <si>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</si>
  <si>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</si>
  <si>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</si>
  <si>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</si>
  <si>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TAMMBN82783</t>
  </si>
  <si>
    <t>合同交期</t>
  </si>
  <si>
    <t>2025.1.5/2025.2.10</t>
  </si>
  <si>
    <t>产前确认样</t>
  </si>
  <si>
    <t>有</t>
  </si>
  <si>
    <t>无</t>
  </si>
  <si>
    <t>品名</t>
  </si>
  <si>
    <t>女式长裤</t>
  </si>
  <si>
    <t>上线日</t>
  </si>
  <si>
    <t>2024.11.12</t>
  </si>
  <si>
    <t>原辅材料卡</t>
  </si>
  <si>
    <t>色/号型数</t>
  </si>
  <si>
    <t>缝制预计完成日</t>
  </si>
  <si>
    <t>2024.12.15</t>
  </si>
  <si>
    <t>大货面料确认样</t>
  </si>
  <si>
    <t>订单数量</t>
  </si>
  <si>
    <t>包装预计完成日</t>
  </si>
  <si>
    <t>2024.12.20</t>
  </si>
  <si>
    <t>印花、刺绣确认样</t>
  </si>
  <si>
    <t>预计发货时间</t>
  </si>
  <si>
    <t>2025.1.5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</si>
  <si>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</si>
  <si>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</si>
  <si>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</si>
  <si>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</si>
  <si>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</si>
  <si>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</si>
  <si>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</si>
  <si>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</si>
  <si>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</si>
  <si>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</si>
  <si>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</si>
  <si>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</si>
  <si>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</si>
  <si>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</si>
  <si>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</si>
  <si>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</si>
  <si>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</si>
  <si>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</si>
  <si>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</si>
  <si>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</si>
  <si>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</si>
  <si>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</si>
  <si>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</si>
  <si>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</si>
  <si>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</si>
  <si>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</si>
  <si>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</si>
  <si>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</si>
  <si>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</si>
  <si>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</si>
  <si>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</si>
  <si>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</si>
  <si>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</si>
  <si>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</si>
  <si>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</si>
  <si>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</si>
  <si>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</si>
  <si>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</si>
  <si>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</si>
  <si>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</si>
  <si>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</si>
  <si>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地茶色</t>
  </si>
  <si>
    <t>海岩粉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</si>
  <si>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</si>
  <si>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</si>
  <si>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</si>
  <si>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</si>
  <si>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</si>
  <si>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</si>
  <si>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</si>
  <si>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1.脚口一周不圆顺，有斜扭，有针眼。</t>
  </si>
  <si>
    <t>2.大身整熨不平整。</t>
  </si>
  <si>
    <t>3.腰部重合线处，双轨线。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</si>
  <si>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</si>
  <si>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</si>
  <si>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</si>
  <si>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</si>
  <si>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</si>
  <si>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</si>
  <si>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</si>
  <si>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</si>
  <si>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</si>
  <si>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</si>
  <si>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</si>
  <si>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2024.11.18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</si>
  <si>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</si>
  <si>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</si>
  <si>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</si>
  <si>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</si>
  <si>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</si>
  <si>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</si>
  <si>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</si>
  <si>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黑色M#  1</t>
  </si>
  <si>
    <t>黑色M#  2</t>
  </si>
  <si>
    <t>155/74B</t>
  </si>
  <si>
    <t>160/78B</t>
  </si>
  <si>
    <t>165/82B</t>
  </si>
  <si>
    <t>170/86B</t>
  </si>
  <si>
    <t>175/90B</t>
  </si>
  <si>
    <t>洗水前/洗水后</t>
  </si>
  <si>
    <t>裤外侧长</t>
  </si>
  <si>
    <t>+1/0</t>
  </si>
  <si>
    <t>+1/+1.2</t>
  </si>
  <si>
    <t>腰围（松量）</t>
  </si>
  <si>
    <t>0/+1</t>
  </si>
  <si>
    <t>+0.5/+0.4</t>
  </si>
  <si>
    <t>臀围</t>
  </si>
  <si>
    <t>-0.5/0</t>
  </si>
  <si>
    <t>-0.6/+1</t>
  </si>
  <si>
    <t>腿围/2</t>
  </si>
  <si>
    <t>-0.3/-0.2</t>
  </si>
  <si>
    <t>0/+0.3</t>
  </si>
  <si>
    <t>膝围/2</t>
  </si>
  <si>
    <t>0/0</t>
  </si>
  <si>
    <t>-0.2/0</t>
  </si>
  <si>
    <t>脚口/2（拉量）</t>
  </si>
  <si>
    <t>+0.2/0</t>
  </si>
  <si>
    <t>0/-0.3</t>
  </si>
  <si>
    <t>前裆长</t>
  </si>
  <si>
    <t>+0.5+0.5</t>
  </si>
  <si>
    <t>0/+0.5</t>
  </si>
  <si>
    <t>后裆长</t>
  </si>
  <si>
    <t>+0.2/+0.3</t>
  </si>
  <si>
    <t>-0.5/-0.3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</si>
  <si>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</si>
  <si>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</si>
  <si>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</si>
  <si>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</si>
  <si>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</si>
  <si>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</si>
  <si>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</si>
  <si>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</si>
  <si>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</si>
  <si>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</si>
  <si>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</si>
  <si>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</si>
  <si>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   各5条</t>
  </si>
  <si>
    <t>地茶色：M#    XL#     各5条</t>
  </si>
  <si>
    <t>海岩粉：XXL#  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</si>
  <si>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</si>
  <si>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</si>
  <si>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</si>
  <si>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1.上腰一周吃水不均匀。</t>
  </si>
  <si>
    <t>2.脏污，线毛未处理干净</t>
  </si>
  <si>
    <t>3.脚口明线不圆顺，有斜扭。</t>
  </si>
  <si>
    <t>4.整熨不平服，包装完成后皱褶多。</t>
  </si>
  <si>
    <t>【整改的严重缺陷及整改复核时间】</t>
  </si>
  <si>
    <t>2024.11.30</t>
  </si>
  <si>
    <t>+0.5/0</t>
  </si>
  <si>
    <t>+1/+0.8</t>
  </si>
  <si>
    <t>+1/+0.5</t>
  </si>
  <si>
    <t>+0.5/+0.5</t>
  </si>
  <si>
    <t>+0.3/+0.5</t>
  </si>
  <si>
    <t>+1/+1</t>
  </si>
  <si>
    <t>+0.5/+1</t>
  </si>
  <si>
    <t>-0.5/-1</t>
  </si>
  <si>
    <t>-1/0</t>
  </si>
  <si>
    <t>0/-0.2</t>
  </si>
  <si>
    <t>-0.3/-0.3</t>
  </si>
  <si>
    <t>-0.2/+0.2</t>
  </si>
  <si>
    <t>-0.2/-0.3</t>
  </si>
  <si>
    <t>-0.3/0</t>
  </si>
  <si>
    <t>0/+0.2</t>
  </si>
  <si>
    <t>+0.4/+0.5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</si>
  <si>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</si>
  <si>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</si>
  <si>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</si>
  <si>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</si>
  <si>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</si>
  <si>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</si>
  <si>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</si>
  <si>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</si>
  <si>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</si>
  <si>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</si>
  <si>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</si>
  <si>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</si>
  <si>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</si>
  <si>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</si>
  <si>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</si>
  <si>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</si>
  <si>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CGDD24110400085</t>
  </si>
  <si>
    <t>CGDD24110400086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</si>
  <si>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</si>
  <si>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</si>
  <si>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</si>
  <si>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</si>
  <si>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</si>
  <si>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</si>
  <si>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</si>
  <si>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</si>
  <si>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</si>
  <si>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</si>
  <si>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</si>
  <si>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</si>
  <si>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</si>
  <si>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</si>
  <si>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</si>
  <si>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</si>
  <si>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</si>
  <si>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</si>
  <si>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</si>
  <si>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</si>
  <si>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</si>
  <si>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黑色：21.289.12.282.61</t>
  </si>
  <si>
    <t>地茶色：167.300.242.235.141</t>
  </si>
  <si>
    <t>海盐粉：246.257.255.253.251.</t>
  </si>
  <si>
    <t>情况说明：</t>
  </si>
  <si>
    <t xml:space="preserve">【问题点描述】  </t>
  </si>
  <si>
    <t>1.脏污      3条</t>
  </si>
  <si>
    <t>2.脚口针眼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</si>
  <si>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</si>
  <si>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</si>
  <si>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</si>
  <si>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</si>
  <si>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</si>
  <si>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</si>
  <si>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</si>
  <si>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此订单8500件，此次一期出货3941条，二期出货4509条。按照AQL2.5的抽验要求，抽验200件，不良数量4条，在允许范围之内，可以正常出货</t>
  </si>
  <si>
    <t>服装QC部门</t>
  </si>
  <si>
    <t>检验人</t>
  </si>
  <si>
    <t>2024.12.26</t>
  </si>
  <si>
    <t>+1/+0.6</t>
  </si>
  <si>
    <t>-0.5/-0.5</t>
  </si>
  <si>
    <t>-0.2/-0.2</t>
  </si>
  <si>
    <t>+0.4/0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</si>
  <si>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</si>
  <si>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</si>
  <si>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</si>
  <si>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</si>
  <si>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</si>
  <si>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</si>
  <si>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</si>
  <si>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</si>
  <si>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</si>
  <si>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</si>
  <si>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</si>
  <si>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</si>
  <si>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</si>
  <si>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</si>
  <si>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</si>
  <si>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</si>
  <si>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</si>
  <si>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3691#-1</t>
  </si>
  <si>
    <t>FW08491</t>
  </si>
  <si>
    <t>19SS黑色</t>
  </si>
  <si>
    <t>3691#-2</t>
  </si>
  <si>
    <t>3215#-1</t>
  </si>
  <si>
    <t>3215#-3</t>
  </si>
  <si>
    <t>3215#-7</t>
  </si>
  <si>
    <t>0155#-3</t>
  </si>
  <si>
    <t>0155#-6</t>
  </si>
  <si>
    <t>0155#-7</t>
  </si>
  <si>
    <t>0154#-2</t>
  </si>
  <si>
    <t>0154#-7</t>
  </si>
  <si>
    <t>0154#-8</t>
  </si>
  <si>
    <t>0154#-9</t>
  </si>
  <si>
    <t>0147#-5</t>
  </si>
  <si>
    <t>0147#-7</t>
  </si>
  <si>
    <t>3219#-5</t>
  </si>
  <si>
    <t>3219#-9</t>
  </si>
  <si>
    <t>3219#-10</t>
  </si>
  <si>
    <t>0171#-2</t>
  </si>
  <si>
    <t>23FW地茶色</t>
  </si>
  <si>
    <t>0171#-3</t>
  </si>
  <si>
    <t>0171#-10</t>
  </si>
  <si>
    <t>0170#-1</t>
  </si>
  <si>
    <t>0170#-4</t>
  </si>
  <si>
    <t>0170#-5</t>
  </si>
  <si>
    <t>0171#-6</t>
  </si>
  <si>
    <t>0172#-2</t>
  </si>
  <si>
    <t>0172#-7</t>
  </si>
  <si>
    <t>0153#-1</t>
  </si>
  <si>
    <t>21SS海盐粉</t>
  </si>
  <si>
    <t>0153#-2</t>
  </si>
  <si>
    <t>0153#-7</t>
  </si>
  <si>
    <t>0153#-8</t>
  </si>
  <si>
    <t>0150#-1</t>
  </si>
  <si>
    <t>0150#-4</t>
  </si>
  <si>
    <t>0150#-8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</si>
  <si>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</si>
  <si>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</si>
  <si>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</si>
  <si>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</si>
  <si>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</si>
  <si>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</si>
  <si>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</si>
  <si>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</si>
  <si>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</si>
  <si>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</si>
  <si>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</si>
  <si>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</si>
  <si>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</si>
  <si>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</si>
  <si>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</si>
  <si>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</si>
  <si>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</si>
  <si>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</si>
  <si>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</si>
  <si>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</si>
  <si>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</si>
  <si>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</si>
  <si>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赢合</t>
  </si>
  <si>
    <t>FZ00020</t>
  </si>
  <si>
    <t>三角形佛珠（TPU）</t>
  </si>
  <si>
    <t>倍腾</t>
  </si>
  <si>
    <t>QY00024</t>
  </si>
  <si>
    <t>TOREAD logo普通漆气眼(0.4CM)</t>
  </si>
  <si>
    <t>伟星</t>
  </si>
  <si>
    <t>KK00086</t>
  </si>
  <si>
    <t>双孔双绳按压卡扣（0341255）</t>
  </si>
  <si>
    <t>KK00130</t>
  </si>
  <si>
    <t xml:space="preserve">定卡按扣 </t>
  </si>
  <si>
    <t>天路达</t>
  </si>
  <si>
    <t>ZM00057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</si>
  <si>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</si>
  <si>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</si>
  <si>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</si>
  <si>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</si>
  <si>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</si>
  <si>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</si>
  <si>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</si>
  <si>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</si>
  <si>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</si>
  <si>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BZ00035-001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</si>
  <si>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</si>
  <si>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</si>
  <si>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</si>
  <si>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</si>
  <si>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</si>
  <si>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</si>
  <si>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</si>
  <si>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</si>
  <si>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</si>
  <si>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</si>
  <si>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</si>
  <si>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</si>
  <si>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</si>
  <si>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</si>
  <si>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</si>
  <si>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</si>
  <si>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</si>
  <si>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</si>
  <si>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</si>
  <si>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</si>
  <si>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</si>
  <si>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</si>
  <si>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</si>
  <si>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</si>
  <si>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</si>
  <si>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SJ00008松紧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</si>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</sst>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8" borderId="7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4" applyNumberFormat="0" applyFill="0" applyAlignment="0" applyProtection="0">
      <alignment vertical="center"/>
    </xf>
    <xf numFmtId="0" fontId="36" fillId="0" borderId="74" applyNumberFormat="0" applyFill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76" applyNumberFormat="0" applyAlignment="0" applyProtection="0">
      <alignment vertical="center"/>
    </xf>
    <xf numFmtId="0" fontId="39" fillId="10" borderId="77" applyNumberFormat="0" applyAlignment="0" applyProtection="0">
      <alignment vertical="center"/>
    </xf>
    <xf numFmtId="0" fontId="40" fillId="10" borderId="76" applyNumberFormat="0" applyAlignment="0" applyProtection="0">
      <alignment vertical="center"/>
    </xf>
    <xf numFmtId="0" fontId="41" fillId="11" borderId="78" applyNumberFormat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16" fillId="0" borderId="0"/>
    <xf numFmtId="0" fontId="29" fillId="0" borderId="0">
      <alignment vertical="center"/>
    </xf>
    <xf numFmtId="0" fontId="49" fillId="0" borderId="0">
      <alignment horizontal="center" vertical="center"/>
    </xf>
    <xf numFmtId="0" fontId="16" fillId="0" borderId="0">
      <alignment vertical="center"/>
    </xf>
    <xf numFmtId="0" fontId="50" fillId="0" borderId="0">
      <alignment vertical="center"/>
    </xf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9" xfId="50" applyFont="1" applyFill="1" applyBorder="1" applyAlignment="1">
      <alignment horizontal="left" vertical="center"/>
    </xf>
    <xf numFmtId="0" fontId="11" fillId="4" borderId="10" xfId="50" applyFont="1" applyFill="1" applyBorder="1" applyAlignment="1">
      <alignment horizontal="center" vertical="center"/>
    </xf>
    <xf numFmtId="0" fontId="12" fillId="4" borderId="10" xfId="50" applyFont="1" applyFill="1" applyBorder="1" applyAlignment="1">
      <alignment vertical="center"/>
    </xf>
    <xf numFmtId="0" fontId="11" fillId="4" borderId="3" xfId="51" applyFont="1" applyFill="1" applyBorder="1" applyAlignment="1">
      <alignment horizontal="center"/>
    </xf>
    <xf numFmtId="0" fontId="12" fillId="4" borderId="11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8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0" fontId="15" fillId="0" borderId="2" xfId="55" applyFont="1" applyBorder="1" applyAlignment="1">
      <alignment horizontal="left"/>
    </xf>
    <xf numFmtId="0" fontId="15" fillId="0" borderId="2" xfId="55" applyFont="1" applyBorder="1" applyAlignment="1">
      <alignment horizontal="center" vertical="center"/>
    </xf>
    <xf numFmtId="0" fontId="14" fillId="0" borderId="2" xfId="55" applyFont="1" applyBorder="1" applyAlignment="1">
      <alignment horizontal="center" vertical="center"/>
    </xf>
    <xf numFmtId="0" fontId="15" fillId="0" borderId="2" xfId="55" applyFont="1" applyBorder="1" applyAlignment="1">
      <alignment horizontal="left" vertical="center"/>
    </xf>
    <xf numFmtId="0" fontId="15" fillId="4" borderId="2" xfId="55" applyFont="1" applyFill="1" applyBorder="1" applyAlignment="1">
      <alignment horizontal="center" vertical="center"/>
    </xf>
    <xf numFmtId="0" fontId="11" fillId="4" borderId="4" xfId="51" applyFont="1" applyFill="1" applyBorder="1" applyAlignment="1">
      <alignment horizontal="center"/>
    </xf>
    <xf numFmtId="0" fontId="0" fillId="4" borderId="0" xfId="52" applyFont="1" applyFill="1">
      <alignment vertical="center"/>
    </xf>
    <xf numFmtId="0" fontId="12" fillId="4" borderId="10" xfId="50" applyFont="1" applyFill="1" applyBorder="1" applyAlignment="1">
      <alignment horizontal="left" vertical="center"/>
    </xf>
    <xf numFmtId="0" fontId="11" fillId="4" borderId="12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13" xfId="51" applyFont="1" applyFill="1" applyBorder="1" applyAlignment="1" applyProtection="1">
      <alignment horizontal="center" vertical="center"/>
    </xf>
    <xf numFmtId="0" fontId="11" fillId="4" borderId="7" xfId="51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14" xfId="52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5" xfId="52" applyNumberFormat="1" applyFont="1" applyFill="1" applyBorder="1" applyAlignment="1">
      <alignment horizontal="center" vertical="center"/>
    </xf>
    <xf numFmtId="49" fontId="12" fillId="4" borderId="15" xfId="52" applyNumberFormat="1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1" fillId="4" borderId="16" xfId="52" applyNumberFormat="1" applyFont="1" applyFill="1" applyBorder="1" applyAlignment="1">
      <alignment horizontal="center" vertical="center"/>
    </xf>
    <xf numFmtId="49" fontId="12" fillId="4" borderId="17" xfId="52" applyNumberFormat="1" applyFont="1" applyFill="1" applyBorder="1" applyAlignment="1">
      <alignment horizontal="center" vertical="center"/>
    </xf>
    <xf numFmtId="49" fontId="11" fillId="4" borderId="17" xfId="52" applyNumberFormat="1" applyFont="1" applyFill="1" applyBorder="1" applyAlignment="1">
      <alignment horizontal="center" vertical="center"/>
    </xf>
    <xf numFmtId="0" fontId="12" fillId="4" borderId="0" xfId="51" applyFont="1" applyFill="1"/>
    <xf numFmtId="14" fontId="12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18" xfId="50" applyFont="1" applyFill="1" applyBorder="1" applyAlignment="1">
      <alignment horizontal="center" vertical="top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20" fillId="0" borderId="20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0" fontId="19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vertical="center"/>
    </xf>
    <xf numFmtId="58" fontId="20" fillId="0" borderId="22" xfId="50" applyNumberFormat="1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right"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right" vertical="center"/>
    </xf>
    <xf numFmtId="0" fontId="18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vertical="center"/>
    </xf>
    <xf numFmtId="0" fontId="19" fillId="0" borderId="5" xfId="50" applyFont="1" applyFill="1" applyBorder="1" applyAlignment="1">
      <alignment horizontal="center" vertical="center"/>
    </xf>
    <xf numFmtId="0" fontId="19" fillId="0" borderId="7" xfId="50" applyFont="1" applyFill="1" applyBorder="1" applyAlignment="1">
      <alignment horizontal="center" vertical="center"/>
    </xf>
    <xf numFmtId="0" fontId="20" fillId="0" borderId="2" xfId="50" applyFont="1" applyFill="1" applyBorder="1" applyAlignment="1">
      <alignment vertical="center"/>
    </xf>
    <xf numFmtId="0" fontId="20" fillId="0" borderId="2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left" vertical="center"/>
    </xf>
    <xf numFmtId="0" fontId="20" fillId="0" borderId="5" xfId="50" applyFont="1" applyFill="1" applyBorder="1" applyAlignment="1">
      <alignment horizontal="center" vertical="center"/>
    </xf>
    <xf numFmtId="0" fontId="20" fillId="0" borderId="7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18" fillId="0" borderId="26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vertical="center"/>
    </xf>
    <xf numFmtId="0" fontId="20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left" vertical="center"/>
    </xf>
    <xf numFmtId="0" fontId="16" fillId="0" borderId="33" xfId="50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3" fillId="0" borderId="19" xfId="50" applyFont="1" applyFill="1" applyBorder="1" applyAlignment="1">
      <alignment horizontal="left" vertical="center"/>
    </xf>
    <xf numFmtId="0" fontId="13" fillId="0" borderId="20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 wrapText="1"/>
    </xf>
    <xf numFmtId="0" fontId="18" fillId="0" borderId="22" xfId="50" applyFont="1" applyFill="1" applyBorder="1" applyAlignment="1">
      <alignment horizontal="left" vertical="center" wrapText="1"/>
    </xf>
    <xf numFmtId="0" fontId="20" fillId="0" borderId="33" xfId="50" applyFont="1" applyFill="1" applyBorder="1" applyAlignment="1">
      <alignment horizontal="center" vertical="center"/>
    </xf>
    <xf numFmtId="58" fontId="20" fillId="0" borderId="33" xfId="50" applyNumberFormat="1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center" vertical="center"/>
    </xf>
    <xf numFmtId="0" fontId="13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 wrapText="1"/>
    </xf>
    <xf numFmtId="0" fontId="16" fillId="0" borderId="45" xfId="50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 wrapText="1"/>
    </xf>
    <xf numFmtId="0" fontId="20" fillId="0" borderId="45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2" fillId="0" borderId="18" xfId="50" applyFont="1" applyBorder="1" applyAlignment="1">
      <alignment horizontal="center" vertical="top"/>
    </xf>
    <xf numFmtId="0" fontId="21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13" fillId="0" borderId="49" xfId="50" applyFont="1" applyBorder="1" applyAlignment="1">
      <alignment horizontal="left" vertical="center"/>
    </xf>
    <xf numFmtId="0" fontId="13" fillId="0" borderId="19" xfId="50" applyFont="1" applyBorder="1" applyAlignment="1">
      <alignment horizontal="center" vertical="center"/>
    </xf>
    <xf numFmtId="0" fontId="13" fillId="0" borderId="20" xfId="50" applyFont="1" applyBorder="1" applyAlignment="1">
      <alignment horizontal="center" vertical="center"/>
    </xf>
    <xf numFmtId="0" fontId="13" fillId="0" borderId="40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13" fillId="0" borderId="21" xfId="50" applyFont="1" applyBorder="1" applyAlignment="1">
      <alignment horizontal="left" vertical="center"/>
    </xf>
    <xf numFmtId="0" fontId="19" fillId="0" borderId="22" xfId="50" applyFont="1" applyBorder="1" applyAlignment="1">
      <alignment horizontal="center" vertical="center"/>
    </xf>
    <xf numFmtId="0" fontId="19" fillId="0" borderId="41" xfId="50" applyFont="1" applyBorder="1" applyAlignment="1">
      <alignment horizontal="center" vertical="center"/>
    </xf>
    <xf numFmtId="0" fontId="13" fillId="0" borderId="22" xfId="50" applyFont="1" applyBorder="1" applyAlignment="1">
      <alignment horizontal="left" vertical="center"/>
    </xf>
    <xf numFmtId="14" fontId="19" fillId="0" borderId="22" xfId="50" applyNumberFormat="1" applyFont="1" applyBorder="1" applyAlignment="1">
      <alignment horizontal="center" vertical="center"/>
    </xf>
    <xf numFmtId="14" fontId="19" fillId="0" borderId="41" xfId="50" applyNumberFormat="1" applyFont="1" applyBorder="1" applyAlignment="1">
      <alignment horizontal="center" vertical="center"/>
    </xf>
    <xf numFmtId="0" fontId="13" fillId="0" borderId="21" xfId="50" applyFont="1" applyBorder="1" applyAlignment="1">
      <alignment vertical="center"/>
    </xf>
    <xf numFmtId="0" fontId="20" fillId="0" borderId="22" xfId="50" applyFont="1" applyBorder="1" applyAlignment="1">
      <alignment horizontal="center" vertical="center"/>
    </xf>
    <xf numFmtId="0" fontId="20" fillId="0" borderId="41" xfId="50" applyFont="1" applyBorder="1" applyAlignment="1">
      <alignment horizontal="center" vertical="center"/>
    </xf>
    <xf numFmtId="0" fontId="19" fillId="0" borderId="22" xfId="50" applyFont="1" applyBorder="1" applyAlignment="1">
      <alignment vertical="center"/>
    </xf>
    <xf numFmtId="0" fontId="19" fillId="0" borderId="41" xfId="50" applyFont="1" applyBorder="1" applyAlignment="1">
      <alignment vertical="center"/>
    </xf>
    <xf numFmtId="0" fontId="13" fillId="0" borderId="21" xfId="50" applyFont="1" applyBorder="1" applyAlignment="1">
      <alignment horizontal="center" vertical="center"/>
    </xf>
    <xf numFmtId="0" fontId="19" fillId="0" borderId="21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14" fontId="19" fillId="0" borderId="33" xfId="50" applyNumberFormat="1" applyFont="1" applyBorder="1" applyAlignment="1">
      <alignment horizontal="center" vertical="center"/>
    </xf>
    <xf numFmtId="14" fontId="19" fillId="0" borderId="45" xfId="50" applyNumberFormat="1" applyFont="1" applyBorder="1" applyAlignment="1">
      <alignment horizontal="center" vertical="center"/>
    </xf>
    <xf numFmtId="0" fontId="19" fillId="0" borderId="32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13" fillId="0" borderId="1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13" fillId="0" borderId="20" xfId="50" applyFont="1" applyBorder="1" applyAlignment="1">
      <alignment vertical="center"/>
    </xf>
    <xf numFmtId="0" fontId="16" fillId="0" borderId="22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6" fillId="0" borderId="22" xfId="50" applyFont="1" applyBorder="1" applyAlignment="1">
      <alignment vertical="center"/>
    </xf>
    <xf numFmtId="0" fontId="13" fillId="0" borderId="22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3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22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21" fillId="0" borderId="50" xfId="50" applyFont="1" applyBorder="1" applyAlignment="1">
      <alignment vertical="center"/>
    </xf>
    <xf numFmtId="0" fontId="19" fillId="0" borderId="51" xfId="50" applyFont="1" applyBorder="1" applyAlignment="1">
      <alignment horizontal="center" vertical="center"/>
    </xf>
    <xf numFmtId="0" fontId="21" fillId="0" borderId="51" xfId="50" applyFont="1" applyBorder="1" applyAlignment="1">
      <alignment vertical="center"/>
    </xf>
    <xf numFmtId="0" fontId="19" fillId="0" borderId="5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1" fillId="0" borderId="51" xfId="50" applyFont="1" applyBorder="1" applyAlignment="1">
      <alignment horizontal="center" vertical="center"/>
    </xf>
    <xf numFmtId="0" fontId="21" fillId="0" borderId="52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center" vertical="center"/>
    </xf>
    <xf numFmtId="0" fontId="21" fillId="0" borderId="26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19" fillId="0" borderId="41" xfId="50" applyFont="1" applyBorder="1" applyAlignment="1">
      <alignment horizontal="left" vertical="center"/>
    </xf>
    <xf numFmtId="0" fontId="13" fillId="0" borderId="41" xfId="50" applyFont="1" applyBorder="1" applyAlignment="1">
      <alignment horizontal="center" vertical="center"/>
    </xf>
    <xf numFmtId="0" fontId="19" fillId="0" borderId="45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3" fillId="0" borderId="45" xfId="50" applyFont="1" applyBorder="1" applyAlignment="1">
      <alignment horizontal="center" vertical="center"/>
    </xf>
    <xf numFmtId="0" fontId="18" fillId="0" borderId="41" xfId="50" applyFont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9" fillId="0" borderId="54" xfId="50" applyFont="1" applyBorder="1" applyAlignment="1">
      <alignment horizontal="center" vertical="center"/>
    </xf>
    <xf numFmtId="0" fontId="21" fillId="0" borderId="55" xfId="50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center" vertical="center"/>
    </xf>
    <xf numFmtId="0" fontId="16" fillId="0" borderId="51" xfId="50" applyFont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13" fillId="0" borderId="32" xfId="50" applyFont="1" applyBorder="1" applyAlignment="1">
      <alignment vertical="center"/>
    </xf>
    <xf numFmtId="0" fontId="13" fillId="0" borderId="57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1" fillId="0" borderId="52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13" fillId="0" borderId="25" xfId="50" applyFont="1" applyBorder="1" applyAlignment="1">
      <alignment vertical="center"/>
    </xf>
    <xf numFmtId="0" fontId="16" fillId="0" borderId="26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13" fillId="0" borderId="26" xfId="50" applyFont="1" applyBorder="1" applyAlignment="1">
      <alignment vertical="center"/>
    </xf>
    <xf numFmtId="0" fontId="13" fillId="0" borderId="25" xfId="50" applyFont="1" applyBorder="1" applyAlignment="1">
      <alignment horizontal="center" vertical="center"/>
    </xf>
    <xf numFmtId="0" fontId="19" fillId="0" borderId="26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 wrapText="1"/>
    </xf>
    <xf numFmtId="0" fontId="13" fillId="0" borderId="38" xfId="50" applyFont="1" applyBorder="1" applyAlignment="1">
      <alignment horizontal="left" vertical="center" wrapText="1"/>
    </xf>
    <xf numFmtId="0" fontId="13" fillId="0" borderId="25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24" fillId="0" borderId="58" xfId="50" applyFont="1" applyBorder="1" applyAlignment="1">
      <alignment horizontal="left" vertical="center" wrapText="1"/>
    </xf>
    <xf numFmtId="9" fontId="19" fillId="0" borderId="22" xfId="50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9" fillId="0" borderId="35" xfId="50" applyNumberFormat="1" applyFont="1" applyBorder="1" applyAlignment="1">
      <alignment horizontal="left" vertical="center"/>
    </xf>
    <xf numFmtId="9" fontId="19" fillId="0" borderId="36" xfId="50" applyNumberFormat="1" applyFont="1" applyBorder="1" applyAlignment="1">
      <alignment horizontal="left" vertical="center"/>
    </xf>
    <xf numFmtId="9" fontId="19" fillId="0" borderId="37" xfId="50" applyNumberFormat="1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1" fillId="0" borderId="48" xfId="50" applyFont="1" applyBorder="1" applyAlignment="1">
      <alignment vertical="center"/>
    </xf>
    <xf numFmtId="0" fontId="25" fillId="0" borderId="51" xfId="50" applyFont="1" applyBorder="1" applyAlignment="1">
      <alignment horizontal="center" vertical="center"/>
    </xf>
    <xf numFmtId="0" fontId="21" fillId="0" borderId="49" xfId="50" applyFont="1" applyBorder="1" applyAlignment="1">
      <alignment vertical="center"/>
    </xf>
    <xf numFmtId="0" fontId="19" fillId="0" borderId="61" xfId="50" applyFont="1" applyBorder="1" applyAlignment="1">
      <alignment vertical="center"/>
    </xf>
    <xf numFmtId="0" fontId="21" fillId="0" borderId="61" xfId="50" applyFont="1" applyBorder="1" applyAlignment="1">
      <alignment vertical="center"/>
    </xf>
    <xf numFmtId="58" fontId="16" fillId="0" borderId="49" xfId="50" applyNumberFormat="1" applyFont="1" applyBorder="1" applyAlignment="1">
      <alignment vertical="center"/>
    </xf>
    <xf numFmtId="0" fontId="21" fillId="0" borderId="34" xfId="50" applyFont="1" applyBorder="1" applyAlignment="1">
      <alignment horizontal="center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3" fillId="0" borderId="62" xfId="50" applyFont="1" applyBorder="1" applyAlignment="1">
      <alignment horizontal="left" vertical="center"/>
    </xf>
    <xf numFmtId="0" fontId="21" fillId="0" borderId="55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7" xfId="50" applyFont="1" applyBorder="1" applyAlignment="1">
      <alignment horizontal="left" vertical="center" wrapText="1"/>
    </xf>
    <xf numFmtId="0" fontId="13" fillId="0" borderId="56" xfId="50" applyFont="1" applyBorder="1" applyAlignment="1">
      <alignment horizontal="left" vertical="center"/>
    </xf>
    <xf numFmtId="0" fontId="26" fillId="0" borderId="41" xfId="50" applyFont="1" applyBorder="1" applyAlignment="1">
      <alignment horizontal="left" vertical="center" wrapText="1"/>
    </xf>
    <xf numFmtId="0" fontId="20" fillId="0" borderId="41" xfId="5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9" fontId="19" fillId="0" borderId="46" xfId="50" applyNumberFormat="1" applyFont="1" applyBorder="1" applyAlignment="1">
      <alignment horizontal="left" vertical="center"/>
    </xf>
    <xf numFmtId="9" fontId="19" fillId="0" borderId="47" xfId="50" applyNumberFormat="1" applyFont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21" fillId="0" borderId="63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19" fillId="0" borderId="62" xfId="50" applyFont="1" applyBorder="1" applyAlignment="1">
      <alignment horizontal="center" vertical="center"/>
    </xf>
    <xf numFmtId="0" fontId="19" fillId="0" borderId="62" xfId="50" applyFont="1" applyFill="1" applyBorder="1" applyAlignment="1">
      <alignment horizontal="left" vertical="center"/>
    </xf>
    <xf numFmtId="0" fontId="27" fillId="0" borderId="64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8" fillId="0" borderId="66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0" borderId="66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27" fillId="0" borderId="69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/>
    </xf>
    <xf numFmtId="0" fontId="28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2" xfId="0" applyBorder="1" applyAlignment="1" quotePrefix="1">
      <alignment horizontal="center" vertical="center"/>
    </xf>
    <xf numFmtId="0" fontId="0" fillId="0" borderId="2" xfId="0" applyBorder="1" applyAlignment="1" quotePrefix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  <cellStyle name="常规 11 17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482600</xdr:colOff>
      <xdr:row>12</xdr:row>
      <xdr:rowOff>0</xdr:rowOff>
    </xdr:from>
    <xdr:to>
      <xdr:col>11</xdr:col>
      <xdr:colOff>374650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69595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431800</xdr:colOff>
      <xdr:row>8</xdr:row>
      <xdr:rowOff>0</xdr:rowOff>
    </xdr:from>
    <xdr:to>
      <xdr:col>11</xdr:col>
      <xdr:colOff>425450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69595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355600</xdr:colOff>
      <xdr:row>8</xdr:row>
      <xdr:rowOff>0</xdr:rowOff>
    </xdr:from>
    <xdr:to>
      <xdr:col>11</xdr:col>
      <xdr:colOff>501650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569595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482600</xdr:colOff>
      <xdr:row>9</xdr:row>
      <xdr:rowOff>0</xdr:rowOff>
    </xdr:from>
    <xdr:to>
      <xdr:col>11</xdr:col>
      <xdr:colOff>374650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69595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482600</xdr:colOff>
      <xdr:row>12</xdr:row>
      <xdr:rowOff>0</xdr:rowOff>
    </xdr:from>
    <xdr:to>
      <xdr:col>11</xdr:col>
      <xdr:colOff>374650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69595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369570</xdr:rowOff>
    </xdr:to>
    <xdr:cxnSp>
      <xdr:nvCxnSpPr>
        <xdr:cNvPr id="7" name="直接连接符 6"/>
        <xdr:cNvCxnSpPr/>
      </xdr:nvCxnSpPr>
      <xdr:spPr>
        <a:xfrm>
          <a:off x="0" y="1496060"/>
          <a:ext cx="1304925" cy="7327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2811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2811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3152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0772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342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772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342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962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533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53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818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1248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628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1248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3341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3341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3341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369570</xdr:rowOff>
    </xdr:to>
    <xdr:cxnSp>
      <xdr:nvCxnSpPr>
        <xdr:cNvPr id="7" name="直接连接符 6"/>
        <xdr:cNvCxnSpPr/>
      </xdr:nvCxnSpPr>
      <xdr:spPr>
        <a:xfrm>
          <a:off x="0" y="1496060"/>
          <a:ext cx="1304925" cy="7327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5742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7637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8759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54445" y="75742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45095" y="75838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860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97070" y="2324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54320" y="22193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54320" y="24003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97070" y="26860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54320" y="26098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92770" y="22002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92770" y="24003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25995" y="26860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92770" y="25336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545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546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546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81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716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236855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002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002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39945" y="16002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148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2599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2599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546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545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545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003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338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050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860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41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68495" y="25050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369570</xdr:rowOff>
    </xdr:to>
    <xdr:cxnSp>
      <xdr:nvCxnSpPr>
        <xdr:cNvPr id="7" name="直接连接符 6"/>
        <xdr:cNvCxnSpPr/>
      </xdr:nvCxnSpPr>
      <xdr:spPr>
        <a:xfrm>
          <a:off x="0" y="1496060"/>
          <a:ext cx="1304925" cy="7327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0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1</v>
      </c>
      <c r="E3" s="367"/>
      <c r="F3" s="368" t="s">
        <v>2</v>
      </c>
      <c r="G3" s="369"/>
      <c r="H3" s="366" t="s">
        <v>3</v>
      </c>
      <c r="I3" s="378"/>
    </row>
    <row r="4" ht="27.95" customHeight="1" spans="2:9">
      <c r="B4" s="364" t="s">
        <v>4</v>
      </c>
      <c r="C4" s="365" t="s">
        <v>5</v>
      </c>
      <c r="D4" s="365" t="s">
        <v>6</v>
      </c>
      <c r="E4" s="365" t="s">
        <v>7</v>
      </c>
      <c r="F4" s="370" t="s">
        <v>6</v>
      </c>
      <c r="G4" s="370" t="s">
        <v>7</v>
      </c>
      <c r="H4" s="365" t="s">
        <v>6</v>
      </c>
      <c r="I4" s="379" t="s">
        <v>7</v>
      </c>
    </row>
    <row r="5" ht="27.95" customHeight="1" spans="2:9">
      <c r="B5" s="371" t="s">
        <v>8</v>
      </c>
      <c r="C5" s="11">
        <v>13</v>
      </c>
      <c r="D5" s="11">
        <v>0</v>
      </c>
      <c r="E5" s="11">
        <v>1</v>
      </c>
      <c r="F5" s="372">
        <v>0</v>
      </c>
      <c r="G5" s="372">
        <v>1</v>
      </c>
      <c r="H5" s="11">
        <v>1</v>
      </c>
      <c r="I5" s="380">
        <v>2</v>
      </c>
    </row>
    <row r="6" ht="27.95" customHeight="1" spans="2:9">
      <c r="B6" s="371" t="s">
        <v>9</v>
      </c>
      <c r="C6" s="11">
        <v>20</v>
      </c>
      <c r="D6" s="11">
        <v>0</v>
      </c>
      <c r="E6" s="11">
        <v>1</v>
      </c>
      <c r="F6" s="372">
        <v>1</v>
      </c>
      <c r="G6" s="372">
        <v>2</v>
      </c>
      <c r="H6" s="11">
        <v>2</v>
      </c>
      <c r="I6" s="380">
        <v>3</v>
      </c>
    </row>
    <row r="7" ht="27.95" customHeight="1" spans="2:9">
      <c r="B7" s="371" t="s">
        <v>10</v>
      </c>
      <c r="C7" s="11">
        <v>32</v>
      </c>
      <c r="D7" s="11">
        <v>0</v>
      </c>
      <c r="E7" s="11">
        <v>1</v>
      </c>
      <c r="F7" s="372">
        <v>2</v>
      </c>
      <c r="G7" s="372">
        <v>3</v>
      </c>
      <c r="H7" s="11">
        <v>3</v>
      </c>
      <c r="I7" s="380">
        <v>4</v>
      </c>
    </row>
    <row r="8" ht="27.95" customHeight="1" spans="2:9">
      <c r="B8" s="371" t="s">
        <v>11</v>
      </c>
      <c r="C8" s="11">
        <v>50</v>
      </c>
      <c r="D8" s="11">
        <v>1</v>
      </c>
      <c r="E8" s="11">
        <v>2</v>
      </c>
      <c r="F8" s="372">
        <v>3</v>
      </c>
      <c r="G8" s="372">
        <v>4</v>
      </c>
      <c r="H8" s="11">
        <v>5</v>
      </c>
      <c r="I8" s="380">
        <v>6</v>
      </c>
    </row>
    <row r="9" ht="27.95" customHeight="1" spans="2:9">
      <c r="B9" s="371" t="s">
        <v>12</v>
      </c>
      <c r="C9" s="11">
        <v>80</v>
      </c>
      <c r="D9" s="11">
        <v>2</v>
      </c>
      <c r="E9" s="11">
        <v>3</v>
      </c>
      <c r="F9" s="372">
        <v>5</v>
      </c>
      <c r="G9" s="372">
        <v>6</v>
      </c>
      <c r="H9" s="11">
        <v>7</v>
      </c>
      <c r="I9" s="380">
        <v>8</v>
      </c>
    </row>
    <row r="10" ht="27.95" customHeight="1" spans="2:9">
      <c r="B10" s="371" t="s">
        <v>13</v>
      </c>
      <c r="C10" s="11">
        <v>125</v>
      </c>
      <c r="D10" s="11">
        <v>3</v>
      </c>
      <c r="E10" s="11">
        <v>4</v>
      </c>
      <c r="F10" s="372">
        <v>7</v>
      </c>
      <c r="G10" s="372">
        <v>8</v>
      </c>
      <c r="H10" s="11">
        <v>10</v>
      </c>
      <c r="I10" s="380">
        <v>11</v>
      </c>
    </row>
    <row r="11" ht="27.95" customHeight="1" spans="2:9">
      <c r="B11" s="371" t="s">
        <v>14</v>
      </c>
      <c r="C11" s="11">
        <v>200</v>
      </c>
      <c r="D11" s="11">
        <v>5</v>
      </c>
      <c r="E11" s="11">
        <v>6</v>
      </c>
      <c r="F11" s="372">
        <v>10</v>
      </c>
      <c r="G11" s="372">
        <v>11</v>
      </c>
      <c r="H11" s="11">
        <v>14</v>
      </c>
      <c r="I11" s="380">
        <v>15</v>
      </c>
    </row>
    <row r="12" ht="27.95" customHeight="1" spans="2:9">
      <c r="B12" s="373" t="s">
        <v>15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customFormat="1" spans="2:4">
      <c r="B14" s="376" t="s">
        <v>16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A18" sqref="A18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320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29" t="s">
        <v>321</v>
      </c>
      <c r="H2" s="30"/>
      <c r="I2" s="42"/>
      <c r="J2" s="29" t="s">
        <v>322</v>
      </c>
      <c r="K2" s="30"/>
      <c r="L2" s="42"/>
      <c r="M2" s="29" t="s">
        <v>323</v>
      </c>
      <c r="N2" s="30"/>
      <c r="O2" s="42"/>
      <c r="P2" s="29" t="s">
        <v>324</v>
      </c>
      <c r="Q2" s="30"/>
      <c r="R2" s="42"/>
      <c r="S2" s="30" t="s">
        <v>325</v>
      </c>
      <c r="T2" s="30"/>
      <c r="U2" s="42"/>
      <c r="V2" s="25" t="s">
        <v>326</v>
      </c>
      <c r="W2" s="25" t="s">
        <v>268</v>
      </c>
    </row>
    <row r="3" s="1" customFormat="1" ht="16.5" spans="1:23">
      <c r="A3" s="7"/>
      <c r="B3" s="31"/>
      <c r="C3" s="31"/>
      <c r="D3" s="31"/>
      <c r="E3" s="31"/>
      <c r="F3" s="31"/>
      <c r="G3" s="4" t="s">
        <v>327</v>
      </c>
      <c r="H3" s="4" t="s">
        <v>33</v>
      </c>
      <c r="I3" s="4" t="s">
        <v>259</v>
      </c>
      <c r="J3" s="4" t="s">
        <v>327</v>
      </c>
      <c r="K3" s="4" t="s">
        <v>33</v>
      </c>
      <c r="L3" s="4" t="s">
        <v>259</v>
      </c>
      <c r="M3" s="4" t="s">
        <v>327</v>
      </c>
      <c r="N3" s="4" t="s">
        <v>33</v>
      </c>
      <c r="O3" s="4" t="s">
        <v>259</v>
      </c>
      <c r="P3" s="4" t="s">
        <v>327</v>
      </c>
      <c r="Q3" s="4" t="s">
        <v>33</v>
      </c>
      <c r="R3" s="4" t="s">
        <v>259</v>
      </c>
      <c r="S3" s="4" t="s">
        <v>327</v>
      </c>
      <c r="T3" s="4" t="s">
        <v>33</v>
      </c>
      <c r="U3" s="4" t="s">
        <v>259</v>
      </c>
      <c r="V3" s="43"/>
      <c r="W3" s="43"/>
    </row>
    <row r="4" ht="85.5" spans="1:23">
      <c r="A4" s="32" t="s">
        <v>328</v>
      </c>
      <c r="B4" s="33" t="s">
        <v>329</v>
      </c>
      <c r="C4" s="33"/>
      <c r="D4" s="33" t="s">
        <v>271</v>
      </c>
      <c r="E4" s="33" t="s">
        <v>87</v>
      </c>
      <c r="F4" s="34" t="s">
        <v>27</v>
      </c>
      <c r="G4" s="9" t="s">
        <v>330</v>
      </c>
      <c r="H4" s="35" t="s">
        <v>331</v>
      </c>
      <c r="I4" s="9" t="s">
        <v>332</v>
      </c>
      <c r="J4" s="9" t="s">
        <v>333</v>
      </c>
      <c r="K4" s="35" t="s">
        <v>334</v>
      </c>
      <c r="L4" s="9" t="s">
        <v>335</v>
      </c>
      <c r="M4" s="9" t="s">
        <v>336</v>
      </c>
      <c r="N4" s="35" t="s">
        <v>337</v>
      </c>
      <c r="O4" s="9" t="s">
        <v>332</v>
      </c>
      <c r="P4" s="9" t="s">
        <v>338</v>
      </c>
      <c r="Q4" s="35" t="s">
        <v>339</v>
      </c>
      <c r="R4" s="9" t="s">
        <v>340</v>
      </c>
      <c r="S4" s="9" t="s">
        <v>341</v>
      </c>
      <c r="T4" s="35" t="s">
        <v>342</v>
      </c>
      <c r="U4" s="9" t="s">
        <v>343</v>
      </c>
      <c r="V4" s="9"/>
      <c r="W4" s="9"/>
    </row>
    <row r="5" ht="16.5" spans="1:23">
      <c r="A5" s="36"/>
      <c r="B5" s="37"/>
      <c r="C5" s="37"/>
      <c r="D5" s="37"/>
      <c r="E5" s="37"/>
      <c r="F5" s="38"/>
      <c r="G5" s="29" t="s">
        <v>344</v>
      </c>
      <c r="H5" s="30"/>
      <c r="I5" s="42"/>
      <c r="J5" s="29" t="s">
        <v>345</v>
      </c>
      <c r="K5" s="30"/>
      <c r="L5" s="42"/>
      <c r="M5" s="29" t="s">
        <v>346</v>
      </c>
      <c r="N5" s="30"/>
      <c r="O5" s="42"/>
      <c r="P5" s="29" t="s">
        <v>347</v>
      </c>
      <c r="Q5" s="30"/>
      <c r="R5" s="42"/>
      <c r="S5" s="30" t="s">
        <v>348</v>
      </c>
      <c r="T5" s="30"/>
      <c r="U5" s="42"/>
      <c r="V5" s="9"/>
      <c r="W5" s="9"/>
    </row>
    <row r="6" ht="16.5" spans="1:23">
      <c r="A6" s="36"/>
      <c r="B6" s="37"/>
      <c r="C6" s="37"/>
      <c r="D6" s="37"/>
      <c r="E6" s="37"/>
      <c r="F6" s="38"/>
      <c r="G6" s="4" t="s">
        <v>327</v>
      </c>
      <c r="H6" s="4" t="s">
        <v>33</v>
      </c>
      <c r="I6" s="4" t="s">
        <v>259</v>
      </c>
      <c r="J6" s="4" t="s">
        <v>327</v>
      </c>
      <c r="K6" s="4" t="s">
        <v>33</v>
      </c>
      <c r="L6" s="4" t="s">
        <v>259</v>
      </c>
      <c r="M6" s="4" t="s">
        <v>327</v>
      </c>
      <c r="N6" s="4" t="s">
        <v>33</v>
      </c>
      <c r="O6" s="4" t="s">
        <v>259</v>
      </c>
      <c r="P6" s="4" t="s">
        <v>327</v>
      </c>
      <c r="Q6" s="4" t="s">
        <v>33</v>
      </c>
      <c r="R6" s="4" t="s">
        <v>259</v>
      </c>
      <c r="S6" s="4" t="s">
        <v>327</v>
      </c>
      <c r="T6" s="4" t="s">
        <v>33</v>
      </c>
      <c r="U6" s="4" t="s">
        <v>259</v>
      </c>
      <c r="V6" s="9"/>
      <c r="W6" s="9"/>
    </row>
    <row r="7" ht="57" spans="1:23">
      <c r="A7" s="39"/>
      <c r="B7" s="40"/>
      <c r="C7" s="40"/>
      <c r="D7" s="40"/>
      <c r="E7" s="40"/>
      <c r="F7" s="41"/>
      <c r="G7" s="9" t="s">
        <v>349</v>
      </c>
      <c r="H7" s="35" t="s">
        <v>350</v>
      </c>
      <c r="I7" s="9" t="s">
        <v>343</v>
      </c>
      <c r="J7" s="35" t="s">
        <v>351</v>
      </c>
      <c r="K7" s="35" t="s">
        <v>352</v>
      </c>
      <c r="L7" s="9" t="s">
        <v>353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3" t="s">
        <v>354</v>
      </c>
      <c r="B8" s="33"/>
      <c r="C8" s="33"/>
      <c r="D8" s="33"/>
      <c r="E8" s="33"/>
      <c r="F8" s="3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3" t="s">
        <v>355</v>
      </c>
      <c r="B10" s="33"/>
      <c r="C10" s="33"/>
      <c r="D10" s="33"/>
      <c r="E10" s="33"/>
      <c r="F10" s="3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3" t="s">
        <v>356</v>
      </c>
      <c r="B12" s="33"/>
      <c r="C12" s="33"/>
      <c r="D12" s="33"/>
      <c r="E12" s="33"/>
      <c r="F12" s="3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3" t="s">
        <v>357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307</v>
      </c>
      <c r="B17" s="15"/>
      <c r="C17" s="15"/>
      <c r="D17" s="15"/>
      <c r="E17" s="16"/>
      <c r="F17" s="17"/>
      <c r="G17" s="23"/>
      <c r="H17" s="28"/>
      <c r="I17" s="28"/>
      <c r="J17" s="14" t="s">
        <v>308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2.25" customHeight="1" spans="1:23">
      <c r="A18" s="18" t="s">
        <v>358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360</v>
      </c>
      <c r="B2" s="25" t="s">
        <v>255</v>
      </c>
      <c r="C2" s="25" t="s">
        <v>256</v>
      </c>
      <c r="D2" s="25" t="s">
        <v>257</v>
      </c>
      <c r="E2" s="25" t="s">
        <v>258</v>
      </c>
      <c r="F2" s="25" t="s">
        <v>259</v>
      </c>
      <c r="G2" s="24" t="s">
        <v>361</v>
      </c>
      <c r="H2" s="24" t="s">
        <v>362</v>
      </c>
      <c r="I2" s="24" t="s">
        <v>363</v>
      </c>
      <c r="J2" s="24" t="s">
        <v>362</v>
      </c>
      <c r="K2" s="24" t="s">
        <v>364</v>
      </c>
      <c r="L2" s="24" t="s">
        <v>362</v>
      </c>
      <c r="M2" s="25" t="s">
        <v>326</v>
      </c>
      <c r="N2" s="25" t="s">
        <v>268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6" t="s">
        <v>360</v>
      </c>
      <c r="B4" s="27" t="s">
        <v>365</v>
      </c>
      <c r="C4" s="27" t="s">
        <v>327</v>
      </c>
      <c r="D4" s="27" t="s">
        <v>257</v>
      </c>
      <c r="E4" s="25" t="s">
        <v>258</v>
      </c>
      <c r="F4" s="25" t="s">
        <v>259</v>
      </c>
      <c r="G4" s="24" t="s">
        <v>361</v>
      </c>
      <c r="H4" s="24" t="s">
        <v>362</v>
      </c>
      <c r="I4" s="24" t="s">
        <v>363</v>
      </c>
      <c r="J4" s="24" t="s">
        <v>362</v>
      </c>
      <c r="K4" s="24" t="s">
        <v>364</v>
      </c>
      <c r="L4" s="24" t="s">
        <v>362</v>
      </c>
      <c r="M4" s="25" t="s">
        <v>326</v>
      </c>
      <c r="N4" s="25" t="s">
        <v>268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307</v>
      </c>
      <c r="B11" s="15"/>
      <c r="C11" s="15"/>
      <c r="D11" s="16"/>
      <c r="E11" s="17"/>
      <c r="F11" s="28"/>
      <c r="G11" s="23"/>
      <c r="H11" s="28"/>
      <c r="I11" s="14" t="s">
        <v>308</v>
      </c>
      <c r="J11" s="15"/>
      <c r="K11" s="15"/>
      <c r="L11" s="15"/>
      <c r="M11" s="15"/>
      <c r="N11" s="22"/>
    </row>
    <row r="12" ht="71.25" customHeight="1" spans="1:14">
      <c r="A12" s="18" t="s">
        <v>366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D6" sqref="D6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320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368</v>
      </c>
      <c r="H2" s="4" t="s">
        <v>369</v>
      </c>
      <c r="I2" s="4" t="s">
        <v>370</v>
      </c>
      <c r="J2" s="4" t="s">
        <v>371</v>
      </c>
      <c r="K2" s="5" t="s">
        <v>326</v>
      </c>
      <c r="L2" s="5" t="s">
        <v>268</v>
      </c>
    </row>
    <row r="3" spans="1:12">
      <c r="A3" s="11" t="s">
        <v>328</v>
      </c>
      <c r="B3" s="11" t="s">
        <v>32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>
      <c r="A4" s="11" t="s">
        <v>354</v>
      </c>
      <c r="B4" s="11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11" t="s">
        <v>355</v>
      </c>
      <c r="B5" s="11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4" t="s">
        <v>307</v>
      </c>
      <c r="B10" s="15"/>
      <c r="C10" s="15"/>
      <c r="D10" s="15"/>
      <c r="E10" s="16"/>
      <c r="F10" s="17"/>
      <c r="G10" s="23"/>
      <c r="H10" s="14"/>
      <c r="I10" s="15"/>
      <c r="J10" s="15"/>
      <c r="K10" s="15"/>
      <c r="L10" s="22"/>
    </row>
    <row r="11" ht="79.5" customHeight="1" spans="1:12">
      <c r="A11" s="18" t="s">
        <v>372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24" sqref="I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327</v>
      </c>
      <c r="D2" s="5" t="s">
        <v>257</v>
      </c>
      <c r="E2" s="5" t="s">
        <v>258</v>
      </c>
      <c r="F2" s="4" t="s">
        <v>374</v>
      </c>
      <c r="G2" s="4" t="s">
        <v>312</v>
      </c>
      <c r="H2" s="6" t="s">
        <v>313</v>
      </c>
      <c r="I2" s="20" t="s">
        <v>315</v>
      </c>
    </row>
    <row r="3" s="1" customFormat="1" ht="16.5" spans="1:9">
      <c r="A3" s="4"/>
      <c r="B3" s="7"/>
      <c r="C3" s="7"/>
      <c r="D3" s="7"/>
      <c r="E3" s="7"/>
      <c r="F3" s="4" t="s">
        <v>375</v>
      </c>
      <c r="G3" s="4" t="s">
        <v>316</v>
      </c>
      <c r="H3" s="8"/>
      <c r="I3" s="21"/>
    </row>
    <row r="4" spans="1:9">
      <c r="A4" s="9">
        <v>1</v>
      </c>
      <c r="B4" s="9" t="s">
        <v>376</v>
      </c>
      <c r="C4" s="9" t="s">
        <v>377</v>
      </c>
      <c r="D4" s="9" t="s">
        <v>378</v>
      </c>
      <c r="E4" s="10" t="s">
        <v>27</v>
      </c>
      <c r="F4" s="9">
        <v>-4</v>
      </c>
      <c r="G4" s="9">
        <v>0</v>
      </c>
      <c r="H4" s="9">
        <v>-4</v>
      </c>
      <c r="I4" s="9"/>
    </row>
    <row r="5" spans="1:9">
      <c r="A5" s="11"/>
      <c r="B5" s="11"/>
      <c r="C5" s="12"/>
      <c r="D5" s="12"/>
      <c r="E5" s="9"/>
      <c r="F5" s="13"/>
      <c r="G5" s="9"/>
      <c r="H5" s="9"/>
      <c r="I5" s="9"/>
    </row>
    <row r="6" spans="1:9">
      <c r="A6" s="11"/>
      <c r="B6" s="11"/>
      <c r="C6" s="9"/>
      <c r="D6" s="9"/>
      <c r="E6" s="9"/>
      <c r="F6" s="9"/>
      <c r="G6" s="9"/>
      <c r="H6" s="9"/>
      <c r="I6" s="9"/>
    </row>
    <row r="7" spans="1:9">
      <c r="A7" s="11"/>
      <c r="B7" s="11"/>
      <c r="C7" s="9"/>
      <c r="D7" s="9"/>
      <c r="E7" s="9"/>
      <c r="F7" s="9"/>
      <c r="G7" s="9"/>
      <c r="H7" s="9"/>
      <c r="I7" s="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307</v>
      </c>
      <c r="B12" s="15"/>
      <c r="C12" s="15"/>
      <c r="D12" s="16"/>
      <c r="E12" s="17"/>
      <c r="F12" s="14" t="s">
        <v>308</v>
      </c>
      <c r="G12" s="15"/>
      <c r="H12" s="16"/>
      <c r="I12" s="22"/>
    </row>
    <row r="13" ht="52.5" customHeight="1" spans="1:9">
      <c r="A13" s="18" t="s">
        <v>379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D12" sqref="D12:D13"/>
    </sheetView>
  </sheetViews>
  <sheetFormatPr defaultColWidth="10.375" defaultRowHeight="16.5" customHeight="1"/>
  <cols>
    <col min="1" max="9" width="10.375" style="194"/>
    <col min="10" max="10" width="8.875" style="194" customWidth="1"/>
    <col min="11" max="11" width="12" style="194" customWidth="1"/>
    <col min="12" max="16384" width="10.375" style="194"/>
  </cols>
  <sheetData>
    <row r="1" s="194" customFormat="1" ht="21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="194" customFormat="1" ht="15" spans="1:11">
      <c r="A2" s="196" t="s">
        <v>18</v>
      </c>
      <c r="B2" s="197" t="s">
        <v>19</v>
      </c>
      <c r="C2" s="197"/>
      <c r="D2" s="198" t="s">
        <v>20</v>
      </c>
      <c r="E2" s="198"/>
      <c r="F2" s="197" t="s">
        <v>21</v>
      </c>
      <c r="G2" s="197"/>
      <c r="H2" s="199" t="s">
        <v>22</v>
      </c>
      <c r="I2" s="272" t="s">
        <v>21</v>
      </c>
      <c r="J2" s="272"/>
      <c r="K2" s="273"/>
    </row>
    <row r="3" s="194" customFormat="1" ht="14.25" spans="1:11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="194" customFormat="1" ht="14.25" spans="1:11">
      <c r="A4" s="206" t="s">
        <v>26</v>
      </c>
      <c r="B4" s="207" t="s">
        <v>27</v>
      </c>
      <c r="C4" s="208"/>
      <c r="D4" s="206" t="s">
        <v>28</v>
      </c>
      <c r="E4" s="209"/>
      <c r="F4" s="210" t="s">
        <v>29</v>
      </c>
      <c r="G4" s="211"/>
      <c r="H4" s="206" t="s">
        <v>30</v>
      </c>
      <c r="I4" s="209"/>
      <c r="J4" s="233" t="s">
        <v>31</v>
      </c>
      <c r="K4" s="274" t="s">
        <v>32</v>
      </c>
    </row>
    <row r="5" s="194" customFormat="1" ht="14.25" spans="1:11">
      <c r="A5" s="212" t="s">
        <v>33</v>
      </c>
      <c r="B5" s="213" t="s">
        <v>34</v>
      </c>
      <c r="C5" s="214"/>
      <c r="D5" s="206" t="s">
        <v>35</v>
      </c>
      <c r="E5" s="209"/>
      <c r="F5" s="210" t="s">
        <v>36</v>
      </c>
      <c r="G5" s="211"/>
      <c r="H5" s="206" t="s">
        <v>37</v>
      </c>
      <c r="I5" s="209"/>
      <c r="J5" s="233" t="s">
        <v>31</v>
      </c>
      <c r="K5" s="274" t="s">
        <v>32</v>
      </c>
    </row>
    <row r="6" s="194" customFormat="1" ht="14.25" spans="1:11">
      <c r="A6" s="206" t="s">
        <v>38</v>
      </c>
      <c r="B6" s="215">
        <v>3</v>
      </c>
      <c r="C6" s="216">
        <v>5</v>
      </c>
      <c r="D6" s="212" t="s">
        <v>39</v>
      </c>
      <c r="E6" s="235"/>
      <c r="F6" s="210" t="s">
        <v>40</v>
      </c>
      <c r="G6" s="211"/>
      <c r="H6" s="206" t="s">
        <v>41</v>
      </c>
      <c r="I6" s="209"/>
      <c r="J6" s="233" t="s">
        <v>31</v>
      </c>
      <c r="K6" s="274" t="s">
        <v>32</v>
      </c>
    </row>
    <row r="7" s="194" customFormat="1" ht="14.25" spans="1:11">
      <c r="A7" s="206" t="s">
        <v>42</v>
      </c>
      <c r="B7" s="207">
        <v>8450</v>
      </c>
      <c r="C7" s="208"/>
      <c r="D7" s="212" t="s">
        <v>43</v>
      </c>
      <c r="E7" s="234"/>
      <c r="F7" s="210" t="s">
        <v>44</v>
      </c>
      <c r="G7" s="211"/>
      <c r="H7" s="206" t="s">
        <v>45</v>
      </c>
      <c r="I7" s="209"/>
      <c r="J7" s="233" t="s">
        <v>31</v>
      </c>
      <c r="K7" s="274" t="s">
        <v>32</v>
      </c>
    </row>
    <row r="8" s="194" customFormat="1" ht="15" spans="1:11">
      <c r="A8" s="300"/>
      <c r="B8" s="220"/>
      <c r="C8" s="221"/>
      <c r="D8" s="219" t="s">
        <v>46</v>
      </c>
      <c r="E8" s="222"/>
      <c r="F8" s="223" t="s">
        <v>47</v>
      </c>
      <c r="G8" s="224"/>
      <c r="H8" s="219" t="s">
        <v>48</v>
      </c>
      <c r="I8" s="222"/>
      <c r="J8" s="243" t="s">
        <v>31</v>
      </c>
      <c r="K8" s="276" t="s">
        <v>32</v>
      </c>
    </row>
    <row r="9" s="194" customFormat="1" ht="15" spans="1:11">
      <c r="A9" s="301" t="s">
        <v>49</v>
      </c>
      <c r="B9" s="302"/>
      <c r="C9" s="302"/>
      <c r="D9" s="302"/>
      <c r="E9" s="302"/>
      <c r="F9" s="302"/>
      <c r="G9" s="302"/>
      <c r="H9" s="302"/>
      <c r="I9" s="302"/>
      <c r="J9" s="302"/>
      <c r="K9" s="344"/>
    </row>
    <row r="10" s="194" customFormat="1" ht="15" spans="1:11">
      <c r="A10" s="303" t="s">
        <v>50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5"/>
    </row>
    <row r="11" s="194" customFormat="1" ht="14.25" spans="1:11">
      <c r="A11" s="305" t="s">
        <v>51</v>
      </c>
      <c r="B11" s="306" t="s">
        <v>52</v>
      </c>
      <c r="C11" s="307" t="s">
        <v>53</v>
      </c>
      <c r="D11" s="308"/>
      <c r="E11" s="309" t="s">
        <v>54</v>
      </c>
      <c r="F11" s="306" t="s">
        <v>52</v>
      </c>
      <c r="G11" s="307" t="s">
        <v>53</v>
      </c>
      <c r="H11" s="307" t="s">
        <v>55</v>
      </c>
      <c r="I11" s="309" t="s">
        <v>56</v>
      </c>
      <c r="J11" s="306" t="s">
        <v>52</v>
      </c>
      <c r="K11" s="346" t="s">
        <v>53</v>
      </c>
    </row>
    <row r="12" s="194" customFormat="1" ht="14.25" spans="1:11">
      <c r="A12" s="212" t="s">
        <v>57</v>
      </c>
      <c r="B12" s="232" t="s">
        <v>52</v>
      </c>
      <c r="C12" s="233" t="s">
        <v>53</v>
      </c>
      <c r="D12" s="234"/>
      <c r="E12" s="235" t="s">
        <v>58</v>
      </c>
      <c r="F12" s="232" t="s">
        <v>52</v>
      </c>
      <c r="G12" s="233" t="s">
        <v>53</v>
      </c>
      <c r="H12" s="233" t="s">
        <v>55</v>
      </c>
      <c r="I12" s="235" t="s">
        <v>59</v>
      </c>
      <c r="J12" s="232" t="s">
        <v>52</v>
      </c>
      <c r="K12" s="274" t="s">
        <v>53</v>
      </c>
    </row>
    <row r="13" s="194" customFormat="1" ht="14.25" spans="1:11">
      <c r="A13" s="212" t="s">
        <v>60</v>
      </c>
      <c r="B13" s="232" t="s">
        <v>52</v>
      </c>
      <c r="C13" s="233" t="s">
        <v>53</v>
      </c>
      <c r="D13" s="234"/>
      <c r="E13" s="235" t="s">
        <v>61</v>
      </c>
      <c r="F13" s="233" t="s">
        <v>62</v>
      </c>
      <c r="G13" s="233" t="s">
        <v>63</v>
      </c>
      <c r="H13" s="233" t="s">
        <v>55</v>
      </c>
      <c r="I13" s="235" t="s">
        <v>64</v>
      </c>
      <c r="J13" s="232" t="s">
        <v>52</v>
      </c>
      <c r="K13" s="274" t="s">
        <v>53</v>
      </c>
    </row>
    <row r="14" s="194" customFormat="1" ht="15" spans="1:11">
      <c r="A14" s="219" t="s">
        <v>65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8"/>
    </row>
    <row r="15" s="194" customFormat="1" ht="15" spans="1:11">
      <c r="A15" s="303" t="s">
        <v>66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5"/>
    </row>
    <row r="16" s="194" customFormat="1" ht="14.25" spans="1:11">
      <c r="A16" s="310" t="s">
        <v>67</v>
      </c>
      <c r="B16" s="307" t="s">
        <v>62</v>
      </c>
      <c r="C16" s="307" t="s">
        <v>63</v>
      </c>
      <c r="D16" s="311"/>
      <c r="E16" s="312" t="s">
        <v>68</v>
      </c>
      <c r="F16" s="307" t="s">
        <v>62</v>
      </c>
      <c r="G16" s="307" t="s">
        <v>63</v>
      </c>
      <c r="H16" s="313"/>
      <c r="I16" s="312" t="s">
        <v>69</v>
      </c>
      <c r="J16" s="307" t="s">
        <v>62</v>
      </c>
      <c r="K16" s="346" t="s">
        <v>63</v>
      </c>
    </row>
    <row r="17" s="194" customFormat="1" customHeight="1" spans="1:22">
      <c r="A17" s="217" t="s">
        <v>70</v>
      </c>
      <c r="B17" s="233" t="s">
        <v>62</v>
      </c>
      <c r="C17" s="233" t="s">
        <v>63</v>
      </c>
      <c r="D17" s="207"/>
      <c r="E17" s="249" t="s">
        <v>71</v>
      </c>
      <c r="F17" s="233" t="s">
        <v>62</v>
      </c>
      <c r="G17" s="233" t="s">
        <v>63</v>
      </c>
      <c r="H17" s="314"/>
      <c r="I17" s="249" t="s">
        <v>72</v>
      </c>
      <c r="J17" s="233" t="s">
        <v>62</v>
      </c>
      <c r="K17" s="274" t="s">
        <v>63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s="194" customFormat="1" ht="18" customHeight="1" spans="1:11">
      <c r="A18" s="315" t="s">
        <v>73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8"/>
    </row>
    <row r="19" s="298" customFormat="1" ht="18" customHeight="1" spans="1:11">
      <c r="A19" s="303" t="s">
        <v>74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5"/>
    </row>
    <row r="20" s="194" customFormat="1" customHeight="1" spans="1:11">
      <c r="A20" s="317" t="s">
        <v>75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9"/>
    </row>
    <row r="21" s="194" customFormat="1" ht="21.75" customHeight="1" spans="1:11">
      <c r="A21" s="319" t="s">
        <v>76</v>
      </c>
      <c r="B21" s="249" t="s">
        <v>77</v>
      </c>
      <c r="C21" s="249" t="s">
        <v>78</v>
      </c>
      <c r="D21" s="249" t="s">
        <v>79</v>
      </c>
      <c r="E21" s="249" t="s">
        <v>80</v>
      </c>
      <c r="F21" s="249" t="s">
        <v>81</v>
      </c>
      <c r="G21" s="249" t="s">
        <v>82</v>
      </c>
      <c r="H21" s="249" t="s">
        <v>83</v>
      </c>
      <c r="I21" s="249" t="s">
        <v>84</v>
      </c>
      <c r="J21" s="249" t="s">
        <v>85</v>
      </c>
      <c r="K21" s="286" t="s">
        <v>86</v>
      </c>
    </row>
    <row r="22" s="194" customFormat="1" customHeight="1" spans="1:11">
      <c r="A22" s="218" t="s">
        <v>87</v>
      </c>
      <c r="B22" s="320"/>
      <c r="C22" s="320"/>
      <c r="D22" s="320">
        <v>1</v>
      </c>
      <c r="E22" s="320">
        <v>0.6</v>
      </c>
      <c r="F22" s="320">
        <v>0.6</v>
      </c>
      <c r="G22" s="320">
        <v>0.6</v>
      </c>
      <c r="H22" s="320">
        <v>0.6</v>
      </c>
      <c r="I22" s="320"/>
      <c r="J22" s="320"/>
      <c r="K22" s="350" t="s">
        <v>88</v>
      </c>
    </row>
    <row r="23" s="194" customFormat="1" customHeight="1" spans="1:11">
      <c r="A23" s="218" t="s">
        <v>89</v>
      </c>
      <c r="B23" s="320"/>
      <c r="C23" s="320"/>
      <c r="D23" s="320">
        <v>1</v>
      </c>
      <c r="E23" s="320">
        <v>0.6</v>
      </c>
      <c r="F23" s="320">
        <v>0.6</v>
      </c>
      <c r="G23" s="320">
        <v>0.6</v>
      </c>
      <c r="H23" s="320">
        <v>0.6</v>
      </c>
      <c r="I23" s="320"/>
      <c r="J23" s="320"/>
      <c r="K23" s="350" t="s">
        <v>88</v>
      </c>
    </row>
    <row r="24" s="194" customFormat="1" customHeight="1" spans="1:11">
      <c r="A24" s="218" t="s">
        <v>90</v>
      </c>
      <c r="B24" s="320"/>
      <c r="C24" s="320"/>
      <c r="D24" s="320">
        <v>1</v>
      </c>
      <c r="E24" s="320">
        <v>0.6</v>
      </c>
      <c r="F24" s="320">
        <v>0.6</v>
      </c>
      <c r="G24" s="320">
        <v>0.6</v>
      </c>
      <c r="H24" s="320">
        <v>0.6</v>
      </c>
      <c r="I24" s="320"/>
      <c r="J24" s="320"/>
      <c r="K24" s="350" t="s">
        <v>88</v>
      </c>
    </row>
    <row r="25" s="194" customFormat="1" customHeight="1" spans="1:11">
      <c r="A25" s="218"/>
      <c r="B25" s="320"/>
      <c r="C25" s="320"/>
      <c r="D25" s="320"/>
      <c r="E25" s="320"/>
      <c r="F25" s="320"/>
      <c r="G25" s="320"/>
      <c r="H25" s="320"/>
      <c r="I25" s="320"/>
      <c r="J25" s="320"/>
      <c r="K25" s="351"/>
    </row>
    <row r="26" s="194" customFormat="1" customHeight="1" spans="1:11">
      <c r="A26" s="218"/>
      <c r="B26" s="320"/>
      <c r="C26" s="320"/>
      <c r="D26" s="320"/>
      <c r="E26" s="320"/>
      <c r="F26" s="320"/>
      <c r="G26" s="320"/>
      <c r="H26" s="320"/>
      <c r="I26" s="320"/>
      <c r="J26" s="320"/>
      <c r="K26" s="351"/>
    </row>
    <row r="27" s="194" customFormat="1" customHeight="1" spans="1:11">
      <c r="A27" s="218"/>
      <c r="B27" s="320"/>
      <c r="C27" s="320"/>
      <c r="D27" s="320"/>
      <c r="E27" s="320"/>
      <c r="F27" s="320"/>
      <c r="G27" s="320"/>
      <c r="H27" s="320"/>
      <c r="I27" s="320"/>
      <c r="J27" s="320"/>
      <c r="K27" s="351"/>
    </row>
    <row r="28" s="194" customFormat="1" customHeight="1" spans="1:11">
      <c r="A28" s="218"/>
      <c r="B28" s="320"/>
      <c r="C28" s="320"/>
      <c r="D28" s="320"/>
      <c r="E28" s="320"/>
      <c r="F28" s="320"/>
      <c r="G28" s="320"/>
      <c r="H28" s="320"/>
      <c r="I28" s="320"/>
      <c r="J28" s="320"/>
      <c r="K28" s="351"/>
    </row>
    <row r="29" s="194" customFormat="1" ht="18" customHeight="1" spans="1:11">
      <c r="A29" s="321" t="s">
        <v>91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2"/>
    </row>
    <row r="30" s="194" customFormat="1" ht="18.75" customHeight="1" spans="1:11">
      <c r="A30" s="323" t="s">
        <v>92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3"/>
    </row>
    <row r="31" s="194" customFormat="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4"/>
    </row>
    <row r="32" s="194" customFormat="1" ht="18" customHeight="1" spans="1:11">
      <c r="A32" s="321" t="s">
        <v>93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2"/>
    </row>
    <row r="33" s="194" customFormat="1" ht="14.25" spans="1:11">
      <c r="A33" s="327" t="s">
        <v>94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5"/>
    </row>
    <row r="34" s="194" customFormat="1" ht="15" spans="1:11">
      <c r="A34" s="116" t="s">
        <v>95</v>
      </c>
      <c r="B34" s="118"/>
      <c r="C34" s="233" t="s">
        <v>31</v>
      </c>
      <c r="D34" s="233" t="s">
        <v>32</v>
      </c>
      <c r="E34" s="329" t="s">
        <v>96</v>
      </c>
      <c r="F34" s="330"/>
      <c r="G34" s="330"/>
      <c r="H34" s="330"/>
      <c r="I34" s="330"/>
      <c r="J34" s="330"/>
      <c r="K34" s="356"/>
    </row>
    <row r="35" s="194" customFormat="1" ht="15" spans="1:11">
      <c r="A35" s="331" t="s">
        <v>97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s="194" customFormat="1" ht="14.25" spans="1:11">
      <c r="A36" s="332" t="s">
        <v>98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7"/>
    </row>
    <row r="37" s="194" customFormat="1" ht="14.25" spans="1:11">
      <c r="A37" s="256" t="s">
        <v>99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4.25" spans="1:11">
      <c r="A38" s="256" t="s">
        <v>100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4.2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5" spans="1:11">
      <c r="A43" s="251" t="s">
        <v>101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ht="15" spans="1:11">
      <c r="A44" s="303" t="s">
        <v>102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5"/>
    </row>
    <row r="45" s="194" customFormat="1" ht="14.25" spans="1:11">
      <c r="A45" s="310" t="s">
        <v>103</v>
      </c>
      <c r="B45" s="307" t="s">
        <v>62</v>
      </c>
      <c r="C45" s="307" t="s">
        <v>63</v>
      </c>
      <c r="D45" s="307" t="s">
        <v>55</v>
      </c>
      <c r="E45" s="312" t="s">
        <v>104</v>
      </c>
      <c r="F45" s="307" t="s">
        <v>62</v>
      </c>
      <c r="G45" s="307" t="s">
        <v>63</v>
      </c>
      <c r="H45" s="307" t="s">
        <v>55</v>
      </c>
      <c r="I45" s="312" t="s">
        <v>105</v>
      </c>
      <c r="J45" s="307" t="s">
        <v>62</v>
      </c>
      <c r="K45" s="346" t="s">
        <v>63</v>
      </c>
    </row>
    <row r="46" s="194" customFormat="1" ht="14.25" spans="1:11">
      <c r="A46" s="217" t="s">
        <v>54</v>
      </c>
      <c r="B46" s="233" t="s">
        <v>62</v>
      </c>
      <c r="C46" s="233" t="s">
        <v>63</v>
      </c>
      <c r="D46" s="233" t="s">
        <v>55</v>
      </c>
      <c r="E46" s="249" t="s">
        <v>61</v>
      </c>
      <c r="F46" s="233" t="s">
        <v>62</v>
      </c>
      <c r="G46" s="233" t="s">
        <v>63</v>
      </c>
      <c r="H46" s="233" t="s">
        <v>55</v>
      </c>
      <c r="I46" s="249" t="s">
        <v>72</v>
      </c>
      <c r="J46" s="233" t="s">
        <v>62</v>
      </c>
      <c r="K46" s="274" t="s">
        <v>63</v>
      </c>
    </row>
    <row r="47" s="194" customFormat="1" ht="15" spans="1:11">
      <c r="A47" s="219" t="s">
        <v>65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8"/>
    </row>
    <row r="48" s="194" customFormat="1" ht="15" spans="1:11">
      <c r="A48" s="331" t="s">
        <v>106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s="194" customFormat="1" ht="1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7"/>
    </row>
    <row r="50" s="194" customFormat="1" ht="15" spans="1:11">
      <c r="A50" s="334" t="s">
        <v>107</v>
      </c>
      <c r="B50" s="335" t="s">
        <v>108</v>
      </c>
      <c r="C50" s="335"/>
      <c r="D50" s="336" t="s">
        <v>109</v>
      </c>
      <c r="E50" s="337" t="s">
        <v>110</v>
      </c>
      <c r="F50" s="338" t="s">
        <v>111</v>
      </c>
      <c r="G50" s="339" t="s">
        <v>112</v>
      </c>
      <c r="H50" s="340" t="s">
        <v>113</v>
      </c>
      <c r="I50" s="358"/>
      <c r="J50" s="359" t="s">
        <v>114</v>
      </c>
      <c r="K50" s="360"/>
    </row>
    <row r="51" s="194" customFormat="1" ht="15" spans="1:11">
      <c r="A51" s="331" t="s">
        <v>115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s="194" customFormat="1" ht="1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1"/>
    </row>
    <row r="53" s="194" customFormat="1" ht="15" spans="1:11">
      <c r="A53" s="334" t="s">
        <v>107</v>
      </c>
      <c r="B53" s="335" t="s">
        <v>108</v>
      </c>
      <c r="C53" s="335"/>
      <c r="D53" s="336" t="s">
        <v>109</v>
      </c>
      <c r="E53" s="343"/>
      <c r="F53" s="338" t="s">
        <v>116</v>
      </c>
      <c r="G53" s="339"/>
      <c r="H53" s="340" t="s">
        <v>113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E12" sqref="E12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83" t="s">
        <v>22</v>
      </c>
      <c r="J2" s="66" t="s">
        <v>21</v>
      </c>
      <c r="K2" s="66"/>
      <c r="L2" s="66"/>
      <c r="M2" s="66"/>
      <c r="N2" s="84"/>
    </row>
    <row r="3" s="62" customFormat="1" ht="29.1" customHeight="1" spans="1:14">
      <c r="A3" s="69" t="s">
        <v>117</v>
      </c>
      <c r="B3" s="70" t="s">
        <v>118</v>
      </c>
      <c r="C3" s="70"/>
      <c r="D3" s="70"/>
      <c r="E3" s="70"/>
      <c r="F3" s="70"/>
      <c r="G3" s="70"/>
      <c r="H3" s="71"/>
      <c r="I3" s="85" t="s">
        <v>119</v>
      </c>
      <c r="J3" s="85"/>
      <c r="K3" s="85"/>
      <c r="L3" s="85"/>
      <c r="M3" s="85"/>
      <c r="N3" s="86"/>
    </row>
    <row r="4" s="62" customFormat="1" ht="29.1" customHeight="1" spans="1:14">
      <c r="A4" s="69"/>
      <c r="B4" s="72" t="s">
        <v>79</v>
      </c>
      <c r="C4" s="72" t="s">
        <v>80</v>
      </c>
      <c r="D4" s="73" t="s">
        <v>81</v>
      </c>
      <c r="E4" s="72" t="s">
        <v>82</v>
      </c>
      <c r="F4" s="72" t="s">
        <v>83</v>
      </c>
      <c r="G4" s="72"/>
      <c r="H4" s="71"/>
      <c r="I4" s="297" t="s">
        <v>120</v>
      </c>
      <c r="J4" s="297" t="s">
        <v>121</v>
      </c>
      <c r="K4" s="297"/>
      <c r="L4" s="297"/>
      <c r="M4" s="297"/>
      <c r="N4" s="87"/>
    </row>
    <row r="5" s="62" customFormat="1" ht="29.1" customHeight="1" spans="1:14">
      <c r="A5" s="69"/>
      <c r="B5" s="74" t="s">
        <v>122</v>
      </c>
      <c r="C5" s="75" t="s">
        <v>123</v>
      </c>
      <c r="D5" s="75" t="s">
        <v>124</v>
      </c>
      <c r="E5" s="74" t="s">
        <v>125</v>
      </c>
      <c r="F5" s="74" t="s">
        <v>126</v>
      </c>
      <c r="G5" s="74"/>
      <c r="H5" s="71"/>
      <c r="I5" s="88" t="s">
        <v>127</v>
      </c>
      <c r="J5" s="88" t="s">
        <v>127</v>
      </c>
      <c r="K5" s="88"/>
      <c r="L5" s="88"/>
      <c r="M5" s="88"/>
      <c r="N5" s="89"/>
    </row>
    <row r="6" s="62" customFormat="1" ht="29.1" customHeight="1" spans="1:14">
      <c r="A6" s="76" t="s">
        <v>128</v>
      </c>
      <c r="B6" s="77">
        <f>C6-2.1</f>
        <v>95.9</v>
      </c>
      <c r="C6" s="78">
        <v>98</v>
      </c>
      <c r="D6" s="77">
        <f>C6+2.1</f>
        <v>100.1</v>
      </c>
      <c r="E6" s="77">
        <f>D6+2.1</f>
        <v>102.2</v>
      </c>
      <c r="F6" s="77">
        <f>E6+2.1</f>
        <v>104.3</v>
      </c>
      <c r="H6" s="71"/>
      <c r="I6" s="90" t="s">
        <v>129</v>
      </c>
      <c r="J6" s="90" t="s">
        <v>130</v>
      </c>
      <c r="K6" s="90"/>
      <c r="L6" s="90"/>
      <c r="M6" s="90"/>
      <c r="N6" s="92"/>
    </row>
    <row r="7" s="62" customFormat="1" ht="29.1" customHeight="1" spans="1:14">
      <c r="A7" s="79" t="s">
        <v>131</v>
      </c>
      <c r="B7" s="77">
        <f>C7-4</f>
        <v>60</v>
      </c>
      <c r="C7" s="78">
        <v>64</v>
      </c>
      <c r="D7" s="77">
        <f>C7+4</f>
        <v>68</v>
      </c>
      <c r="E7" s="77">
        <f>D7+5</f>
        <v>73</v>
      </c>
      <c r="F7" s="77">
        <f>E7+6</f>
        <v>79</v>
      </c>
      <c r="G7" s="77"/>
      <c r="H7" s="71"/>
      <c r="I7" s="93" t="s">
        <v>132</v>
      </c>
      <c r="J7" s="93" t="s">
        <v>133</v>
      </c>
      <c r="K7" s="93"/>
      <c r="L7" s="93"/>
      <c r="M7" s="93"/>
      <c r="N7" s="95"/>
    </row>
    <row r="8" s="62" customFormat="1" ht="29.1" customHeight="1" spans="1:14">
      <c r="A8" s="79" t="s">
        <v>134</v>
      </c>
      <c r="B8" s="77">
        <f>C8-3.6</f>
        <v>106.4</v>
      </c>
      <c r="C8" s="78">
        <v>110</v>
      </c>
      <c r="D8" s="77">
        <f>C8+4</f>
        <v>114</v>
      </c>
      <c r="E8" s="77">
        <f>D8+4</f>
        <v>118</v>
      </c>
      <c r="F8" s="77">
        <f>E8+4</f>
        <v>122</v>
      </c>
      <c r="G8" s="77"/>
      <c r="H8" s="71"/>
      <c r="I8" s="93" t="s">
        <v>135</v>
      </c>
      <c r="J8" s="93" t="s">
        <v>136</v>
      </c>
      <c r="K8" s="90"/>
      <c r="L8" s="90"/>
      <c r="M8" s="90"/>
      <c r="N8" s="96"/>
    </row>
    <row r="9" s="62" customFormat="1" ht="29.1" customHeight="1" spans="1:14">
      <c r="A9" s="79" t="s">
        <v>137</v>
      </c>
      <c r="B9" s="77">
        <f>C9-1.15</f>
        <v>32.85</v>
      </c>
      <c r="C9" s="78">
        <v>34</v>
      </c>
      <c r="D9" s="77">
        <f>C9+1.3</f>
        <v>35.3</v>
      </c>
      <c r="E9" s="77">
        <f>D9+1.3</f>
        <v>36.6</v>
      </c>
      <c r="F9" s="77">
        <f>E9+1.3</f>
        <v>37.9</v>
      </c>
      <c r="G9" s="80"/>
      <c r="H9" s="71"/>
      <c r="I9" s="90" t="s">
        <v>138</v>
      </c>
      <c r="J9" s="90" t="s">
        <v>139</v>
      </c>
      <c r="K9" s="93"/>
      <c r="L9" s="93"/>
      <c r="M9" s="93"/>
      <c r="N9" s="97"/>
    </row>
    <row r="10" s="62" customFormat="1" ht="29.1" customHeight="1" spans="1:14">
      <c r="A10" s="79" t="s">
        <v>140</v>
      </c>
      <c r="B10" s="77">
        <f>C10-0.7</f>
        <v>31.3</v>
      </c>
      <c r="C10" s="78">
        <v>32</v>
      </c>
      <c r="D10" s="77">
        <f>C10+0.7</f>
        <v>32.7</v>
      </c>
      <c r="E10" s="77">
        <f>D10+0.7</f>
        <v>33.4</v>
      </c>
      <c r="F10" s="77">
        <f>E10+0.9</f>
        <v>34.3</v>
      </c>
      <c r="G10" s="80"/>
      <c r="H10" s="71"/>
      <c r="I10" s="93" t="s">
        <v>141</v>
      </c>
      <c r="J10" s="93" t="s">
        <v>142</v>
      </c>
      <c r="K10" s="93"/>
      <c r="L10" s="93"/>
      <c r="M10" s="93"/>
      <c r="N10" s="97"/>
    </row>
    <row r="11" s="62" customFormat="1" ht="29.1" customHeight="1" spans="1:14">
      <c r="A11" s="79" t="s">
        <v>143</v>
      </c>
      <c r="B11" s="77">
        <f>C11-0.5</f>
        <v>29.5</v>
      </c>
      <c r="C11" s="78">
        <v>30</v>
      </c>
      <c r="D11" s="77">
        <f>C11+0.5</f>
        <v>30.5</v>
      </c>
      <c r="E11" s="77">
        <f>D11+0.5</f>
        <v>31</v>
      </c>
      <c r="F11" s="77">
        <f>E11+0.7</f>
        <v>31.7</v>
      </c>
      <c r="G11" s="77"/>
      <c r="H11" s="71"/>
      <c r="I11" s="93" t="s">
        <v>144</v>
      </c>
      <c r="J11" s="93" t="s">
        <v>145</v>
      </c>
      <c r="K11" s="93"/>
      <c r="L11" s="93"/>
      <c r="M11" s="93"/>
      <c r="N11" s="97"/>
    </row>
    <row r="12" s="62" customFormat="1" ht="29.1" customHeight="1" spans="1:14">
      <c r="A12" s="79" t="s">
        <v>146</v>
      </c>
      <c r="B12" s="77">
        <f>C12-0.6</f>
        <v>31.4</v>
      </c>
      <c r="C12" s="78">
        <v>32</v>
      </c>
      <c r="D12" s="77">
        <f>C12+0.6</f>
        <v>32.6</v>
      </c>
      <c r="E12" s="77">
        <f>D12+0.7</f>
        <v>33.3</v>
      </c>
      <c r="F12" s="77">
        <f>E12+0.6</f>
        <v>33.9</v>
      </c>
      <c r="G12" s="77"/>
      <c r="H12" s="71"/>
      <c r="I12" s="93" t="s">
        <v>147</v>
      </c>
      <c r="J12" s="93" t="s">
        <v>148</v>
      </c>
      <c r="K12" s="93"/>
      <c r="L12" s="93"/>
      <c r="M12" s="93"/>
      <c r="N12" s="97"/>
    </row>
    <row r="13" s="62" customFormat="1" ht="29.1" customHeight="1" spans="1:14">
      <c r="A13" s="79" t="s">
        <v>149</v>
      </c>
      <c r="B13" s="77">
        <f>C13-0.9</f>
        <v>40.1</v>
      </c>
      <c r="C13" s="78">
        <v>41</v>
      </c>
      <c r="D13" s="77">
        <f>C13+1.1</f>
        <v>42.1</v>
      </c>
      <c r="E13" s="77">
        <f>D13+1.1</f>
        <v>43.2</v>
      </c>
      <c r="F13" s="77">
        <f>E13+1.1</f>
        <v>44.3</v>
      </c>
      <c r="G13" s="77"/>
      <c r="H13" s="81"/>
      <c r="I13" s="93" t="s">
        <v>150</v>
      </c>
      <c r="J13" s="93" t="s">
        <v>151</v>
      </c>
      <c r="K13" s="93"/>
      <c r="L13" s="93"/>
      <c r="M13" s="93"/>
      <c r="N13" s="97"/>
    </row>
    <row r="14" s="62" customFormat="1" ht="29.1" customHeight="1" spans="8:14">
      <c r="H14" s="82"/>
      <c r="I14" s="82"/>
      <c r="J14" s="82"/>
      <c r="K14" s="82"/>
      <c r="L14" s="82"/>
      <c r="M14" s="82"/>
      <c r="N14" s="82"/>
    </row>
    <row r="15" s="62" customFormat="1" ht="14.25" spans="8:14">
      <c r="H15" s="82"/>
      <c r="I15" s="82"/>
      <c r="J15" s="82"/>
      <c r="K15" s="82"/>
      <c r="L15" s="82"/>
      <c r="M15" s="82"/>
      <c r="N15" s="82"/>
    </row>
    <row r="16" s="62" customFormat="1" ht="14.25" spans="8:13">
      <c r="H16" s="82"/>
      <c r="I16" s="98" t="s">
        <v>152</v>
      </c>
      <c r="J16" s="99"/>
      <c r="K16" s="98" t="s">
        <v>153</v>
      </c>
      <c r="L16" s="98"/>
      <c r="M16" s="98" t="s">
        <v>154</v>
      </c>
    </row>
    <row r="17" s="62" customFormat="1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16" sqref="E16:H16"/>
    </sheetView>
  </sheetViews>
  <sheetFormatPr defaultColWidth="10" defaultRowHeight="16.5" customHeight="1"/>
  <cols>
    <col min="1" max="6" width="10" style="194"/>
    <col min="7" max="7" width="13.375" style="194" customWidth="1"/>
    <col min="8" max="16384" width="10" style="194"/>
  </cols>
  <sheetData>
    <row r="1" s="194" customFormat="1" ht="22.5" customHeight="1" spans="1:11">
      <c r="A1" s="195" t="s">
        <v>155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="194" customFormat="1" ht="17.25" customHeight="1" spans="1:11">
      <c r="A2" s="196" t="s">
        <v>18</v>
      </c>
      <c r="B2" s="197" t="s">
        <v>19</v>
      </c>
      <c r="C2" s="197"/>
      <c r="D2" s="198" t="s">
        <v>20</v>
      </c>
      <c r="E2" s="198"/>
      <c r="F2" s="197" t="s">
        <v>21</v>
      </c>
      <c r="G2" s="197"/>
      <c r="H2" s="199" t="s">
        <v>22</v>
      </c>
      <c r="I2" s="272" t="s">
        <v>21</v>
      </c>
      <c r="J2" s="272"/>
      <c r="K2" s="273"/>
    </row>
    <row r="3" s="194" customFormat="1" customHeight="1" spans="1:11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="194" customFormat="1" customHeight="1" spans="1:11">
      <c r="A4" s="206" t="s">
        <v>26</v>
      </c>
      <c r="B4" s="207" t="s">
        <v>27</v>
      </c>
      <c r="C4" s="208"/>
      <c r="D4" s="206" t="s">
        <v>28</v>
      </c>
      <c r="E4" s="209"/>
      <c r="F4" s="210" t="s">
        <v>29</v>
      </c>
      <c r="G4" s="211"/>
      <c r="H4" s="206" t="s">
        <v>156</v>
      </c>
      <c r="I4" s="209"/>
      <c r="J4" s="233" t="s">
        <v>31</v>
      </c>
      <c r="K4" s="274" t="s">
        <v>32</v>
      </c>
    </row>
    <row r="5" s="194" customFormat="1" customHeight="1" spans="1:11">
      <c r="A5" s="212" t="s">
        <v>33</v>
      </c>
      <c r="B5" s="213" t="s">
        <v>34</v>
      </c>
      <c r="C5" s="214"/>
      <c r="D5" s="206" t="s">
        <v>157</v>
      </c>
      <c r="E5" s="209"/>
      <c r="F5" s="207">
        <v>8000</v>
      </c>
      <c r="G5" s="208"/>
      <c r="H5" s="206" t="s">
        <v>158</v>
      </c>
      <c r="I5" s="209"/>
      <c r="J5" s="233" t="s">
        <v>31</v>
      </c>
      <c r="K5" s="274" t="s">
        <v>32</v>
      </c>
    </row>
    <row r="6" s="194" customFormat="1" customHeight="1" spans="1:11">
      <c r="A6" s="206" t="s">
        <v>38</v>
      </c>
      <c r="B6" s="215">
        <v>3</v>
      </c>
      <c r="C6" s="216">
        <v>5</v>
      </c>
      <c r="D6" s="206" t="s">
        <v>159</v>
      </c>
      <c r="E6" s="209"/>
      <c r="F6" s="207">
        <v>1000</v>
      </c>
      <c r="G6" s="208"/>
      <c r="H6" s="217" t="s">
        <v>160</v>
      </c>
      <c r="I6" s="249"/>
      <c r="J6" s="249"/>
      <c r="K6" s="275"/>
    </row>
    <row r="7" s="194" customFormat="1" customHeight="1" spans="1:11">
      <c r="A7" s="206" t="s">
        <v>42</v>
      </c>
      <c r="B7" s="207">
        <v>8450</v>
      </c>
      <c r="C7" s="208"/>
      <c r="D7" s="206" t="s">
        <v>161</v>
      </c>
      <c r="E7" s="209"/>
      <c r="F7" s="207">
        <v>100</v>
      </c>
      <c r="G7" s="208"/>
      <c r="H7" s="218"/>
      <c r="I7" s="233"/>
      <c r="J7" s="233"/>
      <c r="K7" s="274"/>
    </row>
    <row r="8" s="194" customFormat="1" customHeight="1" spans="1:11">
      <c r="A8" s="219"/>
      <c r="B8" s="220"/>
      <c r="C8" s="221"/>
      <c r="D8" s="219" t="s">
        <v>46</v>
      </c>
      <c r="E8" s="222"/>
      <c r="F8" s="223" t="s">
        <v>47</v>
      </c>
      <c r="G8" s="224"/>
      <c r="H8" s="225"/>
      <c r="I8" s="243"/>
      <c r="J8" s="243"/>
      <c r="K8" s="276"/>
    </row>
    <row r="9" s="194" customFormat="1" customHeight="1" spans="1:11">
      <c r="A9" s="226" t="s">
        <v>162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94" customFormat="1" customHeight="1" spans="1:11">
      <c r="A10" s="227" t="s">
        <v>51</v>
      </c>
      <c r="B10" s="228" t="s">
        <v>52</v>
      </c>
      <c r="C10" s="229" t="s">
        <v>53</v>
      </c>
      <c r="D10" s="230"/>
      <c r="E10" s="231" t="s">
        <v>56</v>
      </c>
      <c r="F10" s="228" t="s">
        <v>52</v>
      </c>
      <c r="G10" s="229" t="s">
        <v>53</v>
      </c>
      <c r="H10" s="228"/>
      <c r="I10" s="231" t="s">
        <v>54</v>
      </c>
      <c r="J10" s="228" t="s">
        <v>52</v>
      </c>
      <c r="K10" s="277" t="s">
        <v>53</v>
      </c>
    </row>
    <row r="11" s="194" customFormat="1" customHeight="1" spans="1:11">
      <c r="A11" s="212" t="s">
        <v>57</v>
      </c>
      <c r="B11" s="232" t="s">
        <v>52</v>
      </c>
      <c r="C11" s="233" t="s">
        <v>53</v>
      </c>
      <c r="D11" s="234"/>
      <c r="E11" s="235" t="s">
        <v>59</v>
      </c>
      <c r="F11" s="232" t="s">
        <v>52</v>
      </c>
      <c r="G11" s="233" t="s">
        <v>53</v>
      </c>
      <c r="H11" s="232"/>
      <c r="I11" s="235" t="s">
        <v>64</v>
      </c>
      <c r="J11" s="232" t="s">
        <v>52</v>
      </c>
      <c r="K11" s="274" t="s">
        <v>53</v>
      </c>
    </row>
    <row r="12" s="194" customFormat="1" customHeight="1" spans="1:11">
      <c r="A12" s="219" t="s">
        <v>96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8"/>
    </row>
    <row r="13" s="194" customFormat="1" customHeight="1" spans="1:11">
      <c r="A13" s="236" t="s">
        <v>163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4" customFormat="1" customHeight="1" spans="1:11">
      <c r="A14" s="237" t="s">
        <v>164</v>
      </c>
      <c r="B14" s="238"/>
      <c r="C14" s="238"/>
      <c r="D14" s="238"/>
      <c r="E14" s="238"/>
      <c r="F14" s="238"/>
      <c r="G14" s="238"/>
      <c r="H14" s="238"/>
      <c r="I14" s="279"/>
      <c r="J14" s="279"/>
      <c r="K14" s="280"/>
    </row>
    <row r="15" s="194" customFormat="1" customHeight="1" spans="1:11">
      <c r="A15" s="239" t="s">
        <v>165</v>
      </c>
      <c r="B15" s="240"/>
      <c r="C15" s="240"/>
      <c r="D15" s="241"/>
      <c r="E15" s="242"/>
      <c r="F15" s="240"/>
      <c r="G15" s="240"/>
      <c r="H15" s="241"/>
      <c r="I15" s="281"/>
      <c r="J15" s="282"/>
      <c r="K15" s="283"/>
    </row>
    <row r="16" s="194" customFormat="1" customHeight="1" spans="1:11">
      <c r="A16" s="225" t="s">
        <v>166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76"/>
    </row>
    <row r="17" s="194" customFormat="1" customHeight="1" spans="1:11">
      <c r="A17" s="236" t="s">
        <v>167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4" customFormat="1" customHeight="1" spans="1:11">
      <c r="A18" s="237"/>
      <c r="B18" s="238"/>
      <c r="C18" s="238"/>
      <c r="D18" s="238"/>
      <c r="E18" s="238"/>
      <c r="F18" s="238"/>
      <c r="G18" s="238"/>
      <c r="H18" s="238"/>
      <c r="I18" s="279"/>
      <c r="J18" s="279"/>
      <c r="K18" s="280"/>
    </row>
    <row r="19" s="194" customFormat="1" customHeight="1" spans="1:11">
      <c r="A19" s="239"/>
      <c r="B19" s="240"/>
      <c r="C19" s="240"/>
      <c r="D19" s="241"/>
      <c r="E19" s="242"/>
      <c r="F19" s="240"/>
      <c r="G19" s="240"/>
      <c r="H19" s="241"/>
      <c r="I19" s="281"/>
      <c r="J19" s="282"/>
      <c r="K19" s="283"/>
    </row>
    <row r="20" s="194" customFormat="1" customHeight="1" spans="1:11">
      <c r="A20" s="225"/>
      <c r="B20" s="243"/>
      <c r="C20" s="243"/>
      <c r="D20" s="243"/>
      <c r="E20" s="243"/>
      <c r="F20" s="243"/>
      <c r="G20" s="243"/>
      <c r="H20" s="243"/>
      <c r="I20" s="243"/>
      <c r="J20" s="243"/>
      <c r="K20" s="276"/>
    </row>
    <row r="21" s="194" customFormat="1" customHeight="1" spans="1:11">
      <c r="A21" s="244" t="s">
        <v>93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4" customFormat="1" customHeight="1" spans="1:11">
      <c r="A22" s="104" t="s">
        <v>94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3"/>
    </row>
    <row r="23" s="194" customFormat="1" customHeight="1" spans="1:11">
      <c r="A23" s="116" t="s">
        <v>95</v>
      </c>
      <c r="B23" s="118"/>
      <c r="C23" s="233" t="s">
        <v>31</v>
      </c>
      <c r="D23" s="233" t="s">
        <v>32</v>
      </c>
      <c r="E23" s="115"/>
      <c r="F23" s="115"/>
      <c r="G23" s="115"/>
      <c r="H23" s="115"/>
      <c r="I23" s="115"/>
      <c r="J23" s="115"/>
      <c r="K23" s="176"/>
    </row>
    <row r="24" s="194" customFormat="1" customHeight="1" spans="1:11">
      <c r="A24" s="245" t="s">
        <v>168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s="194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s="194" customFormat="1" customHeight="1" spans="1:11">
      <c r="A26" s="226" t="s">
        <v>102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94" customFormat="1" customHeight="1" spans="1:11">
      <c r="A27" s="200" t="s">
        <v>103</v>
      </c>
      <c r="B27" s="229" t="s">
        <v>62</v>
      </c>
      <c r="C27" s="229" t="s">
        <v>63</v>
      </c>
      <c r="D27" s="229" t="s">
        <v>55</v>
      </c>
      <c r="E27" s="201" t="s">
        <v>104</v>
      </c>
      <c r="F27" s="229" t="s">
        <v>62</v>
      </c>
      <c r="G27" s="229" t="s">
        <v>63</v>
      </c>
      <c r="H27" s="229" t="s">
        <v>55</v>
      </c>
      <c r="I27" s="201" t="s">
        <v>105</v>
      </c>
      <c r="J27" s="229" t="s">
        <v>62</v>
      </c>
      <c r="K27" s="277" t="s">
        <v>63</v>
      </c>
    </row>
    <row r="28" s="194" customFormat="1" customHeight="1" spans="1:11">
      <c r="A28" s="217" t="s">
        <v>54</v>
      </c>
      <c r="B28" s="233" t="s">
        <v>62</v>
      </c>
      <c r="C28" s="233" t="s">
        <v>63</v>
      </c>
      <c r="D28" s="233" t="s">
        <v>55</v>
      </c>
      <c r="E28" s="249" t="s">
        <v>61</v>
      </c>
      <c r="F28" s="233" t="s">
        <v>62</v>
      </c>
      <c r="G28" s="233" t="s">
        <v>63</v>
      </c>
      <c r="H28" s="233" t="s">
        <v>55</v>
      </c>
      <c r="I28" s="249" t="s">
        <v>72</v>
      </c>
      <c r="J28" s="233" t="s">
        <v>62</v>
      </c>
      <c r="K28" s="274" t="s">
        <v>63</v>
      </c>
    </row>
    <row r="29" s="194" customFormat="1" customHeight="1" spans="1:11">
      <c r="A29" s="206" t="s">
        <v>65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s="194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s="194" customFormat="1" customHeight="1" spans="1:11">
      <c r="A31" s="253" t="s">
        <v>169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4" customFormat="1" ht="17.25" customHeight="1" spans="1:11">
      <c r="A32" s="254" t="s">
        <v>170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="194" customFormat="1" ht="17.25" customHeight="1" spans="1:11">
      <c r="A33" s="256" t="s">
        <v>171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="194" customFormat="1" ht="17.25" customHeight="1" spans="1:11">
      <c r="A34" s="256" t="s">
        <v>172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s="194" customFormat="1" ht="17.25" customHeight="1" spans="1:11">
      <c r="A35" s="256" t="s">
        <v>173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="194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4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7.25" customHeight="1" spans="1:11">
      <c r="A43" s="251" t="s">
        <v>101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customHeight="1" spans="1:11">
      <c r="A44" s="253" t="s">
        <v>174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4" customFormat="1" ht="18" customHeight="1" spans="1:11">
      <c r="A45" s="258" t="s">
        <v>96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="194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s="194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s="194" customFormat="1" ht="21" customHeight="1" spans="1:11">
      <c r="A48" s="260" t="s">
        <v>107</v>
      </c>
      <c r="B48" s="261" t="s">
        <v>108</v>
      </c>
      <c r="C48" s="261"/>
      <c r="D48" s="262" t="s">
        <v>109</v>
      </c>
      <c r="E48" s="263" t="s">
        <v>110</v>
      </c>
      <c r="F48" s="262" t="s">
        <v>111</v>
      </c>
      <c r="G48" s="264" t="s">
        <v>175</v>
      </c>
      <c r="H48" s="265" t="s">
        <v>113</v>
      </c>
      <c r="I48" s="265"/>
      <c r="J48" s="261" t="s">
        <v>114</v>
      </c>
      <c r="K48" s="291"/>
    </row>
    <row r="49" s="194" customFormat="1" customHeight="1" spans="1:11">
      <c r="A49" s="266" t="s">
        <v>115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="194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s="194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s="194" customFormat="1" ht="21" customHeight="1" spans="1:11">
      <c r="A52" s="260" t="s">
        <v>107</v>
      </c>
      <c r="B52" s="261" t="s">
        <v>108</v>
      </c>
      <c r="C52" s="261"/>
      <c r="D52" s="262" t="s">
        <v>109</v>
      </c>
      <c r="E52" s="262"/>
      <c r="F52" s="262" t="s">
        <v>111</v>
      </c>
      <c r="G52" s="262"/>
      <c r="H52" s="265" t="s">
        <v>113</v>
      </c>
      <c r="I52" s="265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5" sqref="J5:M5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83" t="s">
        <v>22</v>
      </c>
      <c r="J2" s="66" t="s">
        <v>21</v>
      </c>
      <c r="K2" s="66"/>
      <c r="L2" s="66"/>
      <c r="M2" s="66"/>
      <c r="N2" s="84"/>
    </row>
    <row r="3" s="62" customFormat="1" ht="29.1" customHeight="1" spans="1:14">
      <c r="A3" s="69" t="s">
        <v>117</v>
      </c>
      <c r="B3" s="70" t="s">
        <v>118</v>
      </c>
      <c r="C3" s="70"/>
      <c r="D3" s="70"/>
      <c r="E3" s="70"/>
      <c r="F3" s="70"/>
      <c r="G3" s="70"/>
      <c r="H3" s="71"/>
      <c r="I3" s="85" t="s">
        <v>119</v>
      </c>
      <c r="J3" s="85"/>
      <c r="K3" s="85"/>
      <c r="L3" s="85"/>
      <c r="M3" s="85"/>
      <c r="N3" s="86"/>
    </row>
    <row r="4" s="62" customFormat="1" ht="29.1" customHeight="1" spans="1:14">
      <c r="A4" s="69"/>
      <c r="B4" s="72" t="s">
        <v>79</v>
      </c>
      <c r="C4" s="72" t="s">
        <v>80</v>
      </c>
      <c r="D4" s="73" t="s">
        <v>81</v>
      </c>
      <c r="E4" s="72" t="s">
        <v>82</v>
      </c>
      <c r="F4" s="72" t="s">
        <v>83</v>
      </c>
      <c r="G4" s="72"/>
      <c r="H4" s="71"/>
      <c r="I4" s="72" t="s">
        <v>79</v>
      </c>
      <c r="J4" s="72" t="s">
        <v>80</v>
      </c>
      <c r="K4" s="73" t="s">
        <v>81</v>
      </c>
      <c r="L4" s="72" t="s">
        <v>82</v>
      </c>
      <c r="M4" s="72" t="s">
        <v>83</v>
      </c>
      <c r="N4" s="87"/>
    </row>
    <row r="5" s="62" customFormat="1" ht="29.1" customHeight="1" spans="1:14">
      <c r="A5" s="69"/>
      <c r="B5" s="74" t="s">
        <v>122</v>
      </c>
      <c r="C5" s="75" t="s">
        <v>123</v>
      </c>
      <c r="D5" s="75" t="s">
        <v>124</v>
      </c>
      <c r="E5" s="74" t="s">
        <v>125</v>
      </c>
      <c r="F5" s="74" t="s">
        <v>126</v>
      </c>
      <c r="G5" s="74"/>
      <c r="H5" s="71"/>
      <c r="I5" s="88" t="s">
        <v>87</v>
      </c>
      <c r="J5" s="88" t="s">
        <v>90</v>
      </c>
      <c r="K5" s="88" t="s">
        <v>89</v>
      </c>
      <c r="L5" s="88" t="s">
        <v>87</v>
      </c>
      <c r="M5" s="88" t="s">
        <v>89</v>
      </c>
      <c r="N5" s="89"/>
    </row>
    <row r="6" s="62" customFormat="1" ht="29.1" customHeight="1" spans="1:14">
      <c r="A6" s="76" t="s">
        <v>128</v>
      </c>
      <c r="B6" s="77">
        <f>C6-2.1</f>
        <v>95.9</v>
      </c>
      <c r="C6" s="78">
        <v>98</v>
      </c>
      <c r="D6" s="77">
        <f>C6+2.1</f>
        <v>100.1</v>
      </c>
      <c r="E6" s="77">
        <f>D6+2.1</f>
        <v>102.2</v>
      </c>
      <c r="F6" s="77">
        <f>E6+2.1</f>
        <v>104.3</v>
      </c>
      <c r="H6" s="71"/>
      <c r="I6" s="90" t="s">
        <v>176</v>
      </c>
      <c r="J6" s="90" t="s">
        <v>177</v>
      </c>
      <c r="K6" s="91" t="s">
        <v>178</v>
      </c>
      <c r="L6" s="90" t="s">
        <v>179</v>
      </c>
      <c r="M6" s="90" t="s">
        <v>180</v>
      </c>
      <c r="N6" s="92"/>
    </row>
    <row r="7" s="62" customFormat="1" ht="29.1" customHeight="1" spans="1:14">
      <c r="A7" s="79" t="s">
        <v>131</v>
      </c>
      <c r="B7" s="77">
        <f>C7-4</f>
        <v>60</v>
      </c>
      <c r="C7" s="78">
        <v>64</v>
      </c>
      <c r="D7" s="77">
        <f>C7+4</f>
        <v>68</v>
      </c>
      <c r="E7" s="77">
        <f>D7+5</f>
        <v>73</v>
      </c>
      <c r="F7" s="77">
        <f>E7+6</f>
        <v>79</v>
      </c>
      <c r="G7" s="77"/>
      <c r="H7" s="71"/>
      <c r="I7" s="93" t="s">
        <v>132</v>
      </c>
      <c r="J7" s="93" t="s">
        <v>133</v>
      </c>
      <c r="K7" s="94" t="s">
        <v>181</v>
      </c>
      <c r="L7" s="93" t="s">
        <v>179</v>
      </c>
      <c r="M7" s="93" t="s">
        <v>182</v>
      </c>
      <c r="N7" s="95"/>
    </row>
    <row r="8" s="62" customFormat="1" ht="29.1" customHeight="1" spans="1:14">
      <c r="A8" s="79" t="s">
        <v>134</v>
      </c>
      <c r="B8" s="77">
        <f>C8-3.6</f>
        <v>106.4</v>
      </c>
      <c r="C8" s="78">
        <v>110</v>
      </c>
      <c r="D8" s="77">
        <f>C8+4</f>
        <v>114</v>
      </c>
      <c r="E8" s="77">
        <f>D8+4</f>
        <v>118</v>
      </c>
      <c r="F8" s="77">
        <f>E8+4</f>
        <v>122</v>
      </c>
      <c r="G8" s="77"/>
      <c r="H8" s="71"/>
      <c r="I8" s="93" t="s">
        <v>135</v>
      </c>
      <c r="J8" s="93" t="s">
        <v>136</v>
      </c>
      <c r="K8" s="94" t="s">
        <v>141</v>
      </c>
      <c r="L8" s="93" t="s">
        <v>183</v>
      </c>
      <c r="M8" s="93" t="s">
        <v>184</v>
      </c>
      <c r="N8" s="97"/>
    </row>
    <row r="9" s="62" customFormat="1" ht="29.1" customHeight="1" spans="1:14">
      <c r="A9" s="79" t="s">
        <v>137</v>
      </c>
      <c r="B9" s="77">
        <f>C9-1.15</f>
        <v>32.85</v>
      </c>
      <c r="C9" s="78">
        <v>34</v>
      </c>
      <c r="D9" s="77">
        <f>C9+1.3</f>
        <v>35.3</v>
      </c>
      <c r="E9" s="77">
        <f>D9+1.3</f>
        <v>36.6</v>
      </c>
      <c r="F9" s="77">
        <f>E9+1.3</f>
        <v>37.9</v>
      </c>
      <c r="G9" s="80"/>
      <c r="H9" s="71"/>
      <c r="I9" s="90" t="s">
        <v>138</v>
      </c>
      <c r="J9" s="90" t="s">
        <v>139</v>
      </c>
      <c r="K9" s="91" t="s">
        <v>185</v>
      </c>
      <c r="L9" s="90" t="s">
        <v>138</v>
      </c>
      <c r="M9" s="90" t="s">
        <v>186</v>
      </c>
      <c r="N9" s="96"/>
    </row>
    <row r="10" s="62" customFormat="1" ht="29.1" customHeight="1" spans="1:14">
      <c r="A10" s="79" t="s">
        <v>140</v>
      </c>
      <c r="B10" s="77">
        <f>C10-0.7</f>
        <v>31.3</v>
      </c>
      <c r="C10" s="78">
        <v>32</v>
      </c>
      <c r="D10" s="77">
        <f>C10+0.7</f>
        <v>32.7</v>
      </c>
      <c r="E10" s="77">
        <f>D10+0.7</f>
        <v>33.4</v>
      </c>
      <c r="F10" s="77">
        <f>E10+0.9</f>
        <v>34.3</v>
      </c>
      <c r="G10" s="80"/>
      <c r="H10" s="71"/>
      <c r="I10" s="93" t="s">
        <v>141</v>
      </c>
      <c r="J10" s="93" t="s">
        <v>142</v>
      </c>
      <c r="K10" s="94" t="s">
        <v>187</v>
      </c>
      <c r="L10" s="93" t="s">
        <v>185</v>
      </c>
      <c r="M10" s="93" t="s">
        <v>188</v>
      </c>
      <c r="N10" s="97"/>
    </row>
    <row r="11" s="62" customFormat="1" ht="29.1" customHeight="1" spans="1:14">
      <c r="A11" s="79" t="s">
        <v>143</v>
      </c>
      <c r="B11" s="77">
        <f>C11-0.5</f>
        <v>29.5</v>
      </c>
      <c r="C11" s="78">
        <v>30</v>
      </c>
      <c r="D11" s="77">
        <f>C11+0.5</f>
        <v>30.5</v>
      </c>
      <c r="E11" s="77">
        <f>D11+0.5</f>
        <v>31</v>
      </c>
      <c r="F11" s="77">
        <f>E11+0.7</f>
        <v>31.7</v>
      </c>
      <c r="G11" s="77"/>
      <c r="H11" s="71"/>
      <c r="I11" s="93" t="s">
        <v>144</v>
      </c>
      <c r="J11" s="93" t="s">
        <v>145</v>
      </c>
      <c r="K11" s="94" t="s">
        <v>189</v>
      </c>
      <c r="L11" s="93" t="s">
        <v>141</v>
      </c>
      <c r="M11" s="93" t="s">
        <v>142</v>
      </c>
      <c r="N11" s="97"/>
    </row>
    <row r="12" s="62" customFormat="1" ht="29.1" customHeight="1" spans="1:14">
      <c r="A12" s="79" t="s">
        <v>146</v>
      </c>
      <c r="B12" s="77">
        <f>C12-0.6</f>
        <v>31.4</v>
      </c>
      <c r="C12" s="78">
        <v>32</v>
      </c>
      <c r="D12" s="77">
        <f>C12+0.6</f>
        <v>32.6</v>
      </c>
      <c r="E12" s="77">
        <f>D12+0.7</f>
        <v>33.3</v>
      </c>
      <c r="F12" s="77">
        <f>E12+0.6</f>
        <v>33.9</v>
      </c>
      <c r="G12" s="77"/>
      <c r="H12" s="71"/>
      <c r="I12" s="93" t="s">
        <v>147</v>
      </c>
      <c r="J12" s="93" t="s">
        <v>148</v>
      </c>
      <c r="K12" s="94" t="s">
        <v>190</v>
      </c>
      <c r="L12" s="93" t="s">
        <v>191</v>
      </c>
      <c r="M12" s="93" t="s">
        <v>176</v>
      </c>
      <c r="N12" s="97"/>
    </row>
    <row r="13" s="62" customFormat="1" ht="29.1" customHeight="1" spans="1:14">
      <c r="A13" s="79" t="s">
        <v>149</v>
      </c>
      <c r="B13" s="77">
        <f>C13-0.9</f>
        <v>40.1</v>
      </c>
      <c r="C13" s="78">
        <v>41</v>
      </c>
      <c r="D13" s="77">
        <f>C13+1.1</f>
        <v>42.1</v>
      </c>
      <c r="E13" s="77">
        <f>D13+1.1</f>
        <v>43.2</v>
      </c>
      <c r="F13" s="77">
        <f>E13+1.1</f>
        <v>44.3</v>
      </c>
      <c r="G13" s="77"/>
      <c r="H13" s="81"/>
      <c r="I13" s="93" t="s">
        <v>150</v>
      </c>
      <c r="J13" s="93" t="s">
        <v>151</v>
      </c>
      <c r="K13" s="94" t="s">
        <v>148</v>
      </c>
      <c r="L13" s="93" t="s">
        <v>135</v>
      </c>
      <c r="M13" s="93" t="s">
        <v>144</v>
      </c>
      <c r="N13" s="97"/>
    </row>
    <row r="14" s="62" customFormat="1" ht="29.1" customHeight="1" spans="8:14">
      <c r="H14" s="82"/>
      <c r="I14" s="82"/>
      <c r="J14" s="82"/>
      <c r="K14" s="82"/>
      <c r="L14" s="82"/>
      <c r="M14" s="82"/>
      <c r="N14" s="82"/>
    </row>
    <row r="15" s="62" customFormat="1" ht="29.1" customHeight="1" spans="8:14">
      <c r="H15" s="82"/>
      <c r="I15" s="82"/>
      <c r="J15" s="82"/>
      <c r="K15" s="82"/>
      <c r="L15" s="82"/>
      <c r="M15" s="82"/>
      <c r="N15" s="82"/>
    </row>
    <row r="16" s="62" customFormat="1" ht="14.25" spans="8:13">
      <c r="H16" s="82"/>
      <c r="I16" s="98" t="s">
        <v>152</v>
      </c>
      <c r="J16" s="99"/>
      <c r="K16" s="98" t="s">
        <v>153</v>
      </c>
      <c r="L16" s="98"/>
      <c r="M16" s="98" t="s">
        <v>154</v>
      </c>
    </row>
    <row r="17" s="62" customFormat="1" ht="14.25"/>
    <row r="18" s="62" customFormat="1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zoomScale="120" zoomScaleNormal="120" workbookViewId="0">
      <selection activeCell="N26" sqref="N26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3.6416666666667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="100" customFormat="1" ht="26.25" spans="1:11">
      <c r="A1" s="103" t="s">
        <v>192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0" customFormat="1" spans="1:11">
      <c r="A2" s="104" t="s">
        <v>18</v>
      </c>
      <c r="B2" s="105" t="s">
        <v>19</v>
      </c>
      <c r="C2" s="105"/>
      <c r="D2" s="106" t="s">
        <v>26</v>
      </c>
      <c r="E2" s="107" t="s">
        <v>27</v>
      </c>
      <c r="F2" s="108" t="s">
        <v>193</v>
      </c>
      <c r="G2" s="109" t="s">
        <v>34</v>
      </c>
      <c r="H2" s="109"/>
      <c r="I2" s="150" t="s">
        <v>22</v>
      </c>
      <c r="J2" s="109" t="s">
        <v>21</v>
      </c>
      <c r="K2" s="175"/>
    </row>
    <row r="3" s="100" customFormat="1" spans="1:11">
      <c r="A3" s="110" t="s">
        <v>42</v>
      </c>
      <c r="B3" s="111">
        <v>8450</v>
      </c>
      <c r="C3" s="111"/>
      <c r="D3" s="112" t="s">
        <v>194</v>
      </c>
      <c r="E3" s="113" t="s">
        <v>29</v>
      </c>
      <c r="F3" s="114"/>
      <c r="G3" s="114"/>
      <c r="H3" s="115" t="s">
        <v>195</v>
      </c>
      <c r="I3" s="115"/>
      <c r="J3" s="115"/>
      <c r="K3" s="176"/>
    </row>
    <row r="4" s="100" customFormat="1" spans="1:11">
      <c r="A4" s="116" t="s">
        <v>38</v>
      </c>
      <c r="B4" s="117">
        <v>3</v>
      </c>
      <c r="C4" s="117">
        <v>5</v>
      </c>
      <c r="D4" s="118" t="s">
        <v>196</v>
      </c>
      <c r="E4" s="114"/>
      <c r="F4" s="114"/>
      <c r="G4" s="114"/>
      <c r="H4" s="118" t="s">
        <v>197</v>
      </c>
      <c r="I4" s="118"/>
      <c r="J4" s="137" t="s">
        <v>31</v>
      </c>
      <c r="K4" s="177" t="s">
        <v>32</v>
      </c>
    </row>
    <row r="5" s="100" customFormat="1" spans="1:11">
      <c r="A5" s="116" t="s">
        <v>198</v>
      </c>
      <c r="B5" s="111">
        <v>1</v>
      </c>
      <c r="C5" s="111"/>
      <c r="D5" s="112" t="s">
        <v>199</v>
      </c>
      <c r="E5" s="112" t="s">
        <v>200</v>
      </c>
      <c r="F5" s="112" t="s">
        <v>201</v>
      </c>
      <c r="G5" s="112" t="s">
        <v>202</v>
      </c>
      <c r="H5" s="118" t="s">
        <v>203</v>
      </c>
      <c r="I5" s="118"/>
      <c r="J5" s="137" t="s">
        <v>31</v>
      </c>
      <c r="K5" s="177" t="s">
        <v>32</v>
      </c>
    </row>
    <row r="6" s="100" customFormat="1" spans="1:11">
      <c r="A6" s="119" t="s">
        <v>204</v>
      </c>
      <c r="B6" s="120">
        <v>200</v>
      </c>
      <c r="C6" s="120"/>
      <c r="D6" s="121" t="s">
        <v>205</v>
      </c>
      <c r="E6" s="122"/>
      <c r="F6" s="123"/>
      <c r="G6" s="121"/>
      <c r="H6" s="124" t="s">
        <v>206</v>
      </c>
      <c r="I6" s="124"/>
      <c r="J6" s="123" t="s">
        <v>31</v>
      </c>
      <c r="K6" s="178" t="s">
        <v>32</v>
      </c>
    </row>
    <row r="7" s="100" customFormat="1" spans="1:11">
      <c r="A7" s="125" t="s">
        <v>207</v>
      </c>
      <c r="B7" s="126" t="s">
        <v>208</v>
      </c>
      <c r="C7" s="127"/>
      <c r="D7" s="125"/>
      <c r="E7" s="128"/>
      <c r="F7" s="129">
        <v>3941</v>
      </c>
      <c r="G7" s="125"/>
      <c r="H7" s="130"/>
      <c r="I7" s="130"/>
      <c r="J7" s="129"/>
      <c r="K7" s="129"/>
    </row>
    <row r="8" s="100" customFormat="1" spans="1:11">
      <c r="A8" s="125" t="s">
        <v>207</v>
      </c>
      <c r="B8" s="131" t="s">
        <v>209</v>
      </c>
      <c r="C8" s="132"/>
      <c r="D8" s="125"/>
      <c r="E8" s="128"/>
      <c r="F8" s="129">
        <v>4509</v>
      </c>
      <c r="G8" s="125"/>
      <c r="H8" s="129"/>
      <c r="I8" s="128"/>
      <c r="J8" s="128"/>
      <c r="K8" s="128"/>
    </row>
    <row r="9" s="100" customFormat="1" spans="1:11">
      <c r="A9" s="133" t="s">
        <v>210</v>
      </c>
      <c r="B9" s="134" t="s">
        <v>211</v>
      </c>
      <c r="C9" s="134" t="s">
        <v>212</v>
      </c>
      <c r="D9" s="134" t="s">
        <v>213</v>
      </c>
      <c r="E9" s="134" t="s">
        <v>214</v>
      </c>
      <c r="F9" s="134" t="s">
        <v>215</v>
      </c>
      <c r="G9" s="135"/>
      <c r="H9" s="136"/>
      <c r="I9" s="136"/>
      <c r="J9" s="136"/>
      <c r="K9" s="179"/>
    </row>
    <row r="10" s="100" customFormat="1" spans="1:11">
      <c r="A10" s="116" t="s">
        <v>216</v>
      </c>
      <c r="B10" s="118"/>
      <c r="C10" s="137" t="s">
        <v>31</v>
      </c>
      <c r="D10" s="137" t="s">
        <v>32</v>
      </c>
      <c r="E10" s="112" t="s">
        <v>217</v>
      </c>
      <c r="F10" s="138" t="s">
        <v>218</v>
      </c>
      <c r="G10" s="139"/>
      <c r="H10" s="140"/>
      <c r="I10" s="140"/>
      <c r="J10" s="140"/>
      <c r="K10" s="180"/>
    </row>
    <row r="11" s="100" customFormat="1" spans="1:11">
      <c r="A11" s="116" t="s">
        <v>219</v>
      </c>
      <c r="B11" s="118"/>
      <c r="C11" s="137" t="s">
        <v>31</v>
      </c>
      <c r="D11" s="137" t="s">
        <v>32</v>
      </c>
      <c r="E11" s="112" t="s">
        <v>220</v>
      </c>
      <c r="F11" s="138" t="s">
        <v>221</v>
      </c>
      <c r="G11" s="139" t="s">
        <v>222</v>
      </c>
      <c r="H11" s="140"/>
      <c r="I11" s="140"/>
      <c r="J11" s="140"/>
      <c r="K11" s="180"/>
    </row>
    <row r="12" s="100" customFormat="1" spans="1:11">
      <c r="A12" s="141" t="s">
        <v>162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81"/>
    </row>
    <row r="13" s="100" customFormat="1" spans="1:11">
      <c r="A13" s="110" t="s">
        <v>56</v>
      </c>
      <c r="B13" s="137" t="s">
        <v>52</v>
      </c>
      <c r="C13" s="137" t="s">
        <v>53</v>
      </c>
      <c r="D13" s="138"/>
      <c r="E13" s="112" t="s">
        <v>54</v>
      </c>
      <c r="F13" s="137" t="s">
        <v>52</v>
      </c>
      <c r="G13" s="137" t="s">
        <v>53</v>
      </c>
      <c r="H13" s="137"/>
      <c r="I13" s="112" t="s">
        <v>223</v>
      </c>
      <c r="J13" s="137" t="s">
        <v>52</v>
      </c>
      <c r="K13" s="177" t="s">
        <v>53</v>
      </c>
    </row>
    <row r="14" s="100" customFormat="1" spans="1:11">
      <c r="A14" s="110" t="s">
        <v>59</v>
      </c>
      <c r="B14" s="137" t="s">
        <v>52</v>
      </c>
      <c r="C14" s="137" t="s">
        <v>53</v>
      </c>
      <c r="D14" s="138"/>
      <c r="E14" s="112" t="s">
        <v>64</v>
      </c>
      <c r="F14" s="137" t="s">
        <v>52</v>
      </c>
      <c r="G14" s="137" t="s">
        <v>53</v>
      </c>
      <c r="H14" s="137"/>
      <c r="I14" s="112" t="s">
        <v>224</v>
      </c>
      <c r="J14" s="137" t="s">
        <v>52</v>
      </c>
      <c r="K14" s="177" t="s">
        <v>53</v>
      </c>
    </row>
    <row r="15" s="100" customFormat="1" ht="15" spans="1:11">
      <c r="A15" s="143" t="s">
        <v>225</v>
      </c>
      <c r="B15" s="144" t="s">
        <v>52</v>
      </c>
      <c r="C15" s="144" t="s">
        <v>53</v>
      </c>
      <c r="D15" s="145"/>
      <c r="E15" s="146" t="s">
        <v>226</v>
      </c>
      <c r="F15" s="144" t="s">
        <v>52</v>
      </c>
      <c r="G15" s="144" t="s">
        <v>53</v>
      </c>
      <c r="H15" s="144"/>
      <c r="I15" s="146" t="s">
        <v>227</v>
      </c>
      <c r="J15" s="144" t="s">
        <v>52</v>
      </c>
      <c r="K15" s="182" t="s">
        <v>53</v>
      </c>
    </row>
    <row r="16" s="100" customFormat="1" ht="15" spans="1:11">
      <c r="A16" s="147"/>
      <c r="B16" s="148"/>
      <c r="C16" s="148"/>
      <c r="D16" s="149"/>
      <c r="E16" s="147"/>
      <c r="F16" s="148"/>
      <c r="G16" s="148"/>
      <c r="H16" s="148"/>
      <c r="I16" s="147"/>
      <c r="J16" s="148"/>
      <c r="K16" s="148"/>
    </row>
    <row r="17" s="101" customFormat="1" spans="1:11">
      <c r="A17" s="104" t="s">
        <v>228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83"/>
    </row>
    <row r="18" s="100" customFormat="1" spans="1:11">
      <c r="A18" s="116" t="s">
        <v>229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84"/>
    </row>
    <row r="19" s="100" customFormat="1" spans="1:11">
      <c r="A19" s="116" t="s">
        <v>230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84"/>
    </row>
    <row r="20" s="100" customFormat="1" spans="1:11">
      <c r="A20" s="151" t="s">
        <v>231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7"/>
    </row>
    <row r="21" s="100" customFormat="1" spans="1:11">
      <c r="A21" s="152" t="s">
        <v>232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85"/>
    </row>
    <row r="22" s="100" customFormat="1" spans="1:11">
      <c r="A22" s="152" t="s">
        <v>233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85"/>
    </row>
    <row r="23" s="100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5"/>
    </row>
    <row r="24" s="100" customFormat="1" spans="1:11">
      <c r="A24" s="154"/>
      <c r="B24" s="155"/>
      <c r="C24" s="155"/>
      <c r="D24" s="155"/>
      <c r="E24" s="155"/>
      <c r="F24" s="155"/>
      <c r="G24" s="155"/>
      <c r="H24" s="155"/>
      <c r="I24" s="155"/>
      <c r="J24" s="155"/>
      <c r="K24" s="186"/>
    </row>
    <row r="25" s="100" customFormat="1" spans="1:11">
      <c r="A25" s="116" t="s">
        <v>95</v>
      </c>
      <c r="B25" s="118"/>
      <c r="C25" s="137" t="s">
        <v>31</v>
      </c>
      <c r="D25" s="137" t="s">
        <v>32</v>
      </c>
      <c r="E25" s="115"/>
      <c r="F25" s="115"/>
      <c r="G25" s="115"/>
      <c r="H25" s="115"/>
      <c r="I25" s="115"/>
      <c r="J25" s="115"/>
      <c r="K25" s="176"/>
    </row>
    <row r="26" s="100" customFormat="1" ht="15" spans="1:11">
      <c r="A26" s="156" t="s">
        <v>234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87"/>
    </row>
    <row r="27" s="100" customFormat="1" ht="15" spans="1:1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="100" customFormat="1" spans="1:11">
      <c r="A28" s="159" t="s">
        <v>235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8"/>
    </row>
    <row r="29" s="100" customFormat="1" spans="1:11">
      <c r="A29" s="161" t="s">
        <v>236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89"/>
    </row>
    <row r="30" s="100" customFormat="1" spans="1:11">
      <c r="A30" s="161" t="s">
        <v>237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89"/>
    </row>
    <row r="31" s="100" customFormat="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9"/>
    </row>
    <row r="32" s="100" customForma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9"/>
    </row>
    <row r="33" s="100" customForma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9"/>
    </row>
    <row r="34" s="100" customFormat="1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89"/>
    </row>
    <row r="35" s="100" customFormat="1" ht="23.1" customHeight="1" spans="1:1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85"/>
    </row>
    <row r="36" s="100" customFormat="1" ht="23.1" customHeight="1" spans="1:11">
      <c r="A36" s="163"/>
      <c r="B36" s="153"/>
      <c r="C36" s="153"/>
      <c r="D36" s="153"/>
      <c r="E36" s="153"/>
      <c r="F36" s="153"/>
      <c r="G36" s="153"/>
      <c r="H36" s="153"/>
      <c r="I36" s="153"/>
      <c r="J36" s="153"/>
      <c r="K36" s="185"/>
    </row>
    <row r="37" s="100" customFormat="1" ht="23.1" customHeight="1" spans="1:11">
      <c r="A37" s="164"/>
      <c r="B37" s="165"/>
      <c r="C37" s="165"/>
      <c r="D37" s="165"/>
      <c r="E37" s="165"/>
      <c r="F37" s="165"/>
      <c r="G37" s="165"/>
      <c r="H37" s="165"/>
      <c r="I37" s="165"/>
      <c r="J37" s="165"/>
      <c r="K37" s="190"/>
    </row>
    <row r="38" s="100" customFormat="1" ht="18.75" customHeight="1" spans="1:11">
      <c r="A38" s="166" t="s">
        <v>238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91"/>
    </row>
    <row r="39" s="102" customFormat="1" ht="18.75" customHeight="1" spans="1:11">
      <c r="A39" s="116" t="s">
        <v>239</v>
      </c>
      <c r="B39" s="118"/>
      <c r="C39" s="118"/>
      <c r="D39" s="115" t="s">
        <v>240</v>
      </c>
      <c r="E39" s="115"/>
      <c r="F39" s="168" t="s">
        <v>241</v>
      </c>
      <c r="G39" s="169"/>
      <c r="H39" s="118" t="s">
        <v>242</v>
      </c>
      <c r="I39" s="118"/>
      <c r="J39" s="118" t="s">
        <v>243</v>
      </c>
      <c r="K39" s="184"/>
    </row>
    <row r="40" s="100" customFormat="1" ht="18.75" customHeight="1" spans="1:13">
      <c r="A40" s="116" t="s">
        <v>96</v>
      </c>
      <c r="B40" s="118" t="s">
        <v>244</v>
      </c>
      <c r="C40" s="118"/>
      <c r="D40" s="118"/>
      <c r="E40" s="118"/>
      <c r="F40" s="118"/>
      <c r="G40" s="118"/>
      <c r="H40" s="118"/>
      <c r="I40" s="118"/>
      <c r="J40" s="118"/>
      <c r="K40" s="184"/>
      <c r="M40" s="102"/>
    </row>
    <row r="41" s="100" customFormat="1" ht="30.95" customHeight="1" spans="1:11">
      <c r="A41" s="170" t="s">
        <v>245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92"/>
    </row>
    <row r="42" s="100" customFormat="1" ht="18.75" customHeight="1" spans="1:11">
      <c r="A42" s="116"/>
      <c r="B42" s="118"/>
      <c r="C42" s="118"/>
      <c r="D42" s="118"/>
      <c r="E42" s="118"/>
      <c r="F42" s="118"/>
      <c r="G42" s="118"/>
      <c r="H42" s="118"/>
      <c r="I42" s="118"/>
      <c r="J42" s="118"/>
      <c r="K42" s="184"/>
    </row>
    <row r="43" s="100" customFormat="1" ht="32.1" customHeight="1" spans="1:11">
      <c r="A43" s="143" t="s">
        <v>107</v>
      </c>
      <c r="B43" s="172" t="s">
        <v>246</v>
      </c>
      <c r="C43" s="172"/>
      <c r="D43" s="146" t="s">
        <v>247</v>
      </c>
      <c r="E43" s="145" t="s">
        <v>110</v>
      </c>
      <c r="F43" s="146" t="s">
        <v>111</v>
      </c>
      <c r="G43" s="173" t="s">
        <v>248</v>
      </c>
      <c r="H43" s="174" t="s">
        <v>113</v>
      </c>
      <c r="I43" s="174"/>
      <c r="J43" s="172" t="s">
        <v>114</v>
      </c>
      <c r="K43" s="193"/>
    </row>
    <row r="44" s="100" customFormat="1" ht="16.5" customHeight="1"/>
    <row r="45" s="100" customFormat="1" ht="16.5" customHeight="1"/>
    <row r="46" s="100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236855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C17" sqref="C17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83" t="s">
        <v>22</v>
      </c>
      <c r="J2" s="66" t="s">
        <v>21</v>
      </c>
      <c r="K2" s="66"/>
      <c r="L2" s="66"/>
      <c r="M2" s="66"/>
      <c r="N2" s="84"/>
    </row>
    <row r="3" s="62" customFormat="1" ht="29.1" customHeight="1" spans="1:14">
      <c r="A3" s="69" t="s">
        <v>117</v>
      </c>
      <c r="B3" s="70" t="s">
        <v>118</v>
      </c>
      <c r="C3" s="70"/>
      <c r="D3" s="70"/>
      <c r="E3" s="70"/>
      <c r="F3" s="70"/>
      <c r="G3" s="70"/>
      <c r="H3" s="71"/>
      <c r="I3" s="85" t="s">
        <v>119</v>
      </c>
      <c r="J3" s="85"/>
      <c r="K3" s="85"/>
      <c r="L3" s="85"/>
      <c r="M3" s="85"/>
      <c r="N3" s="86"/>
    </row>
    <row r="4" s="62" customFormat="1" ht="29.1" customHeight="1" spans="1:14">
      <c r="A4" s="69"/>
      <c r="B4" s="72" t="s">
        <v>79</v>
      </c>
      <c r="C4" s="72" t="s">
        <v>80</v>
      </c>
      <c r="D4" s="73" t="s">
        <v>81</v>
      </c>
      <c r="E4" s="72" t="s">
        <v>82</v>
      </c>
      <c r="F4" s="72" t="s">
        <v>83</v>
      </c>
      <c r="G4" s="72"/>
      <c r="H4" s="71"/>
      <c r="I4" s="72" t="s">
        <v>79</v>
      </c>
      <c r="J4" s="72" t="s">
        <v>80</v>
      </c>
      <c r="K4" s="73" t="s">
        <v>81</v>
      </c>
      <c r="L4" s="72" t="s">
        <v>82</v>
      </c>
      <c r="M4" s="72" t="s">
        <v>83</v>
      </c>
      <c r="N4" s="87"/>
    </row>
    <row r="5" s="62" customFormat="1" ht="29.1" customHeight="1" spans="1:14">
      <c r="A5" s="69"/>
      <c r="B5" s="74" t="s">
        <v>122</v>
      </c>
      <c r="C5" s="75" t="s">
        <v>123</v>
      </c>
      <c r="D5" s="75" t="s">
        <v>124</v>
      </c>
      <c r="E5" s="74" t="s">
        <v>125</v>
      </c>
      <c r="F5" s="74" t="s">
        <v>126</v>
      </c>
      <c r="G5" s="74"/>
      <c r="H5" s="71"/>
      <c r="I5" s="88" t="s">
        <v>90</v>
      </c>
      <c r="J5" s="88" t="s">
        <v>89</v>
      </c>
      <c r="K5" s="88" t="s">
        <v>87</v>
      </c>
      <c r="L5" s="88" t="s">
        <v>89</v>
      </c>
      <c r="M5" s="88" t="s">
        <v>87</v>
      </c>
      <c r="N5" s="89"/>
    </row>
    <row r="6" s="62" customFormat="1" ht="29.1" customHeight="1" spans="1:14">
      <c r="A6" s="76" t="s">
        <v>128</v>
      </c>
      <c r="B6" s="77">
        <f>C6-2.1</f>
        <v>95.9</v>
      </c>
      <c r="C6" s="78">
        <v>98</v>
      </c>
      <c r="D6" s="77">
        <f>C6+2.1</f>
        <v>100.1</v>
      </c>
      <c r="E6" s="77">
        <f>D6+2.1</f>
        <v>102.2</v>
      </c>
      <c r="F6" s="77">
        <f>E6+2.1</f>
        <v>104.3</v>
      </c>
      <c r="H6" s="71"/>
      <c r="I6" s="90" t="s">
        <v>130</v>
      </c>
      <c r="J6" s="91" t="s">
        <v>178</v>
      </c>
      <c r="K6" s="90" t="s">
        <v>182</v>
      </c>
      <c r="L6" s="90" t="s">
        <v>180</v>
      </c>
      <c r="M6" s="90" t="s">
        <v>249</v>
      </c>
      <c r="N6" s="92"/>
    </row>
    <row r="7" s="62" customFormat="1" ht="29.1" customHeight="1" spans="1:14">
      <c r="A7" s="79" t="s">
        <v>131</v>
      </c>
      <c r="B7" s="77">
        <f>C7-4</f>
        <v>60</v>
      </c>
      <c r="C7" s="78">
        <v>64</v>
      </c>
      <c r="D7" s="77">
        <f>C7+4</f>
        <v>68</v>
      </c>
      <c r="E7" s="77">
        <f>D7+5</f>
        <v>73</v>
      </c>
      <c r="F7" s="77">
        <f>E7+6</f>
        <v>79</v>
      </c>
      <c r="G7" s="77"/>
      <c r="H7" s="71"/>
      <c r="I7" s="93" t="s">
        <v>133</v>
      </c>
      <c r="J7" s="94" t="s">
        <v>181</v>
      </c>
      <c r="K7" s="93" t="s">
        <v>179</v>
      </c>
      <c r="L7" s="93" t="s">
        <v>182</v>
      </c>
      <c r="M7" s="93" t="s">
        <v>132</v>
      </c>
      <c r="N7" s="95"/>
    </row>
    <row r="8" s="62" customFormat="1" ht="29.1" customHeight="1" spans="1:14">
      <c r="A8" s="79" t="s">
        <v>134</v>
      </c>
      <c r="B8" s="77">
        <f>C8-3.6</f>
        <v>106.4</v>
      </c>
      <c r="C8" s="78">
        <v>110</v>
      </c>
      <c r="D8" s="77">
        <f>C8+4</f>
        <v>114</v>
      </c>
      <c r="E8" s="77">
        <f>D8+4</f>
        <v>118</v>
      </c>
      <c r="F8" s="77">
        <f>E8+4</f>
        <v>122</v>
      </c>
      <c r="G8" s="77"/>
      <c r="H8" s="71"/>
      <c r="I8" s="93" t="s">
        <v>136</v>
      </c>
      <c r="J8" s="94" t="s">
        <v>141</v>
      </c>
      <c r="K8" s="93" t="s">
        <v>183</v>
      </c>
      <c r="L8" s="93" t="s">
        <v>184</v>
      </c>
      <c r="M8" s="93" t="s">
        <v>250</v>
      </c>
      <c r="N8" s="96"/>
    </row>
    <row r="9" s="62" customFormat="1" ht="29.1" customHeight="1" spans="1:14">
      <c r="A9" s="79" t="s">
        <v>137</v>
      </c>
      <c r="B9" s="77">
        <f>C9-1.15</f>
        <v>32.85</v>
      </c>
      <c r="C9" s="78">
        <v>34</v>
      </c>
      <c r="D9" s="77">
        <f>C9+1.3</f>
        <v>35.3</v>
      </c>
      <c r="E9" s="77">
        <f>D9+1.3</f>
        <v>36.6</v>
      </c>
      <c r="F9" s="77">
        <f>E9+1.3</f>
        <v>37.9</v>
      </c>
      <c r="G9" s="80"/>
      <c r="H9" s="71"/>
      <c r="I9" s="90" t="s">
        <v>139</v>
      </c>
      <c r="J9" s="91" t="s">
        <v>185</v>
      </c>
      <c r="K9" s="90" t="s">
        <v>138</v>
      </c>
      <c r="L9" s="90" t="s">
        <v>186</v>
      </c>
      <c r="M9" s="90" t="s">
        <v>188</v>
      </c>
      <c r="N9" s="97"/>
    </row>
    <row r="10" s="62" customFormat="1" ht="29.1" customHeight="1" spans="1:14">
      <c r="A10" s="79" t="s">
        <v>140</v>
      </c>
      <c r="B10" s="77">
        <f>C10-0.7</f>
        <v>31.3</v>
      </c>
      <c r="C10" s="78">
        <v>32</v>
      </c>
      <c r="D10" s="77">
        <f>C10+0.7</f>
        <v>32.7</v>
      </c>
      <c r="E10" s="77">
        <f>D10+0.7</f>
        <v>33.4</v>
      </c>
      <c r="F10" s="77">
        <f>E10+0.9</f>
        <v>34.3</v>
      </c>
      <c r="G10" s="80"/>
      <c r="H10" s="71"/>
      <c r="I10" s="93" t="s">
        <v>142</v>
      </c>
      <c r="J10" s="94" t="s">
        <v>251</v>
      </c>
      <c r="K10" s="93" t="s">
        <v>185</v>
      </c>
      <c r="L10" s="93" t="s">
        <v>188</v>
      </c>
      <c r="M10" s="93" t="s">
        <v>185</v>
      </c>
      <c r="N10" s="97"/>
    </row>
    <row r="11" s="62" customFormat="1" ht="29.1" customHeight="1" spans="1:14">
      <c r="A11" s="79" t="s">
        <v>143</v>
      </c>
      <c r="B11" s="77">
        <f>C11-0.5</f>
        <v>29.5</v>
      </c>
      <c r="C11" s="78">
        <v>30</v>
      </c>
      <c r="D11" s="77">
        <f>C11+0.5</f>
        <v>30.5</v>
      </c>
      <c r="E11" s="77">
        <f>D11+0.5</f>
        <v>31</v>
      </c>
      <c r="F11" s="77">
        <f>E11+0.7</f>
        <v>31.7</v>
      </c>
      <c r="G11" s="77"/>
      <c r="H11" s="71"/>
      <c r="I11" s="93" t="s">
        <v>145</v>
      </c>
      <c r="J11" s="94" t="s">
        <v>189</v>
      </c>
      <c r="K11" s="93" t="s">
        <v>141</v>
      </c>
      <c r="L11" s="93" t="s">
        <v>142</v>
      </c>
      <c r="M11" s="93" t="s">
        <v>189</v>
      </c>
      <c r="N11" s="97"/>
    </row>
    <row r="12" s="62" customFormat="1" ht="29.1" customHeight="1" spans="1:14">
      <c r="A12" s="79" t="s">
        <v>146</v>
      </c>
      <c r="B12" s="77">
        <f>C12-0.6</f>
        <v>31.4</v>
      </c>
      <c r="C12" s="78">
        <v>32</v>
      </c>
      <c r="D12" s="77">
        <f>C12+0.6</f>
        <v>32.6</v>
      </c>
      <c r="E12" s="77">
        <f>D12+0.7</f>
        <v>33.3</v>
      </c>
      <c r="F12" s="77">
        <f>E12+0.6</f>
        <v>33.9</v>
      </c>
      <c r="G12" s="77"/>
      <c r="H12" s="71"/>
      <c r="I12" s="93" t="s">
        <v>148</v>
      </c>
      <c r="J12" s="94" t="s">
        <v>190</v>
      </c>
      <c r="K12" s="93" t="s">
        <v>191</v>
      </c>
      <c r="L12" s="93" t="s">
        <v>176</v>
      </c>
      <c r="M12" s="93" t="s">
        <v>191</v>
      </c>
      <c r="N12" s="97"/>
    </row>
    <row r="13" s="62" customFormat="1" ht="29.1" customHeight="1" spans="1:14">
      <c r="A13" s="79" t="s">
        <v>149</v>
      </c>
      <c r="B13" s="77">
        <f>C13-0.9</f>
        <v>40.1</v>
      </c>
      <c r="C13" s="78">
        <v>41</v>
      </c>
      <c r="D13" s="77">
        <f>C13+1.1</f>
        <v>42.1</v>
      </c>
      <c r="E13" s="77">
        <f>D13+1.1</f>
        <v>43.2</v>
      </c>
      <c r="F13" s="77">
        <f>E13+1.1</f>
        <v>44.3</v>
      </c>
      <c r="G13" s="77"/>
      <c r="H13" s="81"/>
      <c r="I13" s="93" t="s">
        <v>151</v>
      </c>
      <c r="J13" s="94" t="s">
        <v>148</v>
      </c>
      <c r="K13" s="93" t="s">
        <v>135</v>
      </c>
      <c r="L13" s="93" t="s">
        <v>144</v>
      </c>
      <c r="M13" s="93" t="s">
        <v>252</v>
      </c>
      <c r="N13" s="97"/>
    </row>
    <row r="14" s="62" customFormat="1" ht="29.1" customHeight="1" spans="8:14">
      <c r="H14" s="82"/>
      <c r="I14" s="82"/>
      <c r="J14" s="82"/>
      <c r="K14" s="82"/>
      <c r="L14" s="82"/>
      <c r="M14" s="82"/>
      <c r="N14" s="82"/>
    </row>
    <row r="15" s="62" customFormat="1" ht="14.25" spans="8:14">
      <c r="H15" s="82"/>
      <c r="I15" s="82"/>
      <c r="J15" s="82"/>
      <c r="K15" s="82"/>
      <c r="L15" s="82"/>
      <c r="M15" s="82"/>
      <c r="N15" s="82"/>
    </row>
    <row r="16" s="62" customFormat="1" ht="14.25" spans="8:13">
      <c r="H16" s="82"/>
      <c r="I16" s="98" t="s">
        <v>152</v>
      </c>
      <c r="J16" s="99"/>
      <c r="K16" s="98" t="s">
        <v>153</v>
      </c>
      <c r="L16" s="98"/>
      <c r="M16" s="98" t="s">
        <v>154</v>
      </c>
    </row>
    <row r="17" s="62" customFormat="1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workbookViewId="0">
      <selection activeCell="H51" sqref="H51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5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6.5" spans="1:15">
      <c r="A2" s="44" t="s">
        <v>254</v>
      </c>
      <c r="B2" s="45" t="s">
        <v>255</v>
      </c>
      <c r="C2" s="45" t="s">
        <v>256</v>
      </c>
      <c r="D2" s="45" t="s">
        <v>257</v>
      </c>
      <c r="E2" s="45" t="s">
        <v>258</v>
      </c>
      <c r="F2" s="45" t="s">
        <v>259</v>
      </c>
      <c r="G2" s="45" t="s">
        <v>260</v>
      </c>
      <c r="H2" s="45" t="s">
        <v>261</v>
      </c>
      <c r="I2" s="44" t="s">
        <v>262</v>
      </c>
      <c r="J2" s="44" t="s">
        <v>263</v>
      </c>
      <c r="K2" s="44" t="s">
        <v>264</v>
      </c>
      <c r="L2" s="44" t="s">
        <v>265</v>
      </c>
      <c r="M2" s="44" t="s">
        <v>266</v>
      </c>
      <c r="N2" s="45" t="s">
        <v>267</v>
      </c>
      <c r="O2" s="45" t="s">
        <v>268</v>
      </c>
    </row>
    <row r="3" ht="16.5" spans="1:15">
      <c r="A3" s="44"/>
      <c r="B3" s="46"/>
      <c r="C3" s="46"/>
      <c r="D3" s="46"/>
      <c r="E3" s="46"/>
      <c r="F3" s="46"/>
      <c r="G3" s="46"/>
      <c r="H3" s="46"/>
      <c r="I3" s="44" t="s">
        <v>269</v>
      </c>
      <c r="J3" s="44" t="s">
        <v>269</v>
      </c>
      <c r="K3" s="44" t="s">
        <v>269</v>
      </c>
      <c r="L3" s="44" t="s">
        <v>269</v>
      </c>
      <c r="M3" s="44" t="s">
        <v>269</v>
      </c>
      <c r="N3" s="46"/>
      <c r="O3" s="46"/>
    </row>
    <row r="4" spans="1:15">
      <c r="A4" s="47">
        <v>1</v>
      </c>
      <c r="B4" s="48" t="s">
        <v>270</v>
      </c>
      <c r="C4" s="47" t="s">
        <v>271</v>
      </c>
      <c r="D4" s="47" t="s">
        <v>272</v>
      </c>
      <c r="E4" s="10" t="s">
        <v>27</v>
      </c>
      <c r="F4" s="9"/>
      <c r="G4" s="9"/>
      <c r="H4" s="9"/>
      <c r="I4" s="9"/>
      <c r="J4" s="9"/>
      <c r="K4" s="9"/>
      <c r="L4" s="9"/>
      <c r="M4" s="9">
        <v>1</v>
      </c>
      <c r="N4" s="9">
        <f t="shared" ref="N4:N36" si="0">SUM(I4:M4)</f>
        <v>1</v>
      </c>
      <c r="O4" s="9"/>
    </row>
    <row r="5" spans="1:15">
      <c r="A5" s="47">
        <v>2</v>
      </c>
      <c r="B5" s="48" t="s">
        <v>273</v>
      </c>
      <c r="C5" s="47"/>
      <c r="D5" s="47"/>
      <c r="E5" s="10"/>
      <c r="F5" s="9"/>
      <c r="G5" s="9"/>
      <c r="H5" s="9"/>
      <c r="I5" s="9">
        <v>1</v>
      </c>
      <c r="J5" s="9"/>
      <c r="K5" s="9">
        <v>2</v>
      </c>
      <c r="L5" s="9"/>
      <c r="M5" s="9"/>
      <c r="N5" s="9">
        <f t="shared" si="0"/>
        <v>3</v>
      </c>
      <c r="O5" s="9"/>
    </row>
    <row r="6" spans="1:15">
      <c r="A6" s="47">
        <v>3</v>
      </c>
      <c r="B6" s="47" t="s">
        <v>274</v>
      </c>
      <c r="C6" s="47"/>
      <c r="D6" s="47"/>
      <c r="E6" s="10"/>
      <c r="F6" s="9"/>
      <c r="G6" s="9"/>
      <c r="H6" s="9"/>
      <c r="I6" s="9">
        <v>2</v>
      </c>
      <c r="J6" s="9"/>
      <c r="K6" s="9"/>
      <c r="L6" s="9"/>
      <c r="M6" s="9">
        <v>1</v>
      </c>
      <c r="N6" s="9">
        <f t="shared" si="0"/>
        <v>3</v>
      </c>
      <c r="O6" s="9"/>
    </row>
    <row r="7" spans="1:15">
      <c r="A7" s="47">
        <v>4</v>
      </c>
      <c r="B7" s="47" t="s">
        <v>275</v>
      </c>
      <c r="C7" s="47"/>
      <c r="D7" s="47"/>
      <c r="E7" s="10"/>
      <c r="F7" s="9"/>
      <c r="G7" s="9"/>
      <c r="H7" s="9"/>
      <c r="I7" s="9">
        <v>1</v>
      </c>
      <c r="J7" s="9"/>
      <c r="K7" s="9"/>
      <c r="L7" s="9"/>
      <c r="M7" s="9">
        <v>1</v>
      </c>
      <c r="N7" s="9">
        <f t="shared" si="0"/>
        <v>2</v>
      </c>
      <c r="O7" s="9"/>
    </row>
    <row r="8" spans="1:15">
      <c r="A8" s="47">
        <v>5</v>
      </c>
      <c r="B8" s="47" t="s">
        <v>276</v>
      </c>
      <c r="C8" s="47"/>
      <c r="D8" s="47"/>
      <c r="E8" s="10"/>
      <c r="F8" s="11"/>
      <c r="G8" s="11"/>
      <c r="H8" s="11"/>
      <c r="I8" s="9"/>
      <c r="J8" s="9"/>
      <c r="K8" s="9">
        <v>2</v>
      </c>
      <c r="L8" s="9"/>
      <c r="M8" s="9">
        <v>2</v>
      </c>
      <c r="N8" s="9">
        <f t="shared" si="0"/>
        <v>4</v>
      </c>
      <c r="O8" s="11"/>
    </row>
    <row r="9" spans="1:15">
      <c r="A9" s="47">
        <v>6</v>
      </c>
      <c r="B9" s="382" t="s">
        <v>277</v>
      </c>
      <c r="C9" s="47"/>
      <c r="D9" s="47"/>
      <c r="E9" s="10"/>
      <c r="F9" s="11"/>
      <c r="G9" s="11"/>
      <c r="H9" s="11"/>
      <c r="I9" s="9">
        <v>1</v>
      </c>
      <c r="J9" s="9"/>
      <c r="K9" s="9"/>
      <c r="L9" s="9"/>
      <c r="M9" s="9"/>
      <c r="N9" s="9">
        <f t="shared" si="0"/>
        <v>1</v>
      </c>
      <c r="O9" s="11"/>
    </row>
    <row r="10" spans="1:15">
      <c r="A10" s="47">
        <v>7</v>
      </c>
      <c r="B10" s="382" t="s">
        <v>278</v>
      </c>
      <c r="C10" s="47"/>
      <c r="D10" s="47"/>
      <c r="E10" s="10"/>
      <c r="F10" s="11"/>
      <c r="G10" s="11"/>
      <c r="H10" s="11"/>
      <c r="I10" s="9">
        <v>3</v>
      </c>
      <c r="J10" s="9"/>
      <c r="K10" s="9">
        <v>1</v>
      </c>
      <c r="L10" s="9"/>
      <c r="M10" s="9"/>
      <c r="N10" s="9">
        <f t="shared" si="0"/>
        <v>4</v>
      </c>
      <c r="O10" s="11"/>
    </row>
    <row r="11" spans="1:15">
      <c r="A11" s="47">
        <v>8</v>
      </c>
      <c r="B11" s="382" t="s">
        <v>279</v>
      </c>
      <c r="C11" s="47"/>
      <c r="D11" s="47"/>
      <c r="E11" s="10"/>
      <c r="F11" s="11"/>
      <c r="G11" s="11"/>
      <c r="H11" s="11"/>
      <c r="I11" s="9">
        <v>1</v>
      </c>
      <c r="J11" s="9"/>
      <c r="K11" s="9"/>
      <c r="L11" s="9"/>
      <c r="M11" s="9"/>
      <c r="N11" s="9">
        <f t="shared" si="0"/>
        <v>1</v>
      </c>
      <c r="O11" s="11"/>
    </row>
    <row r="12" spans="1:15">
      <c r="A12" s="47">
        <v>9</v>
      </c>
      <c r="B12" s="382" t="s">
        <v>280</v>
      </c>
      <c r="C12" s="47"/>
      <c r="D12" s="47"/>
      <c r="E12" s="10"/>
      <c r="F12" s="11"/>
      <c r="G12" s="11"/>
      <c r="H12" s="11"/>
      <c r="I12" s="9"/>
      <c r="J12" s="9"/>
      <c r="K12" s="9">
        <v>1</v>
      </c>
      <c r="L12" s="9"/>
      <c r="M12" s="9"/>
      <c r="N12" s="9">
        <f t="shared" si="0"/>
        <v>1</v>
      </c>
      <c r="O12" s="11"/>
    </row>
    <row r="13" spans="1:15">
      <c r="A13" s="47">
        <v>10</v>
      </c>
      <c r="B13" s="383" t="s">
        <v>281</v>
      </c>
      <c r="C13" s="47"/>
      <c r="D13" s="47"/>
      <c r="E13" s="10"/>
      <c r="F13" s="11"/>
      <c r="G13" s="11"/>
      <c r="H13" s="11"/>
      <c r="I13" s="9"/>
      <c r="J13" s="9"/>
      <c r="K13" s="9">
        <v>1</v>
      </c>
      <c r="L13" s="9">
        <v>1</v>
      </c>
      <c r="M13" s="9"/>
      <c r="N13" s="9">
        <f t="shared" si="0"/>
        <v>2</v>
      </c>
      <c r="O13" s="11"/>
    </row>
    <row r="14" spans="1:15">
      <c r="A14" s="47">
        <v>11</v>
      </c>
      <c r="B14" s="383" t="s">
        <v>282</v>
      </c>
      <c r="C14" s="47"/>
      <c r="D14" s="47"/>
      <c r="E14" s="10"/>
      <c r="F14" s="11"/>
      <c r="G14" s="11"/>
      <c r="H14" s="11"/>
      <c r="I14" s="9">
        <v>1</v>
      </c>
      <c r="J14" s="9"/>
      <c r="K14" s="9"/>
      <c r="L14" s="9"/>
      <c r="M14" s="9"/>
      <c r="N14" s="9">
        <f t="shared" si="0"/>
        <v>1</v>
      </c>
      <c r="O14" s="11"/>
    </row>
    <row r="15" spans="1:15">
      <c r="A15" s="47">
        <v>12</v>
      </c>
      <c r="B15" s="383" t="s">
        <v>283</v>
      </c>
      <c r="C15" s="47"/>
      <c r="D15" s="47"/>
      <c r="E15" s="10"/>
      <c r="F15" s="11"/>
      <c r="G15" s="11"/>
      <c r="H15" s="11"/>
      <c r="I15" s="9"/>
      <c r="J15" s="9"/>
      <c r="K15" s="9">
        <v>3</v>
      </c>
      <c r="L15" s="9"/>
      <c r="M15" s="9">
        <v>2</v>
      </c>
      <c r="N15" s="9">
        <f t="shared" si="0"/>
        <v>5</v>
      </c>
      <c r="O15" s="11"/>
    </row>
    <row r="16" spans="1:15">
      <c r="A16" s="47">
        <v>13</v>
      </c>
      <c r="B16" s="383" t="s">
        <v>284</v>
      </c>
      <c r="C16" s="47"/>
      <c r="D16" s="47"/>
      <c r="E16" s="10"/>
      <c r="F16" s="11"/>
      <c r="G16" s="11"/>
      <c r="H16" s="11"/>
      <c r="I16" s="9"/>
      <c r="J16" s="9"/>
      <c r="K16" s="9">
        <v>2</v>
      </c>
      <c r="L16" s="9"/>
      <c r="M16" s="9">
        <v>1</v>
      </c>
      <c r="N16" s="9">
        <f t="shared" si="0"/>
        <v>3</v>
      </c>
      <c r="O16" s="11"/>
    </row>
    <row r="17" spans="1:15">
      <c r="A17" s="47">
        <v>14</v>
      </c>
      <c r="B17" s="383" t="s">
        <v>285</v>
      </c>
      <c r="C17" s="47"/>
      <c r="D17" s="47"/>
      <c r="E17" s="10"/>
      <c r="F17" s="11"/>
      <c r="G17" s="11"/>
      <c r="H17" s="11"/>
      <c r="I17" s="9">
        <v>1</v>
      </c>
      <c r="J17" s="9"/>
      <c r="K17" s="9"/>
      <c r="L17" s="9"/>
      <c r="M17" s="9">
        <v>1</v>
      </c>
      <c r="N17" s="9">
        <f t="shared" si="0"/>
        <v>2</v>
      </c>
      <c r="O17" s="11"/>
    </row>
    <row r="18" spans="1:15">
      <c r="A18" s="47">
        <v>15</v>
      </c>
      <c r="B18" s="9" t="s">
        <v>286</v>
      </c>
      <c r="C18" s="9"/>
      <c r="D18" s="47"/>
      <c r="E18" s="10"/>
      <c r="F18" s="11"/>
      <c r="G18" s="11"/>
      <c r="H18" s="11"/>
      <c r="I18" s="9"/>
      <c r="J18" s="9">
        <v>1</v>
      </c>
      <c r="K18" s="9"/>
      <c r="L18" s="9"/>
      <c r="M18" s="9">
        <v>1</v>
      </c>
      <c r="N18" s="9">
        <f t="shared" si="0"/>
        <v>2</v>
      </c>
      <c r="O18" s="11"/>
    </row>
    <row r="19" spans="1:15">
      <c r="A19" s="47">
        <v>16</v>
      </c>
      <c r="B19" s="9" t="s">
        <v>287</v>
      </c>
      <c r="C19" s="9"/>
      <c r="D19" s="47"/>
      <c r="E19" s="10"/>
      <c r="F19" s="11"/>
      <c r="G19" s="11"/>
      <c r="H19" s="11"/>
      <c r="I19" s="9"/>
      <c r="J19" s="9"/>
      <c r="K19" s="9">
        <v>2</v>
      </c>
      <c r="L19" s="9"/>
      <c r="M19" s="9"/>
      <c r="N19" s="9">
        <f t="shared" si="0"/>
        <v>2</v>
      </c>
      <c r="O19" s="11"/>
    </row>
    <row r="20" spans="1:15">
      <c r="A20" s="47">
        <v>17</v>
      </c>
      <c r="B20" s="9" t="s">
        <v>288</v>
      </c>
      <c r="C20" s="9"/>
      <c r="D20" s="47"/>
      <c r="E20" s="10"/>
      <c r="F20" s="11"/>
      <c r="G20" s="11"/>
      <c r="H20" s="11"/>
      <c r="I20" s="9">
        <v>2</v>
      </c>
      <c r="J20" s="9"/>
      <c r="K20" s="9"/>
      <c r="L20" s="9"/>
      <c r="M20" s="9">
        <v>1</v>
      </c>
      <c r="N20" s="9">
        <f t="shared" si="0"/>
        <v>3</v>
      </c>
      <c r="O20" s="11"/>
    </row>
    <row r="21" spans="1:15">
      <c r="A21" s="47">
        <v>18</v>
      </c>
      <c r="B21" s="9" t="s">
        <v>289</v>
      </c>
      <c r="C21" s="47" t="s">
        <v>271</v>
      </c>
      <c r="D21" s="47" t="s">
        <v>290</v>
      </c>
      <c r="E21" s="10" t="s">
        <v>27</v>
      </c>
      <c r="F21" s="11"/>
      <c r="G21" s="11"/>
      <c r="H21" s="11"/>
      <c r="I21" s="9"/>
      <c r="J21" s="9"/>
      <c r="K21" s="9">
        <v>1</v>
      </c>
      <c r="L21" s="9"/>
      <c r="M21" s="9">
        <v>1</v>
      </c>
      <c r="N21" s="9">
        <f t="shared" si="0"/>
        <v>2</v>
      </c>
      <c r="O21" s="11"/>
    </row>
    <row r="22" spans="1:15">
      <c r="A22" s="47">
        <v>19</v>
      </c>
      <c r="B22" s="9" t="s">
        <v>291</v>
      </c>
      <c r="C22" s="9"/>
      <c r="D22" s="47"/>
      <c r="E22" s="10"/>
      <c r="F22" s="11"/>
      <c r="G22" s="11"/>
      <c r="H22" s="11"/>
      <c r="I22" s="9"/>
      <c r="J22" s="9"/>
      <c r="K22" s="9">
        <v>2</v>
      </c>
      <c r="L22" s="9"/>
      <c r="M22" s="9"/>
      <c r="N22" s="9">
        <f t="shared" si="0"/>
        <v>2</v>
      </c>
      <c r="O22" s="11"/>
    </row>
    <row r="23" spans="1:15">
      <c r="A23" s="47">
        <v>20</v>
      </c>
      <c r="B23" s="9" t="s">
        <v>292</v>
      </c>
      <c r="C23" s="9"/>
      <c r="D23" s="47"/>
      <c r="E23" s="10"/>
      <c r="F23" s="11"/>
      <c r="G23" s="11"/>
      <c r="H23" s="11"/>
      <c r="I23" s="9">
        <v>1</v>
      </c>
      <c r="J23" s="9"/>
      <c r="K23" s="9">
        <v>1</v>
      </c>
      <c r="L23" s="9">
        <v>1</v>
      </c>
      <c r="M23" s="9"/>
      <c r="N23" s="9">
        <f t="shared" si="0"/>
        <v>3</v>
      </c>
      <c r="O23" s="11"/>
    </row>
    <row r="24" spans="1:15">
      <c r="A24" s="47">
        <v>21</v>
      </c>
      <c r="B24" s="9" t="s">
        <v>293</v>
      </c>
      <c r="C24" s="9"/>
      <c r="D24" s="47"/>
      <c r="E24" s="10"/>
      <c r="F24" s="11"/>
      <c r="G24" s="11"/>
      <c r="H24" s="11"/>
      <c r="I24" s="9">
        <v>2</v>
      </c>
      <c r="J24" s="9"/>
      <c r="K24" s="9"/>
      <c r="L24" s="9"/>
      <c r="M24" s="9">
        <v>2</v>
      </c>
      <c r="N24" s="9">
        <f t="shared" si="0"/>
        <v>4</v>
      </c>
      <c r="O24" s="11"/>
    </row>
    <row r="25" spans="1:15">
      <c r="A25" s="47">
        <v>22</v>
      </c>
      <c r="B25" s="9" t="s">
        <v>294</v>
      </c>
      <c r="C25" s="9"/>
      <c r="D25" s="47"/>
      <c r="E25" s="10"/>
      <c r="F25" s="11"/>
      <c r="G25" s="11"/>
      <c r="H25" s="11"/>
      <c r="I25" s="9"/>
      <c r="J25" s="9"/>
      <c r="K25" s="9">
        <v>3</v>
      </c>
      <c r="L25" s="9"/>
      <c r="M25" s="9">
        <v>1</v>
      </c>
      <c r="N25" s="9">
        <f t="shared" si="0"/>
        <v>4</v>
      </c>
      <c r="O25" s="11"/>
    </row>
    <row r="26" spans="1:15">
      <c r="A26" s="47">
        <v>23</v>
      </c>
      <c r="B26" s="9" t="s">
        <v>295</v>
      </c>
      <c r="C26" s="9"/>
      <c r="D26" s="47"/>
      <c r="E26" s="10"/>
      <c r="F26" s="11"/>
      <c r="G26" s="11"/>
      <c r="H26" s="11"/>
      <c r="I26" s="9">
        <v>2</v>
      </c>
      <c r="J26" s="9"/>
      <c r="K26" s="9"/>
      <c r="L26" s="9"/>
      <c r="M26" s="9"/>
      <c r="N26" s="9">
        <f t="shared" si="0"/>
        <v>2</v>
      </c>
      <c r="O26" s="11"/>
    </row>
    <row r="27" spans="1:15">
      <c r="A27" s="47">
        <v>24</v>
      </c>
      <c r="B27" s="9" t="s">
        <v>296</v>
      </c>
      <c r="C27" s="9"/>
      <c r="D27" s="47"/>
      <c r="E27" s="10"/>
      <c r="F27" s="11"/>
      <c r="G27" s="11"/>
      <c r="H27" s="11"/>
      <c r="I27" s="9">
        <v>1</v>
      </c>
      <c r="J27" s="9"/>
      <c r="K27" s="9">
        <v>2</v>
      </c>
      <c r="L27" s="9"/>
      <c r="M27" s="9">
        <v>1</v>
      </c>
      <c r="N27" s="9">
        <f t="shared" si="0"/>
        <v>4</v>
      </c>
      <c r="O27" s="11"/>
    </row>
    <row r="28" spans="1:15">
      <c r="A28" s="47">
        <v>25</v>
      </c>
      <c r="B28" s="9" t="s">
        <v>297</v>
      </c>
      <c r="C28" s="9"/>
      <c r="D28" s="47"/>
      <c r="E28" s="10"/>
      <c r="F28" s="11"/>
      <c r="G28" s="11"/>
      <c r="H28" s="11"/>
      <c r="I28" s="9"/>
      <c r="J28" s="9"/>
      <c r="K28" s="9"/>
      <c r="L28" s="9"/>
      <c r="M28" s="9">
        <v>1</v>
      </c>
      <c r="N28" s="9">
        <f t="shared" si="0"/>
        <v>1</v>
      </c>
      <c r="O28" s="11"/>
    </row>
    <row r="29" spans="1:15">
      <c r="A29" s="47">
        <v>26</v>
      </c>
      <c r="B29" s="9" t="s">
        <v>298</v>
      </c>
      <c r="C29" s="9"/>
      <c r="D29" s="47"/>
      <c r="E29" s="10"/>
      <c r="F29" s="11"/>
      <c r="G29" s="11"/>
      <c r="H29" s="11"/>
      <c r="I29" s="9">
        <v>2</v>
      </c>
      <c r="J29" s="9"/>
      <c r="K29" s="9"/>
      <c r="L29" s="9"/>
      <c r="M29" s="9">
        <v>1</v>
      </c>
      <c r="N29" s="9">
        <f t="shared" si="0"/>
        <v>3</v>
      </c>
      <c r="O29" s="11"/>
    </row>
    <row r="30" spans="1:15">
      <c r="A30" s="47">
        <v>27</v>
      </c>
      <c r="B30" s="383" t="s">
        <v>299</v>
      </c>
      <c r="C30" s="47" t="s">
        <v>271</v>
      </c>
      <c r="D30" s="47" t="s">
        <v>300</v>
      </c>
      <c r="E30" s="10" t="s">
        <v>27</v>
      </c>
      <c r="F30" s="11"/>
      <c r="G30" s="11"/>
      <c r="H30" s="11"/>
      <c r="I30" s="9"/>
      <c r="J30" s="9"/>
      <c r="K30" s="9">
        <v>2</v>
      </c>
      <c r="L30" s="9"/>
      <c r="M30" s="9">
        <v>2</v>
      </c>
      <c r="N30" s="9">
        <f t="shared" si="0"/>
        <v>4</v>
      </c>
      <c r="O30" s="11"/>
    </row>
    <row r="31" spans="1:15">
      <c r="A31" s="47">
        <v>28</v>
      </c>
      <c r="B31" s="383" t="s">
        <v>301</v>
      </c>
      <c r="C31" s="9"/>
      <c r="D31" s="47"/>
      <c r="E31" s="10"/>
      <c r="F31" s="11"/>
      <c r="G31" s="11"/>
      <c r="H31" s="11"/>
      <c r="I31" s="9">
        <v>1</v>
      </c>
      <c r="J31" s="9"/>
      <c r="K31" s="9"/>
      <c r="L31" s="9"/>
      <c r="M31" s="9">
        <v>2</v>
      </c>
      <c r="N31" s="9">
        <f t="shared" si="0"/>
        <v>3</v>
      </c>
      <c r="O31" s="11"/>
    </row>
    <row r="32" spans="1:15">
      <c r="A32" s="47">
        <v>29</v>
      </c>
      <c r="B32" s="383" t="s">
        <v>302</v>
      </c>
      <c r="C32" s="9"/>
      <c r="D32" s="47"/>
      <c r="E32" s="10"/>
      <c r="F32" s="11"/>
      <c r="G32" s="11"/>
      <c r="H32" s="11"/>
      <c r="I32" s="9"/>
      <c r="J32" s="9"/>
      <c r="K32" s="9">
        <v>1</v>
      </c>
      <c r="L32" s="9"/>
      <c r="M32" s="9"/>
      <c r="N32" s="9">
        <f t="shared" si="0"/>
        <v>1</v>
      </c>
      <c r="O32" s="11"/>
    </row>
    <row r="33" spans="1:15">
      <c r="A33" s="47">
        <v>30</v>
      </c>
      <c r="B33" s="383" t="s">
        <v>303</v>
      </c>
      <c r="C33" s="9"/>
      <c r="D33" s="47"/>
      <c r="E33" s="10"/>
      <c r="F33" s="11"/>
      <c r="G33" s="11"/>
      <c r="H33" s="11"/>
      <c r="I33" s="9">
        <v>1</v>
      </c>
      <c r="J33" s="9">
        <v>1</v>
      </c>
      <c r="K33" s="9"/>
      <c r="L33" s="9">
        <v>1</v>
      </c>
      <c r="M33" s="9">
        <v>2</v>
      </c>
      <c r="N33" s="9">
        <f t="shared" si="0"/>
        <v>5</v>
      </c>
      <c r="O33" s="11"/>
    </row>
    <row r="34" spans="1:15">
      <c r="A34" s="47">
        <v>31</v>
      </c>
      <c r="B34" s="383" t="s">
        <v>304</v>
      </c>
      <c r="C34" s="9"/>
      <c r="D34" s="47"/>
      <c r="E34" s="10"/>
      <c r="F34" s="11"/>
      <c r="G34" s="11"/>
      <c r="H34" s="11"/>
      <c r="I34" s="9"/>
      <c r="J34" s="9"/>
      <c r="K34" s="9"/>
      <c r="L34" s="9"/>
      <c r="M34" s="9">
        <v>1</v>
      </c>
      <c r="N34" s="9">
        <f t="shared" si="0"/>
        <v>1</v>
      </c>
      <c r="O34" s="11"/>
    </row>
    <row r="35" spans="1:15">
      <c r="A35" s="47">
        <v>32</v>
      </c>
      <c r="B35" s="383" t="s">
        <v>305</v>
      </c>
      <c r="C35" s="9"/>
      <c r="D35" s="47"/>
      <c r="E35" s="10"/>
      <c r="F35" s="11"/>
      <c r="G35" s="11"/>
      <c r="H35" s="11"/>
      <c r="I35" s="9">
        <v>2</v>
      </c>
      <c r="J35" s="9"/>
      <c r="K35" s="9"/>
      <c r="L35" s="9"/>
      <c r="M35" s="9">
        <v>1</v>
      </c>
      <c r="N35" s="9">
        <f t="shared" si="0"/>
        <v>3</v>
      </c>
      <c r="O35" s="11"/>
    </row>
    <row r="36" spans="1:15">
      <c r="A36" s="47">
        <v>33</v>
      </c>
      <c r="B36" s="9" t="s">
        <v>306</v>
      </c>
      <c r="C36" s="9"/>
      <c r="D36" s="47"/>
      <c r="E36" s="10"/>
      <c r="F36" s="11"/>
      <c r="G36" s="11"/>
      <c r="H36" s="11"/>
      <c r="I36" s="9"/>
      <c r="J36" s="9"/>
      <c r="K36" s="9">
        <v>1</v>
      </c>
      <c r="L36" s="9"/>
      <c r="M36" s="9">
        <v>1</v>
      </c>
      <c r="N36" s="9">
        <f t="shared" si="0"/>
        <v>2</v>
      </c>
      <c r="O36" s="11"/>
    </row>
    <row r="37" spans="1:15">
      <c r="A37" s="47"/>
      <c r="B37" s="11"/>
      <c r="C37" s="9"/>
      <c r="D37" s="9"/>
      <c r="E37" s="10"/>
      <c r="F37" s="11"/>
      <c r="G37" s="11"/>
      <c r="H37" s="11"/>
      <c r="I37" s="9">
        <v>2</v>
      </c>
      <c r="J37" s="9"/>
      <c r="K37" s="9"/>
      <c r="L37" s="9"/>
      <c r="M37" s="9"/>
      <c r="N37" s="9"/>
      <c r="O37" s="11"/>
    </row>
    <row r="38" spans="1:15">
      <c r="A38" s="11"/>
      <c r="B38" s="11"/>
      <c r="C38" s="11"/>
      <c r="D38" s="11"/>
      <c r="E38" s="11"/>
      <c r="F38" s="11"/>
      <c r="G38" s="11"/>
      <c r="H38" s="11"/>
      <c r="I38" s="9"/>
      <c r="J38" s="9"/>
      <c r="K38" s="9"/>
      <c r="L38" s="9"/>
      <c r="M38" s="9"/>
      <c r="N38" s="9"/>
      <c r="O38" s="11"/>
    </row>
    <row r="39" spans="1:15">
      <c r="A39" s="11"/>
      <c r="B39" s="11"/>
      <c r="C39" s="11"/>
      <c r="D39" s="11"/>
      <c r="E39" s="11"/>
      <c r="F39" s="11"/>
      <c r="G39" s="11"/>
      <c r="H39" s="11"/>
      <c r="I39" s="9"/>
      <c r="J39" s="9"/>
      <c r="K39" s="9"/>
      <c r="L39" s="9"/>
      <c r="M39" s="9"/>
      <c r="N39" s="9"/>
      <c r="O39" s="11"/>
    </row>
    <row r="40" spans="1:15">
      <c r="A40" s="11"/>
      <c r="B40" s="11"/>
      <c r="C40" s="11"/>
      <c r="D40" s="11"/>
      <c r="E40" s="11"/>
      <c r="F40" s="11"/>
      <c r="G40" s="11"/>
      <c r="H40" s="11"/>
      <c r="I40" s="9"/>
      <c r="J40" s="9"/>
      <c r="K40" s="9"/>
      <c r="L40" s="9"/>
      <c r="M40" s="9"/>
      <c r="N40" s="9"/>
      <c r="O40" s="11"/>
    </row>
    <row r="41" ht="18.75" spans="1:15">
      <c r="A41" s="14" t="s">
        <v>307</v>
      </c>
      <c r="B41" s="15"/>
      <c r="C41" s="15"/>
      <c r="D41" s="16"/>
      <c r="E41" s="17"/>
      <c r="F41" s="28"/>
      <c r="G41" s="28"/>
      <c r="H41" s="28"/>
      <c r="I41" s="23"/>
      <c r="J41" s="57" t="s">
        <v>308</v>
      </c>
      <c r="K41" s="60"/>
      <c r="L41" s="60"/>
      <c r="M41" s="22"/>
      <c r="N41" s="60"/>
      <c r="O41" s="22"/>
    </row>
    <row r="42" ht="45" customHeight="1" spans="1:15">
      <c r="A42" s="58" t="s">
        <v>309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61"/>
    </row>
  </sheetData>
  <mergeCells count="15">
    <mergeCell ref="A1:O1"/>
    <mergeCell ref="A41:D41"/>
    <mergeCell ref="E41:I41"/>
    <mergeCell ref="J41:M41"/>
    <mergeCell ref="A42:O4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1 P$1:P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opLeftCell="A27" workbookViewId="0">
      <selection activeCell="P18" sqref="P18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4" t="s">
        <v>254</v>
      </c>
      <c r="B2" s="45" t="s">
        <v>259</v>
      </c>
      <c r="C2" s="45" t="s">
        <v>255</v>
      </c>
      <c r="D2" s="45" t="s">
        <v>256</v>
      </c>
      <c r="E2" s="45" t="s">
        <v>257</v>
      </c>
      <c r="F2" s="45" t="s">
        <v>258</v>
      </c>
      <c r="G2" s="44" t="s">
        <v>311</v>
      </c>
      <c r="H2" s="44"/>
      <c r="I2" s="44" t="s">
        <v>312</v>
      </c>
      <c r="J2" s="44"/>
      <c r="K2" s="51" t="s">
        <v>313</v>
      </c>
      <c r="L2" s="52" t="s">
        <v>314</v>
      </c>
      <c r="M2" s="53" t="s">
        <v>315</v>
      </c>
    </row>
    <row r="3" s="1" customFormat="1" ht="16.5" spans="1:13">
      <c r="A3" s="44"/>
      <c r="B3" s="46"/>
      <c r="C3" s="46"/>
      <c r="D3" s="46"/>
      <c r="E3" s="46"/>
      <c r="F3" s="46"/>
      <c r="G3" s="44" t="s">
        <v>316</v>
      </c>
      <c r="H3" s="44" t="s">
        <v>317</v>
      </c>
      <c r="I3" s="44" t="s">
        <v>316</v>
      </c>
      <c r="J3" s="44" t="s">
        <v>317</v>
      </c>
      <c r="K3" s="54"/>
      <c r="L3" s="55"/>
      <c r="M3" s="56"/>
    </row>
    <row r="4" spans="1:13">
      <c r="A4" s="47">
        <v>1</v>
      </c>
      <c r="B4" s="47"/>
      <c r="C4" s="48" t="s">
        <v>270</v>
      </c>
      <c r="D4" s="47" t="s">
        <v>271</v>
      </c>
      <c r="E4" s="47" t="s">
        <v>272</v>
      </c>
      <c r="F4" s="10" t="s">
        <v>27</v>
      </c>
      <c r="G4" s="9">
        <v>-0.8</v>
      </c>
      <c r="H4" s="9">
        <v>0</v>
      </c>
      <c r="I4" s="49">
        <v>0</v>
      </c>
      <c r="J4" s="49">
        <v>0</v>
      </c>
      <c r="K4" s="9"/>
      <c r="L4" s="9"/>
      <c r="M4" s="9"/>
    </row>
    <row r="5" spans="1:13">
      <c r="A5" s="47">
        <v>2</v>
      </c>
      <c r="B5" s="47"/>
      <c r="C5" s="48" t="s">
        <v>273</v>
      </c>
      <c r="D5" s="47"/>
      <c r="E5" s="47"/>
      <c r="F5" s="10"/>
      <c r="G5" s="9">
        <v>-0.8</v>
      </c>
      <c r="H5" s="9">
        <v>0</v>
      </c>
      <c r="I5" s="49">
        <v>0</v>
      </c>
      <c r="J5" s="49">
        <v>0</v>
      </c>
      <c r="K5" s="9"/>
      <c r="L5" s="9"/>
      <c r="M5" s="9"/>
    </row>
    <row r="6" spans="1:13">
      <c r="A6" s="47">
        <v>3</v>
      </c>
      <c r="B6" s="47"/>
      <c r="C6" s="47" t="s">
        <v>274</v>
      </c>
      <c r="D6" s="47"/>
      <c r="E6" s="47"/>
      <c r="F6" s="10"/>
      <c r="G6" s="9">
        <v>-1</v>
      </c>
      <c r="H6" s="9">
        <v>0</v>
      </c>
      <c r="I6" s="49">
        <v>0</v>
      </c>
      <c r="J6" s="49">
        <v>0</v>
      </c>
      <c r="K6" s="9"/>
      <c r="L6" s="9"/>
      <c r="M6" s="9"/>
    </row>
    <row r="7" spans="1:13">
      <c r="A7" s="47">
        <v>4</v>
      </c>
      <c r="B7" s="47"/>
      <c r="C7" s="47" t="s">
        <v>275</v>
      </c>
      <c r="D7" s="47"/>
      <c r="E7" s="47"/>
      <c r="F7" s="10"/>
      <c r="G7" s="9">
        <v>-1</v>
      </c>
      <c r="H7" s="9">
        <v>0</v>
      </c>
      <c r="I7" s="49">
        <v>0</v>
      </c>
      <c r="J7" s="49">
        <v>0</v>
      </c>
      <c r="K7" s="9"/>
      <c r="L7" s="9"/>
      <c r="M7" s="9"/>
    </row>
    <row r="8" spans="1:13">
      <c r="A8" s="47">
        <v>5</v>
      </c>
      <c r="B8" s="47"/>
      <c r="C8" s="47" t="s">
        <v>276</v>
      </c>
      <c r="D8" s="47"/>
      <c r="E8" s="47"/>
      <c r="F8" s="10"/>
      <c r="G8" s="9">
        <v>-1.2</v>
      </c>
      <c r="H8" s="9">
        <v>0</v>
      </c>
      <c r="I8" s="49">
        <v>0</v>
      </c>
      <c r="J8" s="49">
        <v>0</v>
      </c>
      <c r="K8" s="11"/>
      <c r="L8" s="11"/>
      <c r="M8" s="11"/>
    </row>
    <row r="9" spans="1:13">
      <c r="A9" s="47">
        <v>6</v>
      </c>
      <c r="B9" s="47"/>
      <c r="C9" s="382" t="s">
        <v>277</v>
      </c>
      <c r="D9" s="47"/>
      <c r="E9" s="47"/>
      <c r="F9" s="10"/>
      <c r="G9" s="9">
        <v>-1</v>
      </c>
      <c r="H9" s="9">
        <v>0</v>
      </c>
      <c r="I9" s="49">
        <v>0</v>
      </c>
      <c r="J9" s="49">
        <v>0</v>
      </c>
      <c r="K9" s="9"/>
      <c r="L9" s="11"/>
      <c r="M9" s="11"/>
    </row>
    <row r="10" spans="1:13">
      <c r="A10" s="47">
        <v>7</v>
      </c>
      <c r="B10" s="47"/>
      <c r="C10" s="382" t="s">
        <v>278</v>
      </c>
      <c r="D10" s="47"/>
      <c r="E10" s="47"/>
      <c r="F10" s="10"/>
      <c r="G10" s="9">
        <v>-1</v>
      </c>
      <c r="H10" s="9">
        <v>0</v>
      </c>
      <c r="I10" s="49">
        <v>0</v>
      </c>
      <c r="J10" s="49">
        <v>0</v>
      </c>
      <c r="K10" s="9"/>
      <c r="L10" s="11"/>
      <c r="M10" s="11"/>
    </row>
    <row r="11" spans="1:13">
      <c r="A11" s="47">
        <v>8</v>
      </c>
      <c r="B11" s="47"/>
      <c r="C11" s="382" t="s">
        <v>279</v>
      </c>
      <c r="D11" s="47"/>
      <c r="E11" s="47"/>
      <c r="F11" s="10"/>
      <c r="G11" s="9">
        <v>-1</v>
      </c>
      <c r="H11" s="9">
        <v>0</v>
      </c>
      <c r="I11" s="49">
        <v>0</v>
      </c>
      <c r="J11" s="49">
        <v>0</v>
      </c>
      <c r="K11" s="9"/>
      <c r="L11" s="11"/>
      <c r="M11" s="11"/>
    </row>
    <row r="12" spans="1:13">
      <c r="A12" s="47">
        <v>9</v>
      </c>
      <c r="B12" s="47"/>
      <c r="C12" s="382" t="s">
        <v>280</v>
      </c>
      <c r="D12" s="47"/>
      <c r="E12" s="47"/>
      <c r="F12" s="10"/>
      <c r="G12" s="9">
        <v>-1</v>
      </c>
      <c r="H12" s="9">
        <v>-0.2</v>
      </c>
      <c r="I12" s="49">
        <v>0</v>
      </c>
      <c r="J12" s="49">
        <v>0</v>
      </c>
      <c r="K12" s="9"/>
      <c r="L12" s="11"/>
      <c r="M12" s="11"/>
    </row>
    <row r="13" spans="1:13">
      <c r="A13" s="47">
        <v>10</v>
      </c>
      <c r="B13" s="11"/>
      <c r="C13" s="383" t="s">
        <v>281</v>
      </c>
      <c r="D13" s="47"/>
      <c r="E13" s="47"/>
      <c r="F13" s="10"/>
      <c r="G13" s="9">
        <v>-1</v>
      </c>
      <c r="H13" s="9">
        <v>0</v>
      </c>
      <c r="I13" s="49">
        <v>0</v>
      </c>
      <c r="J13" s="49">
        <v>0</v>
      </c>
      <c r="K13" s="11"/>
      <c r="L13" s="11"/>
      <c r="M13" s="11"/>
    </row>
    <row r="14" spans="1:13">
      <c r="A14" s="47">
        <v>11</v>
      </c>
      <c r="B14" s="11"/>
      <c r="C14" s="383" t="s">
        <v>282</v>
      </c>
      <c r="D14" s="47"/>
      <c r="E14" s="47"/>
      <c r="F14" s="10"/>
      <c r="G14" s="9">
        <v>-1</v>
      </c>
      <c r="H14" s="9">
        <v>0</v>
      </c>
      <c r="I14" s="49">
        <v>0</v>
      </c>
      <c r="J14" s="49">
        <v>0</v>
      </c>
      <c r="K14" s="11"/>
      <c r="L14" s="11"/>
      <c r="M14" s="11"/>
    </row>
    <row r="15" spans="1:13">
      <c r="A15" s="47">
        <v>12</v>
      </c>
      <c r="B15" s="11"/>
      <c r="C15" s="383" t="s">
        <v>283</v>
      </c>
      <c r="D15" s="47"/>
      <c r="E15" s="47"/>
      <c r="F15" s="10"/>
      <c r="G15" s="9">
        <v>-1</v>
      </c>
      <c r="H15" s="9">
        <v>-0.2</v>
      </c>
      <c r="I15" s="49"/>
      <c r="J15" s="49"/>
      <c r="K15" s="11"/>
      <c r="L15" s="11"/>
      <c r="M15" s="11"/>
    </row>
    <row r="16" spans="1:13">
      <c r="A16" s="47">
        <v>13</v>
      </c>
      <c r="B16" s="11"/>
      <c r="C16" s="383" t="s">
        <v>284</v>
      </c>
      <c r="D16" s="47"/>
      <c r="E16" s="47"/>
      <c r="F16" s="10"/>
      <c r="G16" s="9">
        <v>-1</v>
      </c>
      <c r="H16" s="9">
        <v>0</v>
      </c>
      <c r="I16" s="49">
        <v>0</v>
      </c>
      <c r="J16" s="49">
        <v>0</v>
      </c>
      <c r="K16" s="11"/>
      <c r="L16" s="11"/>
      <c r="M16" s="11"/>
    </row>
    <row r="17" spans="1:13">
      <c r="A17" s="47">
        <v>14</v>
      </c>
      <c r="B17" s="11"/>
      <c r="C17" s="383" t="s">
        <v>285</v>
      </c>
      <c r="D17" s="47"/>
      <c r="E17" s="47"/>
      <c r="F17" s="10"/>
      <c r="G17" s="9">
        <v>-1</v>
      </c>
      <c r="H17" s="9">
        <v>0</v>
      </c>
      <c r="I17" s="49">
        <v>0</v>
      </c>
      <c r="J17" s="49">
        <v>0</v>
      </c>
      <c r="K17" s="11"/>
      <c r="L17" s="11"/>
      <c r="M17" s="11"/>
    </row>
    <row r="18" spans="1:13">
      <c r="A18" s="47">
        <v>15</v>
      </c>
      <c r="B18" s="11"/>
      <c r="C18" s="9" t="s">
        <v>286</v>
      </c>
      <c r="D18" s="9"/>
      <c r="E18" s="47"/>
      <c r="F18" s="10"/>
      <c r="G18" s="9">
        <v>-1</v>
      </c>
      <c r="H18" s="9">
        <v>-0.4</v>
      </c>
      <c r="I18" s="49">
        <v>0</v>
      </c>
      <c r="J18" s="49">
        <v>0</v>
      </c>
      <c r="K18" s="11"/>
      <c r="L18" s="11"/>
      <c r="M18" s="11"/>
    </row>
    <row r="19" spans="1:13">
      <c r="A19" s="47">
        <v>16</v>
      </c>
      <c r="B19" s="11"/>
      <c r="C19" s="9" t="s">
        <v>287</v>
      </c>
      <c r="D19" s="9"/>
      <c r="E19" s="47"/>
      <c r="F19" s="10"/>
      <c r="G19" s="9">
        <v>-1</v>
      </c>
      <c r="H19" s="9">
        <v>-0.2</v>
      </c>
      <c r="I19" s="49">
        <v>0</v>
      </c>
      <c r="J19" s="49">
        <v>0</v>
      </c>
      <c r="K19" s="11"/>
      <c r="L19" s="11"/>
      <c r="M19" s="11"/>
    </row>
    <row r="20" spans="1:13">
      <c r="A20" s="47">
        <v>17</v>
      </c>
      <c r="B20" s="11"/>
      <c r="C20" s="9" t="s">
        <v>288</v>
      </c>
      <c r="D20" s="9"/>
      <c r="E20" s="47"/>
      <c r="F20" s="10"/>
      <c r="G20" s="9">
        <v>-1</v>
      </c>
      <c r="H20" s="9">
        <v>-0.4</v>
      </c>
      <c r="I20" s="49">
        <v>0</v>
      </c>
      <c r="J20" s="49">
        <v>0</v>
      </c>
      <c r="K20" s="11"/>
      <c r="L20" s="11"/>
      <c r="M20" s="11"/>
    </row>
    <row r="21" spans="1:13">
      <c r="A21" s="47">
        <v>18</v>
      </c>
      <c r="B21" s="11"/>
      <c r="C21" s="9" t="s">
        <v>289</v>
      </c>
      <c r="D21" s="47" t="s">
        <v>271</v>
      </c>
      <c r="E21" s="47" t="s">
        <v>290</v>
      </c>
      <c r="F21" s="10" t="s">
        <v>27</v>
      </c>
      <c r="G21" s="9">
        <v>0</v>
      </c>
      <c r="H21" s="9">
        <v>-0.6</v>
      </c>
      <c r="I21" s="49">
        <v>0</v>
      </c>
      <c r="J21" s="49">
        <v>0</v>
      </c>
      <c r="K21" s="11"/>
      <c r="L21" s="11"/>
      <c r="M21" s="11"/>
    </row>
    <row r="22" spans="1:13">
      <c r="A22" s="47">
        <v>19</v>
      </c>
      <c r="B22" s="11"/>
      <c r="C22" s="9" t="s">
        <v>291</v>
      </c>
      <c r="D22" s="9"/>
      <c r="E22" s="47"/>
      <c r="F22" s="10"/>
      <c r="G22" s="9">
        <v>0</v>
      </c>
      <c r="H22" s="9">
        <v>-0.4</v>
      </c>
      <c r="I22" s="49">
        <v>0</v>
      </c>
      <c r="J22" s="49">
        <v>0</v>
      </c>
      <c r="K22" s="11"/>
      <c r="L22" s="11"/>
      <c r="M22" s="11"/>
    </row>
    <row r="23" spans="1:13">
      <c r="A23" s="47">
        <v>20</v>
      </c>
      <c r="B23" s="11"/>
      <c r="C23" s="9" t="s">
        <v>292</v>
      </c>
      <c r="D23" s="9"/>
      <c r="E23" s="47"/>
      <c r="F23" s="10"/>
      <c r="G23" s="9">
        <v>0</v>
      </c>
      <c r="H23" s="9">
        <v>-0.6</v>
      </c>
      <c r="I23" s="49">
        <v>0</v>
      </c>
      <c r="J23" s="49">
        <v>0</v>
      </c>
      <c r="K23" s="11"/>
      <c r="L23" s="11"/>
      <c r="M23" s="11"/>
    </row>
    <row r="24" spans="1:13">
      <c r="A24" s="47">
        <v>21</v>
      </c>
      <c r="B24" s="11"/>
      <c r="C24" s="9" t="s">
        <v>293</v>
      </c>
      <c r="D24" s="9"/>
      <c r="E24" s="47"/>
      <c r="F24" s="10"/>
      <c r="G24" s="9">
        <v>0</v>
      </c>
      <c r="H24" s="9">
        <v>0</v>
      </c>
      <c r="I24" s="49">
        <v>0</v>
      </c>
      <c r="J24" s="49">
        <v>0</v>
      </c>
      <c r="K24" s="11"/>
      <c r="L24" s="11"/>
      <c r="M24" s="11"/>
    </row>
    <row r="25" spans="1:13">
      <c r="A25" s="47">
        <v>22</v>
      </c>
      <c r="B25" s="11"/>
      <c r="C25" s="9" t="s">
        <v>294</v>
      </c>
      <c r="D25" s="9"/>
      <c r="E25" s="47"/>
      <c r="F25" s="10"/>
      <c r="G25" s="9">
        <v>0</v>
      </c>
      <c r="H25" s="9">
        <v>0</v>
      </c>
      <c r="I25" s="49">
        <v>0</v>
      </c>
      <c r="J25" s="49">
        <v>0</v>
      </c>
      <c r="K25" s="11"/>
      <c r="L25" s="11"/>
      <c r="M25" s="11"/>
    </row>
    <row r="26" spans="1:13">
      <c r="A26" s="47">
        <v>23</v>
      </c>
      <c r="B26" s="11"/>
      <c r="C26" s="9" t="s">
        <v>295</v>
      </c>
      <c r="D26" s="9"/>
      <c r="E26" s="47"/>
      <c r="F26" s="10"/>
      <c r="G26" s="9">
        <v>0</v>
      </c>
      <c r="H26" s="9">
        <v>0</v>
      </c>
      <c r="I26" s="49">
        <v>0</v>
      </c>
      <c r="J26" s="49">
        <v>0</v>
      </c>
      <c r="K26" s="11"/>
      <c r="L26" s="11"/>
      <c r="M26" s="11"/>
    </row>
    <row r="27" spans="1:13">
      <c r="A27" s="47">
        <v>24</v>
      </c>
      <c r="B27" s="11"/>
      <c r="C27" s="9" t="s">
        <v>296</v>
      </c>
      <c r="D27" s="9"/>
      <c r="E27" s="47"/>
      <c r="F27" s="10"/>
      <c r="G27" s="9">
        <v>0</v>
      </c>
      <c r="H27" s="9">
        <v>-0.4</v>
      </c>
      <c r="I27" s="49">
        <v>0</v>
      </c>
      <c r="J27" s="49">
        <v>0</v>
      </c>
      <c r="K27" s="11"/>
      <c r="L27" s="11"/>
      <c r="M27" s="11"/>
    </row>
    <row r="28" spans="1:13">
      <c r="A28" s="47">
        <v>25</v>
      </c>
      <c r="B28" s="11"/>
      <c r="C28" s="9" t="s">
        <v>297</v>
      </c>
      <c r="D28" s="9"/>
      <c r="E28" s="47"/>
      <c r="F28" s="10"/>
      <c r="G28" s="9">
        <v>0</v>
      </c>
      <c r="H28" s="9">
        <v>-0.6</v>
      </c>
      <c r="I28" s="49">
        <v>0</v>
      </c>
      <c r="J28" s="49">
        <v>0</v>
      </c>
      <c r="K28" s="11"/>
      <c r="L28" s="11"/>
      <c r="M28" s="11"/>
    </row>
    <row r="29" spans="1:13">
      <c r="A29" s="47">
        <v>26</v>
      </c>
      <c r="B29" s="11"/>
      <c r="C29" s="9" t="s">
        <v>298</v>
      </c>
      <c r="D29" s="9"/>
      <c r="E29" s="47"/>
      <c r="F29" s="10"/>
      <c r="G29" s="9">
        <v>0</v>
      </c>
      <c r="H29" s="9">
        <v>-0.6</v>
      </c>
      <c r="I29" s="49">
        <v>0</v>
      </c>
      <c r="J29" s="49">
        <v>0</v>
      </c>
      <c r="K29" s="11"/>
      <c r="L29" s="11"/>
      <c r="M29" s="11"/>
    </row>
    <row r="30" spans="1:13">
      <c r="A30" s="47">
        <v>27</v>
      </c>
      <c r="B30" s="11"/>
      <c r="C30" s="383" t="s">
        <v>299</v>
      </c>
      <c r="D30" s="47" t="s">
        <v>271</v>
      </c>
      <c r="E30" s="47" t="s">
        <v>300</v>
      </c>
      <c r="F30" s="10" t="s">
        <v>27</v>
      </c>
      <c r="G30" s="9">
        <v>0</v>
      </c>
      <c r="H30" s="9">
        <v>-0.8</v>
      </c>
      <c r="I30" s="49">
        <v>0</v>
      </c>
      <c r="J30" s="49">
        <v>0</v>
      </c>
      <c r="K30" s="11"/>
      <c r="L30" s="11"/>
      <c r="M30" s="11"/>
    </row>
    <row r="31" spans="1:13">
      <c r="A31" s="47">
        <v>28</v>
      </c>
      <c r="B31" s="11"/>
      <c r="C31" s="383" t="s">
        <v>301</v>
      </c>
      <c r="D31" s="9"/>
      <c r="E31" s="47"/>
      <c r="F31" s="10"/>
      <c r="G31" s="9">
        <v>0</v>
      </c>
      <c r="H31" s="49">
        <v>-0.8</v>
      </c>
      <c r="I31" s="49">
        <v>0</v>
      </c>
      <c r="J31" s="49">
        <v>0</v>
      </c>
      <c r="K31" s="11"/>
      <c r="L31" s="11"/>
      <c r="M31" s="11"/>
    </row>
    <row r="32" spans="1:13">
      <c r="A32" s="47">
        <v>29</v>
      </c>
      <c r="B32" s="11"/>
      <c r="C32" s="383" t="s">
        <v>302</v>
      </c>
      <c r="D32" s="9"/>
      <c r="E32" s="47"/>
      <c r="F32" s="10"/>
      <c r="G32" s="9">
        <v>0</v>
      </c>
      <c r="H32" s="49">
        <v>-0.8</v>
      </c>
      <c r="I32" s="49">
        <v>0</v>
      </c>
      <c r="J32" s="49">
        <v>0</v>
      </c>
      <c r="K32" s="11"/>
      <c r="L32" s="11"/>
      <c r="M32" s="11"/>
    </row>
    <row r="33" spans="1:13">
      <c r="A33" s="47">
        <v>30</v>
      </c>
      <c r="B33" s="11"/>
      <c r="C33" s="383" t="s">
        <v>303</v>
      </c>
      <c r="D33" s="9"/>
      <c r="E33" s="47"/>
      <c r="F33" s="10"/>
      <c r="G33" s="9">
        <v>0</v>
      </c>
      <c r="H33" s="49">
        <v>-0.6</v>
      </c>
      <c r="I33" s="49">
        <v>0</v>
      </c>
      <c r="J33" s="49">
        <v>0</v>
      </c>
      <c r="K33" s="11"/>
      <c r="L33" s="11"/>
      <c r="M33" s="11"/>
    </row>
    <row r="34" spans="1:13">
      <c r="A34" s="47">
        <v>31</v>
      </c>
      <c r="B34" s="11"/>
      <c r="C34" s="383" t="s">
        <v>304</v>
      </c>
      <c r="D34" s="9"/>
      <c r="E34" s="47"/>
      <c r="F34" s="10"/>
      <c r="G34" s="9">
        <v>0</v>
      </c>
      <c r="H34" s="49">
        <v>-1</v>
      </c>
      <c r="I34" s="49">
        <v>0</v>
      </c>
      <c r="J34" s="49">
        <v>0</v>
      </c>
      <c r="K34" s="11"/>
      <c r="L34" s="11"/>
      <c r="M34" s="11"/>
    </row>
    <row r="35" spans="1:13">
      <c r="A35" s="47">
        <v>32</v>
      </c>
      <c r="B35" s="11"/>
      <c r="C35" s="383" t="s">
        <v>305</v>
      </c>
      <c r="D35" s="9"/>
      <c r="E35" s="47"/>
      <c r="F35" s="10"/>
      <c r="G35" s="9">
        <v>0</v>
      </c>
      <c r="H35" s="49">
        <v>-0.8</v>
      </c>
      <c r="I35" s="49">
        <v>0</v>
      </c>
      <c r="J35" s="49">
        <v>0</v>
      </c>
      <c r="K35" s="11"/>
      <c r="L35" s="11"/>
      <c r="M35" s="11"/>
    </row>
    <row r="36" spans="1:13">
      <c r="A36" s="47">
        <v>33</v>
      </c>
      <c r="B36" s="11"/>
      <c r="C36" s="9" t="s">
        <v>306</v>
      </c>
      <c r="D36" s="9"/>
      <c r="E36" s="47"/>
      <c r="F36" s="10"/>
      <c r="G36" s="9">
        <v>0</v>
      </c>
      <c r="H36" s="49">
        <v>-1</v>
      </c>
      <c r="I36" s="49">
        <v>0</v>
      </c>
      <c r="J36" s="49">
        <v>0</v>
      </c>
      <c r="K36" s="11"/>
      <c r="L36" s="11"/>
      <c r="M36" s="11"/>
    </row>
    <row r="37" s="2" customFormat="1" ht="18.75" spans="1:13">
      <c r="A37" s="14" t="s">
        <v>307</v>
      </c>
      <c r="B37" s="15"/>
      <c r="C37" s="15"/>
      <c r="D37" s="15"/>
      <c r="E37" s="16"/>
      <c r="F37" s="17"/>
      <c r="G37" s="23"/>
      <c r="H37" s="14" t="s">
        <v>308</v>
      </c>
      <c r="I37" s="15"/>
      <c r="J37" s="15"/>
      <c r="K37" s="16"/>
      <c r="L37" s="57"/>
      <c r="M37" s="22"/>
    </row>
    <row r="38" ht="113.25" customHeight="1" spans="1:13">
      <c r="A38" s="50" t="s">
        <v>318</v>
      </c>
      <c r="B38" s="5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</sheetData>
  <mergeCells count="17">
    <mergeCell ref="A1:M1"/>
    <mergeCell ref="G2:H2"/>
    <mergeCell ref="I2:J2"/>
    <mergeCell ref="A37:E37"/>
    <mergeCell ref="F37:G37"/>
    <mergeCell ref="H37:K37"/>
    <mergeCell ref="L37:M37"/>
    <mergeCell ref="A38:M3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2024-12-27T03:29:15Z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