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<sst xmlns="http://schemas.openxmlformats.org/spreadsheetml/2006/main" count="860" uniqueCount="336">
  <si>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</si>
  <si>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</si>
  <si>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</si>
  <si>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</si>
  <si>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</si>
  <si>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</si>
  <si>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</si>
  <si>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</si>
  <si>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</si>
  <si>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</si>
  <si>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</si>
  <si>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</si>
  <si>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</si>
  <si>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</si>
  <si>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</si>
  <si>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</si>
  <si>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</si>
  <si>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</si>
  <si>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</si>
  <si>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</si>
  <si>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</si>
  <si>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</si>
  <si>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</si>
  <si>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</si>
  <si>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</si>
  <si>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</si>
  <si>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</si>
  <si>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</si>
  <si>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</si>
  <si>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</si>
  <si>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</si>
  <si>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</si>
  <si>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</si>
  <si>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</si>
  <si>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</si>
  <si>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</si>
  <si>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</si>
  <si>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</si>
  <si>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</si>
  <si>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</si>
  <si>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</si>
  <si>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</si>
  <si>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</si>
  <si>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</si>
  <si>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</si>
  <si>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</si>
  <si>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</si>
  <si>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</si>
  <si>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</si>
  <si>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</si>
  <si>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</si>
  <si>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</si>
  <si>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</si>
  <si>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</si>
  <si>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</si>
  <si>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</si>
  <si>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</si>
  <si>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</si>
  <si>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</si>
  <si>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</si>
  <si>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</si>
  <si>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</si>
  <si>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QAMMBM95664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</si>
  <si>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</si>
  <si>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</si>
  <si>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</si>
  <si>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</si>
  <si>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</si>
  <si>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</si>
  <si>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</si>
  <si>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</si>
  <si>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</si>
  <si>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</si>
  <si>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</si>
  <si>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</si>
  <si>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</si>
  <si>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</si>
  <si>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</si>
  <si>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</si>
  <si>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</si>
  <si>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</si>
  <si>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</si>
  <si>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</si>
  <si>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</si>
  <si>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</si>
  <si>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</si>
  <si>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</si>
  <si>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</si>
  <si>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</si>
  <si>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</si>
  <si>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</si>
  <si>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</si>
  <si>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</si>
  <si>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</si>
  <si>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</si>
  <si>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</si>
  <si>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</si>
  <si>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</si>
  <si>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</si>
  <si>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</si>
  <si>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</si>
  <si>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</si>
  <si>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</si>
  <si>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</si>
  <si>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</si>
  <si>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</si>
  <si>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</si>
  <si>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</si>
  <si>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</si>
  <si>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</si>
  <si>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</si>
  <si>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</si>
  <si>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</si>
  <si>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</si>
  <si>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</si>
  <si>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</si>
  <si>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</si>
  <si>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</si>
  <si>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</si>
  <si>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1、前袋口压线大小，起扭</t>
  </si>
  <si>
    <t>2、后机头拼接位错位</t>
  </si>
  <si>
    <t>3、拼缝起皱，不顺直</t>
  </si>
  <si>
    <t>4、侧骨叽边条倒反，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</si>
  <si>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</si>
  <si>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</si>
  <si>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</si>
  <si>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</si>
  <si>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</si>
  <si>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</si>
  <si>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</si>
  <si>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</si>
  <si>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</si>
  <si>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</si>
  <si>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</si>
  <si>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</si>
  <si>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</si>
  <si>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</si>
  <si>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</si>
  <si>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</si>
  <si>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</si>
  <si>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</si>
  <si>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</si>
  <si>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</si>
  <si>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</si>
  <si>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</si>
  <si>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</si>
  <si>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</si>
  <si>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</si>
  <si>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</si>
  <si>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</si>
  <si>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</si>
  <si>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</si>
  <si>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+1</t>
  </si>
  <si>
    <t>-0.5</t>
  </si>
  <si>
    <r>
      <rPr>
        <b/>
        <sz val="12"/>
        <rFont val="微软雅黑"/>
        <charset val="134"/>
      </rPr>
      <t>腰围</t>
    </r>
    <r>
      <rPr>
        <b/>
        <sz val="12"/>
        <rFont val="Arial"/>
        <charset val="0"/>
      </rPr>
      <t xml:space="preserve"> </t>
    </r>
    <r>
      <rPr>
        <b/>
        <sz val="12"/>
        <rFont val="微软雅黑"/>
        <charset val="134"/>
      </rPr>
      <t>平量</t>
    </r>
  </si>
  <si>
    <t>+0</t>
  </si>
  <si>
    <r>
      <rPr>
        <b/>
        <sz val="12"/>
        <rFont val="微软雅黑"/>
        <charset val="134"/>
      </rPr>
      <t>腰围</t>
    </r>
    <r>
      <rPr>
        <b/>
        <sz val="12"/>
        <rFont val="Arial"/>
        <charset val="0"/>
      </rPr>
      <t xml:space="preserve"> </t>
    </r>
    <r>
      <rPr>
        <b/>
        <sz val="12"/>
        <rFont val="微软雅黑"/>
        <charset val="134"/>
      </rPr>
      <t>拉量</t>
    </r>
  </si>
  <si>
    <t>臀围</t>
  </si>
  <si>
    <t>±0.5</t>
  </si>
  <si>
    <t>腿围/2</t>
  </si>
  <si>
    <t>-1</t>
  </si>
  <si>
    <t>膝围/2</t>
  </si>
  <si>
    <t>±0.3</t>
  </si>
  <si>
    <t>-2</t>
  </si>
  <si>
    <r>
      <rPr>
        <b/>
        <sz val="12"/>
        <rFont val="微软雅黑"/>
        <charset val="134"/>
      </rPr>
      <t>脚口</t>
    </r>
    <r>
      <rPr>
        <b/>
        <sz val="12"/>
        <rFont val="Arial"/>
        <charset val="0"/>
      </rPr>
      <t>/2</t>
    </r>
    <r>
      <rPr>
        <b/>
        <sz val="12"/>
        <rFont val="微软雅黑"/>
        <charset val="134"/>
      </rPr>
      <t>（拉量）</t>
    </r>
  </si>
  <si>
    <r>
      <rPr>
        <b/>
        <sz val="12"/>
        <rFont val="微软雅黑"/>
        <charset val="134"/>
      </rPr>
      <t>脚口</t>
    </r>
    <r>
      <rPr>
        <b/>
        <sz val="12"/>
        <rFont val="Arial"/>
        <charset val="0"/>
      </rPr>
      <t>/2</t>
    </r>
    <r>
      <rPr>
        <b/>
        <sz val="12"/>
        <rFont val="微软雅黑"/>
        <charset val="134"/>
      </rPr>
      <t>（平量）</t>
    </r>
  </si>
  <si>
    <t>+0.5</t>
  </si>
  <si>
    <t>前裆长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</si>
  <si>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</si>
  <si>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</si>
  <si>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</si>
  <si>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</si>
  <si>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</si>
  <si>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</si>
  <si>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</si>
  <si>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</si>
  <si>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</si>
  <si>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</si>
  <si>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</si>
  <si>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</si>
  <si>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</si>
  <si>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</si>
  <si>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</si>
  <si>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</si>
  <si>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</si>
  <si>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</si>
  <si>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</si>
  <si>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</si>
  <si>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</si>
  <si>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</si>
  <si>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</si>
  <si>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</si>
  <si>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</si>
  <si>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</si>
  <si>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</si>
  <si>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</si>
  <si>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</si>
  <si>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</si>
  <si>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</si>
  <si>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</si>
  <si>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</si>
  <si>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</si>
  <si>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</si>
  <si>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</si>
  <si>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</si>
  <si>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采购凭证编号：CGDD24042600065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</si>
  <si>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</si>
  <si>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</si>
  <si>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</si>
  <si>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</si>
  <si>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</si>
  <si>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</si>
  <si>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</si>
  <si>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</si>
  <si>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</si>
  <si>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</si>
  <si>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</si>
  <si>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</si>
  <si>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</si>
  <si>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</si>
  <si>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</si>
  <si>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</si>
  <si>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</si>
  <si>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</si>
  <si>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1、腰头容皱不均匀</t>
  </si>
  <si>
    <t>2、冚脚过骨处不顺直，烫骨脚口两边有大小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</si>
  <si>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</si>
  <si>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</si>
  <si>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</si>
  <si>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</si>
  <si>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</si>
  <si>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</si>
  <si>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</si>
  <si>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</si>
  <si>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</si>
  <si>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</si>
  <si>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</si>
  <si>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+0.5 +0 +0</t>
  </si>
  <si>
    <t>+0 +0 +0</t>
  </si>
  <si>
    <t>+1 +0 +0</t>
  </si>
  <si>
    <t>+0 +0.5 +0</t>
  </si>
  <si>
    <r>
      <rPr>
        <b/>
        <sz val="11"/>
        <rFont val="微软雅黑"/>
        <charset val="134"/>
      </rPr>
      <t>腰围</t>
    </r>
    <r>
      <rPr>
        <b/>
        <sz val="11"/>
        <rFont val="Arial"/>
        <charset val="0"/>
      </rPr>
      <t xml:space="preserve"> </t>
    </r>
    <r>
      <rPr>
        <b/>
        <sz val="11"/>
        <rFont val="微软雅黑"/>
        <charset val="134"/>
      </rPr>
      <t>平量</t>
    </r>
  </si>
  <si>
    <t>+0 +0.5 +1</t>
  </si>
  <si>
    <r>
      <rPr>
        <b/>
        <sz val="11"/>
        <rFont val="微软雅黑"/>
        <charset val="134"/>
      </rPr>
      <t>腰围</t>
    </r>
    <r>
      <rPr>
        <b/>
        <sz val="11"/>
        <rFont val="Arial"/>
        <charset val="0"/>
      </rPr>
      <t xml:space="preserve"> </t>
    </r>
    <r>
      <rPr>
        <b/>
        <sz val="11"/>
        <rFont val="微软雅黑"/>
        <charset val="134"/>
      </rPr>
      <t>拉量</t>
    </r>
  </si>
  <si>
    <t>+1 +1 +0</t>
  </si>
  <si>
    <t>+1 +1 +0.5</t>
  </si>
  <si>
    <t>+0.5 +0.5 +0</t>
  </si>
  <si>
    <t>-0.5 -0.3 +0</t>
  </si>
  <si>
    <t>-0.5 +0 +0</t>
  </si>
  <si>
    <t>-0.5 -0.5 +0</t>
  </si>
  <si>
    <t>-0.5 -0.5 -0.5</t>
  </si>
  <si>
    <r>
      <rPr>
        <b/>
        <sz val="11"/>
        <rFont val="微软雅黑"/>
        <charset val="134"/>
      </rPr>
      <t>脚口</t>
    </r>
    <r>
      <rPr>
        <b/>
        <sz val="11"/>
        <rFont val="Arial"/>
        <charset val="0"/>
      </rPr>
      <t>/2</t>
    </r>
    <r>
      <rPr>
        <b/>
        <sz val="11"/>
        <rFont val="微软雅黑"/>
        <charset val="134"/>
      </rPr>
      <t>（拉量）</t>
    </r>
  </si>
  <si>
    <r>
      <rPr>
        <b/>
        <sz val="11"/>
        <rFont val="微软雅黑"/>
        <charset val="134"/>
      </rPr>
      <t>脚口</t>
    </r>
    <r>
      <rPr>
        <b/>
        <sz val="11"/>
        <rFont val="Arial"/>
        <charset val="0"/>
      </rPr>
      <t>/2</t>
    </r>
    <r>
      <rPr>
        <b/>
        <sz val="11"/>
        <rFont val="微软雅黑"/>
        <charset val="134"/>
      </rPr>
      <t>（平量）</t>
    </r>
  </si>
  <si>
    <t>+0.5 +0 +0.5</t>
  </si>
  <si>
    <t>+0.5 +0 +0 +0</t>
  </si>
  <si>
    <t>+0.5 +0.5 +0.5</t>
  </si>
  <si>
    <t>+0 -0.5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</si>
  <si>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</si>
  <si>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</si>
  <si>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</si>
  <si>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</si>
  <si>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</si>
  <si>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</si>
  <si>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</si>
  <si>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</si>
  <si>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</si>
  <si>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</si>
  <si>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</si>
  <si>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</si>
  <si>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</si>
  <si>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</si>
  <si>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</si>
  <si>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</si>
  <si>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320G左斜卫衣</t>
  </si>
  <si>
    <t>QAMMAM95664</t>
  </si>
  <si>
    <t>润成丰</t>
  </si>
  <si>
    <t>制表时间：2024/11/18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</si>
  <si>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</si>
  <si>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</si>
  <si>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</si>
  <si>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</si>
  <si>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</si>
  <si>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</si>
  <si>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</si>
  <si>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</si>
  <si>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</si>
  <si>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</si>
  <si>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</si>
  <si>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制表时间：2024/11/19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</si>
  <si>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</si>
  <si>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</si>
  <si>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</si>
  <si>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</si>
  <si>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</si>
  <si>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</si>
  <si>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</si>
  <si>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</si>
  <si>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</si>
  <si>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</si>
  <si>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</si>
  <si>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白色牙条绳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</si>
  <si>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</si>
  <si>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</si>
  <si>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</si>
  <si>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</si>
  <si>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</si>
  <si>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</si>
  <si>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</si>
  <si>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</si>
  <si>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</si>
  <si>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</si>
  <si>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</si>
  <si>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</si>
  <si>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</si>
  <si>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</si>
  <si>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</si>
  <si>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</si>
  <si>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</si>
  <si>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</si>
  <si>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</si>
  <si>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</si>
  <si>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</si>
  <si>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</si>
  <si>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</si>
  <si>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</si>
  <si>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车标</t>
  </si>
  <si>
    <t>无脱落开裂</t>
  </si>
  <si>
    <t>制表时间：2024/11/15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</si>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</sst>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8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仿宋_GB2312"/>
      <charset val="0"/>
    </font>
    <font>
      <b/>
      <sz val="12"/>
      <name val="仿宋_GB2312"/>
      <charset val="0"/>
    </font>
    <font>
      <b/>
      <sz val="11"/>
      <name val="微软雅黑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Arial"/>
      <charset val="0"/>
    </font>
    <font>
      <b/>
      <sz val="12"/>
      <name val="Arial"/>
      <charset val="0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3" fillId="8" borderId="83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84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0" borderId="8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9" borderId="86" applyNumberFormat="0" applyAlignment="0" applyProtection="0">
      <alignment vertical="center"/>
    </xf>
    <xf numFmtId="0" fontId="68" fillId="10" borderId="87" applyNumberFormat="0" applyAlignment="0" applyProtection="0">
      <alignment vertical="center"/>
    </xf>
    <xf numFmtId="0" fontId="69" fillId="10" borderId="86" applyNumberFormat="0" applyAlignment="0" applyProtection="0">
      <alignment vertical="center"/>
    </xf>
    <xf numFmtId="0" fontId="70" fillId="11" borderId="88" applyNumberFormat="0" applyAlignment="0" applyProtection="0">
      <alignment vertical="center"/>
    </xf>
    <xf numFmtId="0" fontId="71" fillId="0" borderId="89" applyNumberFormat="0" applyFill="0" applyAlignment="0" applyProtection="0">
      <alignment vertical="center"/>
    </xf>
    <xf numFmtId="0" fontId="72" fillId="0" borderId="90" applyNumberFormat="0" applyFill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7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78" fillId="0" borderId="0"/>
    <xf numFmtId="0" fontId="10" fillId="0" borderId="0">
      <alignment vertical="center"/>
    </xf>
    <xf numFmtId="0" fontId="13" fillId="0" borderId="0">
      <alignment vertical="center"/>
    </xf>
    <xf numFmtId="0" fontId="10" fillId="0" borderId="0"/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7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0" fontId="10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vertical="center"/>
    </xf>
    <xf numFmtId="0" fontId="21" fillId="0" borderId="10" xfId="52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/>
    </xf>
    <xf numFmtId="0" fontId="18" fillId="0" borderId="11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0" fontId="24" fillId="0" borderId="11" xfId="52" applyFont="1" applyFill="1" applyBorder="1" applyAlignment="1">
      <alignment horizontal="left" vertical="center"/>
    </xf>
    <xf numFmtId="0" fontId="25" fillId="0" borderId="2" xfId="52" applyFont="1" applyFill="1" applyBorder="1" applyAlignment="1">
      <alignment horizontal="center" vertical="center"/>
    </xf>
    <xf numFmtId="0" fontId="25" fillId="3" borderId="2" xfId="52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0" fontId="27" fillId="0" borderId="11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12" xfId="0" applyNumberFormat="1" applyFont="1" applyFill="1" applyBorder="1" applyAlignment="1">
      <alignment shrinkToFit="1"/>
    </xf>
    <xf numFmtId="0" fontId="30" fillId="0" borderId="13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16" fillId="0" borderId="13" xfId="53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1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12" fillId="0" borderId="0" xfId="53" applyFont="1" applyFill="1" applyAlignment="1"/>
    <xf numFmtId="0" fontId="18" fillId="0" borderId="10" xfId="52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49" fontId="33" fillId="0" borderId="2" xfId="54" applyNumberFormat="1" applyFont="1" applyFill="1" applyBorder="1" applyAlignment="1">
      <alignment horizontal="center" vertical="center"/>
    </xf>
    <xf numFmtId="49" fontId="33" fillId="0" borderId="15" xfId="54" applyNumberFormat="1" applyFont="1" applyFill="1" applyBorder="1" applyAlignment="1">
      <alignment horizontal="center" vertical="center"/>
    </xf>
    <xf numFmtId="49" fontId="16" fillId="0" borderId="13" xfId="53" applyNumberFormat="1" applyFont="1" applyFill="1" applyBorder="1" applyAlignment="1">
      <alignment horizontal="center"/>
    </xf>
    <xf numFmtId="49" fontId="33" fillId="0" borderId="13" xfId="54" applyNumberFormat="1" applyFont="1" applyFill="1" applyBorder="1" applyAlignment="1">
      <alignment horizontal="center" vertical="center"/>
    </xf>
    <xf numFmtId="49" fontId="33" fillId="0" borderId="16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4" fillId="0" borderId="17" xfId="52" applyFont="1" applyBorder="1" applyAlignment="1">
      <alignment horizontal="center" vertical="top"/>
    </xf>
    <xf numFmtId="0" fontId="35" fillId="0" borderId="18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horizontal="center" vertical="center"/>
    </xf>
    <xf numFmtId="0" fontId="12" fillId="0" borderId="19" xfId="52" applyFont="1" applyFill="1" applyBorder="1" applyAlignment="1">
      <alignment vertical="center"/>
    </xf>
    <xf numFmtId="0" fontId="35" fillId="0" borderId="19" xfId="52" applyFont="1" applyFill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35" fillId="0" borderId="22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vertical="center"/>
    </xf>
    <xf numFmtId="58" fontId="12" fillId="0" borderId="20" xfId="52" applyNumberFormat="1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35" fillId="0" borderId="20" xfId="52" applyFont="1" applyFill="1" applyBorder="1" applyAlignment="1">
      <alignment horizontal="center" vertical="center"/>
    </xf>
    <xf numFmtId="0" fontId="35" fillId="0" borderId="22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vertical="center"/>
    </xf>
    <xf numFmtId="0" fontId="12" fillId="0" borderId="24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5" fillId="0" borderId="18" xfId="52" applyFont="1" applyFill="1" applyBorder="1" applyAlignment="1">
      <alignment vertical="center"/>
    </xf>
    <xf numFmtId="0" fontId="35" fillId="0" borderId="25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horizontal="center" vertical="center"/>
    </xf>
    <xf numFmtId="0" fontId="36" fillId="0" borderId="29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 wrapText="1"/>
    </xf>
    <xf numFmtId="0" fontId="12" fillId="0" borderId="20" xfId="52" applyFont="1" applyFill="1" applyBorder="1" applyAlignment="1">
      <alignment horizontal="left" vertical="center" wrapText="1"/>
    </xf>
    <xf numFmtId="0" fontId="35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35" fillId="0" borderId="30" xfId="52" applyFont="1" applyFill="1" applyBorder="1" applyAlignment="1">
      <alignment horizontal="center" vertical="center"/>
    </xf>
    <xf numFmtId="0" fontId="35" fillId="0" borderId="31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right" vertical="center"/>
    </xf>
    <xf numFmtId="0" fontId="12" fillId="0" borderId="28" xfId="52" applyFont="1" applyFill="1" applyBorder="1" applyAlignment="1">
      <alignment horizontal="right" vertical="center"/>
    </xf>
    <xf numFmtId="0" fontId="36" fillId="0" borderId="18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center" vertical="center"/>
    </xf>
    <xf numFmtId="58" fontId="12" fillId="0" borderId="24" xfId="52" applyNumberFormat="1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12" fillId="0" borderId="19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5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 wrapText="1"/>
    </xf>
    <xf numFmtId="0" fontId="10" fillId="0" borderId="34" xfId="52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12" fillId="0" borderId="32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 wrapText="1"/>
    </xf>
    <xf numFmtId="0" fontId="10" fillId="0" borderId="36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center" vertical="center"/>
    </xf>
    <xf numFmtId="0" fontId="12" fillId="0" borderId="32" xfId="52" applyFont="1" applyFill="1" applyBorder="1" applyAlignment="1">
      <alignment horizontal="right" vertical="center"/>
    </xf>
    <xf numFmtId="0" fontId="12" fillId="0" borderId="37" xfId="52" applyFont="1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left" vertical="center"/>
    </xf>
    <xf numFmtId="0" fontId="0" fillId="0" borderId="2" xfId="52" applyFont="1" applyFill="1" applyBorder="1" applyAlignment="1">
      <alignment horizontal="center" vertical="center"/>
    </xf>
    <xf numFmtId="0" fontId="37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0" fontId="38" fillId="0" borderId="2" xfId="53" applyFont="1" applyFill="1" applyBorder="1" applyAlignment="1" applyProtection="1">
      <alignment horizontal="center" vertical="center"/>
    </xf>
    <xf numFmtId="0" fontId="13" fillId="0" borderId="2" xfId="59" applyFont="1" applyFill="1" applyBorder="1" applyAlignment="1">
      <alignment horizontal="center"/>
    </xf>
    <xf numFmtId="0" fontId="20" fillId="0" borderId="2" xfId="59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/>
    </xf>
    <xf numFmtId="0" fontId="25" fillId="0" borderId="2" xfId="52" applyFont="1" applyFill="1" applyBorder="1" applyAlignment="1">
      <alignment horizontal="left" vertical="center"/>
    </xf>
    <xf numFmtId="0" fontId="25" fillId="0" borderId="5" xfId="52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shrinkToFit="1"/>
    </xf>
    <xf numFmtId="0" fontId="41" fillId="0" borderId="2" xfId="0" applyNumberFormat="1" applyFont="1" applyFill="1" applyBorder="1" applyAlignment="1">
      <alignment horizontal="center" shrinkToFit="1"/>
    </xf>
    <xf numFmtId="178" fontId="41" fillId="0" borderId="2" xfId="0" applyNumberFormat="1" applyFont="1" applyFill="1" applyBorder="1" applyAlignment="1">
      <alignment horizontal="center" vertical="center"/>
    </xf>
    <xf numFmtId="0" fontId="42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shrinkToFit="1"/>
    </xf>
    <xf numFmtId="0" fontId="41" fillId="0" borderId="2" xfId="0" applyNumberFormat="1" applyFont="1" applyFill="1" applyBorder="1" applyAlignment="1">
      <alignment horizontal="center" vertical="center"/>
    </xf>
    <xf numFmtId="0" fontId="43" fillId="0" borderId="2" xfId="59" applyFont="1" applyFill="1" applyBorder="1" applyAlignment="1">
      <alignment horizontal="center"/>
    </xf>
    <xf numFmtId="0" fontId="44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9" fontId="30" fillId="0" borderId="0" xfId="0" applyNumberFormat="1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10" fillId="0" borderId="0" xfId="52" applyFont="1" applyAlignment="1">
      <alignment horizontal="left" vertical="center"/>
    </xf>
    <xf numFmtId="0" fontId="11" fillId="0" borderId="38" xfId="52" applyFont="1" applyBorder="1" applyAlignment="1">
      <alignment horizontal="left" vertical="center"/>
    </xf>
    <xf numFmtId="0" fontId="20" fillId="0" borderId="39" xfId="52" applyFont="1" applyBorder="1" applyAlignment="1">
      <alignment horizontal="center" vertical="center"/>
    </xf>
    <xf numFmtId="0" fontId="11" fillId="0" borderId="39" xfId="52" applyFont="1" applyBorder="1" applyAlignment="1">
      <alignment horizontal="center" vertical="center"/>
    </xf>
    <xf numFmtId="0" fontId="36" fillId="0" borderId="39" xfId="52" applyFont="1" applyBorder="1" applyAlignment="1">
      <alignment horizontal="left" vertical="center"/>
    </xf>
    <xf numFmtId="0" fontId="36" fillId="0" borderId="18" xfId="52" applyFont="1" applyBorder="1" applyAlignment="1">
      <alignment horizontal="center" vertical="center"/>
    </xf>
    <xf numFmtId="0" fontId="36" fillId="0" borderId="19" xfId="52" applyFont="1" applyBorder="1" applyAlignment="1">
      <alignment horizontal="center" vertical="center"/>
    </xf>
    <xf numFmtId="0" fontId="36" fillId="0" borderId="33" xfId="52" applyFont="1" applyBorder="1" applyAlignment="1">
      <alignment horizontal="center" vertical="center"/>
    </xf>
    <xf numFmtId="0" fontId="11" fillId="0" borderId="18" xfId="52" applyFont="1" applyBorder="1" applyAlignment="1">
      <alignment horizontal="center" vertical="center"/>
    </xf>
    <xf numFmtId="0" fontId="11" fillId="0" borderId="19" xfId="52" applyFont="1" applyBorder="1" applyAlignment="1">
      <alignment horizontal="center" vertical="center"/>
    </xf>
    <xf numFmtId="0" fontId="11" fillId="0" borderId="33" xfId="52" applyFont="1" applyBorder="1" applyAlignment="1">
      <alignment horizontal="center" vertical="center"/>
    </xf>
    <xf numFmtId="0" fontId="36" fillId="0" borderId="22" xfId="52" applyFont="1" applyBorder="1" applyAlignment="1">
      <alignment horizontal="left" vertical="center"/>
    </xf>
    <xf numFmtId="0" fontId="36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21" xfId="52" applyNumberFormat="1" applyFont="1" applyBorder="1" applyAlignment="1">
      <alignment horizontal="center" vertical="center"/>
    </xf>
    <xf numFmtId="0" fontId="36" fillId="0" borderId="22" xfId="52" applyFont="1" applyBorder="1" applyAlignment="1">
      <alignment vertical="center"/>
    </xf>
    <xf numFmtId="49" fontId="20" fillId="0" borderId="20" xfId="52" applyNumberFormat="1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36" fillId="0" borderId="20" xfId="52" applyFont="1" applyBorder="1" applyAlignment="1">
      <alignment vertical="center"/>
    </xf>
    <xf numFmtId="0" fontId="20" fillId="0" borderId="40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0" fillId="0" borderId="20" xfId="52" applyFont="1" applyBorder="1" applyAlignment="1">
      <alignment vertical="center"/>
    </xf>
    <xf numFmtId="0" fontId="46" fillId="0" borderId="23" xfId="52" applyFont="1" applyBorder="1" applyAlignment="1">
      <alignment vertical="center"/>
    </xf>
    <xf numFmtId="0" fontId="20" fillId="0" borderId="42" xfId="52" applyFont="1" applyBorder="1" applyAlignment="1">
      <alignment horizontal="center" vertical="center"/>
    </xf>
    <xf numFmtId="0" fontId="20" fillId="0" borderId="37" xfId="52" applyFont="1" applyBorder="1" applyAlignment="1">
      <alignment horizontal="center" vertical="center"/>
    </xf>
    <xf numFmtId="0" fontId="36" fillId="0" borderId="23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6" fillId="0" borderId="18" xfId="52" applyFont="1" applyBorder="1" applyAlignment="1">
      <alignment vertical="center"/>
    </xf>
    <xf numFmtId="0" fontId="10" fillId="0" borderId="19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0" fillId="0" borderId="19" xfId="52" applyFont="1" applyBorder="1" applyAlignment="1">
      <alignment vertical="center"/>
    </xf>
    <xf numFmtId="0" fontId="36" fillId="0" borderId="19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2" fillId="0" borderId="31" xfId="52" applyFont="1" applyBorder="1" applyAlignment="1">
      <alignment horizontal="left" vertical="center" wrapText="1"/>
    </xf>
    <xf numFmtId="0" fontId="12" fillId="0" borderId="26" xfId="52" applyFont="1" applyBorder="1" applyAlignment="1">
      <alignment horizontal="left" vertical="center" wrapText="1"/>
    </xf>
    <xf numFmtId="0" fontId="12" fillId="0" borderId="43" xfId="52" applyFont="1" applyBorder="1" applyAlignment="1">
      <alignment horizontal="left" vertical="center" wrapText="1"/>
    </xf>
    <xf numFmtId="0" fontId="12" fillId="0" borderId="29" xfId="52" applyFont="1" applyBorder="1" applyAlignment="1">
      <alignment horizontal="left" vertical="center"/>
    </xf>
    <xf numFmtId="0" fontId="12" fillId="0" borderId="28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/>
    </xf>
    <xf numFmtId="0" fontId="12" fillId="0" borderId="27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12" fillId="0" borderId="18" xfId="52" applyFont="1" applyBorder="1" applyAlignment="1">
      <alignment horizontal="left" vertical="center" wrapText="1"/>
    </xf>
    <xf numFmtId="0" fontId="12" fillId="0" borderId="19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36" fillId="0" borderId="23" xfId="52" applyFont="1" applyBorder="1" applyAlignment="1">
      <alignment horizontal="center" vertical="center"/>
    </xf>
    <xf numFmtId="0" fontId="36" fillId="0" borderId="24" xfId="52" applyFont="1" applyBorder="1" applyAlignment="1">
      <alignment horizontal="center" vertical="center"/>
    </xf>
    <xf numFmtId="0" fontId="36" fillId="0" borderId="22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35" fillId="0" borderId="20" xfId="52" applyFont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6" fillId="0" borderId="29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11" fillId="0" borderId="46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11" fillId="0" borderId="47" xfId="52" applyFont="1" applyBorder="1" applyAlignment="1">
      <alignment vertical="center"/>
    </xf>
    <xf numFmtId="58" fontId="10" fillId="0" borderId="47" xfId="52" applyNumberFormat="1" applyFont="1" applyBorder="1" applyAlignment="1">
      <alignment vertical="center"/>
    </xf>
    <xf numFmtId="0" fontId="11" fillId="0" borderId="47" xfId="52" applyFont="1" applyBorder="1" applyAlignment="1">
      <alignment horizontal="center" vertical="center"/>
    </xf>
    <xf numFmtId="0" fontId="11" fillId="0" borderId="48" xfId="52" applyFont="1" applyFill="1" applyBorder="1" applyAlignment="1">
      <alignment horizontal="left" vertical="center"/>
    </xf>
    <xf numFmtId="0" fontId="11" fillId="0" borderId="47" xfId="52" applyFont="1" applyFill="1" applyBorder="1" applyAlignment="1">
      <alignment horizontal="left" vertical="center"/>
    </xf>
    <xf numFmtId="0" fontId="11" fillId="0" borderId="49" xfId="52" applyFont="1" applyFill="1" applyBorder="1" applyAlignment="1">
      <alignment horizontal="center" vertical="center"/>
    </xf>
    <xf numFmtId="0" fontId="11" fillId="0" borderId="50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10" fillId="0" borderId="39" xfId="52" applyFont="1" applyBorder="1" applyAlignment="1">
      <alignment horizontal="center" vertical="center"/>
    </xf>
    <xf numFmtId="0" fontId="10" fillId="0" borderId="51" xfId="52" applyFont="1" applyBorder="1" applyAlignment="1">
      <alignment horizontal="center" vertical="center"/>
    </xf>
    <xf numFmtId="0" fontId="20" fillId="0" borderId="34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35" fillId="0" borderId="19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35" fillId="0" borderId="36" xfId="52" applyFont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36" fillId="0" borderId="34" xfId="52" applyFont="1" applyBorder="1" applyAlignment="1">
      <alignment horizontal="center" vertical="center"/>
    </xf>
    <xf numFmtId="0" fontId="35" fillId="0" borderId="21" xfId="52" applyFont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6" fillId="0" borderId="36" xfId="52" applyFont="1" applyBorder="1" applyAlignment="1">
      <alignment horizontal="left" vertical="center"/>
    </xf>
    <xf numFmtId="0" fontId="20" fillId="0" borderId="52" xfId="52" applyFont="1" applyBorder="1" applyAlignment="1">
      <alignment horizontal="center" vertical="center"/>
    </xf>
    <xf numFmtId="0" fontId="11" fillId="0" borderId="53" xfId="52" applyFont="1" applyFill="1" applyBorder="1" applyAlignment="1">
      <alignment horizontal="left" vertical="center"/>
    </xf>
    <xf numFmtId="0" fontId="11" fillId="0" borderId="54" xfId="52" applyFont="1" applyFill="1" applyBorder="1" applyAlignment="1">
      <alignment horizontal="center" vertical="center"/>
    </xf>
    <xf numFmtId="0" fontId="11" fillId="0" borderId="34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8" fillId="0" borderId="55" xfId="52" applyFont="1" applyFill="1" applyBorder="1" applyAlignment="1">
      <alignment horizontal="left" vertical="center"/>
    </xf>
    <xf numFmtId="0" fontId="18" fillId="0" borderId="56" xfId="52" applyFont="1" applyFill="1" applyBorder="1" applyAlignment="1">
      <alignment horizontal="center" vertical="center"/>
    </xf>
    <xf numFmtId="0" fontId="20" fillId="0" borderId="56" xfId="52" applyFont="1" applyFill="1" applyBorder="1" applyAlignment="1">
      <alignment horizontal="center" vertical="center"/>
    </xf>
    <xf numFmtId="0" fontId="18" fillId="0" borderId="57" xfId="52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vertical="center"/>
    </xf>
    <xf numFmtId="0" fontId="21" fillId="0" borderId="58" xfId="52" applyFont="1" applyFill="1" applyBorder="1" applyAlignment="1">
      <alignment horizontal="center" vertical="center"/>
    </xf>
    <xf numFmtId="0" fontId="38" fillId="0" borderId="59" xfId="53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9" fontId="39" fillId="0" borderId="2" xfId="51" applyNumberFormat="1" applyFont="1" applyFill="1" applyBorder="1" applyAlignment="1">
      <alignment horizontal="center" vertical="center"/>
    </xf>
    <xf numFmtId="0" fontId="47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left" vertical="center"/>
    </xf>
    <xf numFmtId="0" fontId="29" fillId="0" borderId="60" xfId="0" applyNumberFormat="1" applyFont="1" applyFill="1" applyBorder="1" applyAlignment="1">
      <alignment shrinkToFit="1"/>
    </xf>
    <xf numFmtId="0" fontId="30" fillId="0" borderId="61" xfId="0" applyNumberFormat="1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58" xfId="53" applyFont="1" applyFill="1" applyBorder="1" applyAlignment="1">
      <alignment horizontal="center"/>
    </xf>
    <xf numFmtId="0" fontId="18" fillId="0" borderId="58" xfId="52" applyFont="1" applyFill="1" applyBorder="1" applyAlignment="1">
      <alignment horizontal="left" vertical="center"/>
    </xf>
    <xf numFmtId="0" fontId="16" fillId="0" borderId="58" xfId="52" applyFont="1" applyFill="1" applyBorder="1" applyAlignment="1">
      <alignment horizontal="center" vertical="center"/>
    </xf>
    <xf numFmtId="0" fontId="16" fillId="0" borderId="62" xfId="52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0" fontId="22" fillId="0" borderId="64" xfId="53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180" fontId="23" fillId="0" borderId="8" xfId="0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39" fillId="0" borderId="66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3" fillId="0" borderId="20" xfId="54" applyNumberFormat="1" applyFont="1" applyFill="1" applyBorder="1" applyAlignment="1">
      <alignment horizontal="center" vertical="center"/>
    </xf>
    <xf numFmtId="0" fontId="23" fillId="0" borderId="20" xfId="0" applyNumberFormat="1" applyFont="1" applyFill="1" applyBorder="1" applyAlignment="1">
      <alignment horizontal="center" vertical="center"/>
    </xf>
    <xf numFmtId="0" fontId="16" fillId="0" borderId="20" xfId="53" applyFont="1" applyFill="1" applyBorder="1" applyAlignment="1"/>
    <xf numFmtId="0" fontId="23" fillId="0" borderId="67" xfId="0" applyNumberFormat="1" applyFont="1" applyFill="1" applyBorder="1" applyAlignment="1">
      <alignment horizontal="center" vertical="center"/>
    </xf>
    <xf numFmtId="49" fontId="33" fillId="0" borderId="67" xfId="54" applyNumberFormat="1" applyFont="1" applyFill="1" applyBorder="1" applyAlignment="1">
      <alignment horizontal="center" vertical="center"/>
    </xf>
    <xf numFmtId="0" fontId="16" fillId="0" borderId="68" xfId="53" applyFont="1" applyFill="1" applyBorder="1" applyAlignment="1">
      <alignment horizontal="center"/>
    </xf>
    <xf numFmtId="49" fontId="16" fillId="0" borderId="69" xfId="53" applyNumberFormat="1" applyFont="1" applyFill="1" applyBorder="1" applyAlignment="1">
      <alignment horizontal="center"/>
    </xf>
    <xf numFmtId="49" fontId="33" fillId="0" borderId="69" xfId="54" applyNumberFormat="1" applyFont="1" applyFill="1" applyBorder="1" applyAlignment="1">
      <alignment horizontal="center" vertical="center"/>
    </xf>
    <xf numFmtId="49" fontId="33" fillId="0" borderId="70" xfId="54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0" fontId="10" fillId="0" borderId="0" xfId="52" applyFont="1" applyBorder="1" applyAlignment="1">
      <alignment horizontal="left" vertical="center"/>
    </xf>
    <xf numFmtId="0" fontId="48" fillId="0" borderId="17" xfId="52" applyFont="1" applyBorder="1" applyAlignment="1">
      <alignment horizontal="center" vertical="top"/>
    </xf>
    <xf numFmtId="0" fontId="36" fillId="0" borderId="71" xfId="52" applyFont="1" applyBorder="1" applyAlignment="1">
      <alignment horizontal="left" vertical="center"/>
    </xf>
    <xf numFmtId="0" fontId="36" fillId="0" borderId="17" xfId="52" applyFont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11" fillId="0" borderId="48" xfId="52" applyFont="1" applyBorder="1" applyAlignment="1">
      <alignment horizontal="left" vertical="center"/>
    </xf>
    <xf numFmtId="0" fontId="11" fillId="0" borderId="47" xfId="52" applyFont="1" applyBorder="1" applyAlignment="1">
      <alignment horizontal="left" vertical="center"/>
    </xf>
    <xf numFmtId="0" fontId="36" fillId="0" borderId="49" xfId="52" applyFont="1" applyBorder="1" applyAlignment="1">
      <alignment vertical="center"/>
    </xf>
    <xf numFmtId="0" fontId="10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horizontal="left" vertical="center"/>
    </xf>
    <xf numFmtId="0" fontId="10" fillId="0" borderId="50" xfId="52" applyFont="1" applyBorder="1" applyAlignment="1">
      <alignment vertical="center"/>
    </xf>
    <xf numFmtId="0" fontId="36" fillId="0" borderId="50" xfId="52" applyFont="1" applyBorder="1" applyAlignment="1">
      <alignment vertical="center"/>
    </xf>
    <xf numFmtId="0" fontId="36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36" fillId="0" borderId="50" xfId="52" applyFont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36" fillId="0" borderId="44" xfId="52" applyFont="1" applyBorder="1" applyAlignment="1">
      <alignment horizontal="left" vertical="center" wrapText="1"/>
    </xf>
    <xf numFmtId="0" fontId="36" fillId="0" borderId="45" xfId="52" applyFont="1" applyBorder="1" applyAlignment="1">
      <alignment horizontal="left" vertical="center" wrapText="1"/>
    </xf>
    <xf numFmtId="0" fontId="36" fillId="0" borderId="72" xfId="52" applyFont="1" applyBorder="1" applyAlignment="1">
      <alignment horizontal="left" vertical="center"/>
    </xf>
    <xf numFmtId="0" fontId="36" fillId="0" borderId="73" xfId="52" applyFont="1" applyBorder="1" applyAlignment="1">
      <alignment horizontal="left" vertical="center"/>
    </xf>
    <xf numFmtId="0" fontId="49" fillId="0" borderId="7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0" fillId="3" borderId="2" xfId="0" applyFont="1" applyFill="1" applyBorder="1" applyAlignment="1" applyProtection="1">
      <alignment horizontal="center" vertical="center" wrapText="1"/>
      <protection locked="0"/>
    </xf>
    <xf numFmtId="0" fontId="51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50" xfId="52" applyNumberFormat="1" applyFont="1" applyBorder="1" applyAlignment="1">
      <alignment horizontal="center" vertical="center"/>
    </xf>
    <xf numFmtId="9" fontId="20" fillId="0" borderId="20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26" xfId="52" applyNumberFormat="1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9" fontId="20" fillId="0" borderId="45" xfId="52" applyNumberFormat="1" applyFont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35" fillId="0" borderId="50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20" fillId="0" borderId="76" xfId="52" applyFont="1" applyFill="1" applyBorder="1" applyAlignment="1">
      <alignment horizontal="left" vertical="center"/>
    </xf>
    <xf numFmtId="0" fontId="11" fillId="0" borderId="38" xfId="52" applyFont="1" applyBorder="1" applyAlignment="1">
      <alignment vertical="center"/>
    </xf>
    <xf numFmtId="0" fontId="52" fillId="0" borderId="47" xfId="52" applyFont="1" applyBorder="1" applyAlignment="1">
      <alignment horizontal="center" vertical="center"/>
    </xf>
    <xf numFmtId="0" fontId="11" fillId="0" borderId="39" xfId="52" applyFont="1" applyBorder="1" applyAlignment="1">
      <alignment vertical="center"/>
    </xf>
    <xf numFmtId="0" fontId="20" fillId="0" borderId="77" xfId="52" applyFont="1" applyBorder="1" applyAlignment="1">
      <alignment vertical="center"/>
    </xf>
    <xf numFmtId="0" fontId="11" fillId="0" borderId="77" xfId="52" applyFont="1" applyBorder="1" applyAlignment="1">
      <alignment vertical="center"/>
    </xf>
    <xf numFmtId="58" fontId="10" fillId="0" borderId="39" xfId="52" applyNumberFormat="1" applyFont="1" applyBorder="1" applyAlignment="1">
      <alignment vertical="center"/>
    </xf>
    <xf numFmtId="0" fontId="11" fillId="0" borderId="30" xfId="52" applyFont="1" applyBorder="1" applyAlignment="1">
      <alignment horizontal="center" vertical="center"/>
    </xf>
    <xf numFmtId="0" fontId="20" fillId="0" borderId="78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36" fillId="0" borderId="79" xfId="52" applyFont="1" applyBorder="1" applyAlignment="1">
      <alignment horizontal="left" vertical="center"/>
    </xf>
    <xf numFmtId="0" fontId="11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37" xfId="52" applyFont="1" applyBorder="1" applyAlignment="1">
      <alignment horizontal="left" vertical="center" wrapText="1"/>
    </xf>
    <xf numFmtId="0" fontId="36" fillId="0" borderId="54" xfId="52" applyFont="1" applyBorder="1" applyAlignment="1">
      <alignment horizontal="left" vertical="center"/>
    </xf>
    <xf numFmtId="0" fontId="36" fillId="0" borderId="2" xfId="52" applyFont="1" applyBorder="1" applyAlignment="1">
      <alignment horizontal="center" vertical="center"/>
    </xf>
    <xf numFmtId="0" fontId="53" fillId="0" borderId="36" xfId="52" applyFont="1" applyBorder="1" applyAlignment="1">
      <alignment horizontal="left" vertical="center"/>
    </xf>
    <xf numFmtId="0" fontId="12" fillId="0" borderId="21" xfId="52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0" fontId="35" fillId="0" borderId="54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0" fillId="0" borderId="80" xfId="52" applyFont="1" applyFill="1" applyBorder="1" applyAlignment="1">
      <alignment horizontal="left" vertical="center"/>
    </xf>
    <xf numFmtId="0" fontId="11" fillId="0" borderId="81" xfId="52" applyFont="1" applyBorder="1" applyAlignment="1">
      <alignment horizontal="center" vertical="center"/>
    </xf>
    <xf numFmtId="0" fontId="20" fillId="0" borderId="77" xfId="52" applyFont="1" applyBorder="1" applyAlignment="1">
      <alignment horizontal="center" vertical="center"/>
    </xf>
    <xf numFmtId="0" fontId="20" fillId="0" borderId="79" xfId="52" applyFont="1" applyBorder="1" applyAlignment="1">
      <alignment horizontal="center" vertical="center"/>
    </xf>
    <xf numFmtId="0" fontId="20" fillId="0" borderId="79" xfId="52" applyFont="1" applyFill="1" applyBorder="1" applyAlignment="1">
      <alignment horizontal="left" vertical="center"/>
    </xf>
    <xf numFmtId="0" fontId="54" fillId="0" borderId="9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5" fillId="0" borderId="11" xfId="0" applyFont="1" applyBorder="1"/>
    <xf numFmtId="0" fontId="55" fillId="0" borderId="2" xfId="0" applyFont="1" applyBorder="1"/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4" borderId="5" xfId="0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0" fontId="55" fillId="4" borderId="2" xfId="0" applyFont="1" applyFill="1" applyBorder="1"/>
    <xf numFmtId="0" fontId="0" fillId="0" borderId="11" xfId="0" applyBorder="1"/>
    <xf numFmtId="0" fontId="0" fillId="4" borderId="2" xfId="0" applyFill="1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0" fontId="0" fillId="5" borderId="0" xfId="0" applyFill="1"/>
    <xf numFmtId="0" fontId="54" fillId="0" borderId="14" xfId="0" applyFont="1" applyBorder="1" applyAlignment="1">
      <alignment horizontal="center" vertical="center" wrapText="1"/>
    </xf>
    <xf numFmtId="0" fontId="55" fillId="0" borderId="82" xfId="0" applyFont="1" applyBorder="1" applyAlignment="1">
      <alignment horizontal="center" vertical="center"/>
    </xf>
    <xf numFmtId="0" fontId="55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5" fillId="6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38100</xdr:colOff>
      <xdr:row>2</xdr:row>
      <xdr:rowOff>0</xdr:rowOff>
    </xdr:from>
    <xdr:to>
      <xdr:col>9</xdr:col>
      <xdr:colOff>0</xdr:colOff>
      <xdr:row>5</xdr:row>
      <xdr:rowOff>13335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1405" y="581025"/>
          <a:ext cx="1028700" cy="727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5" customWidth="1"/>
    <col min="3" max="3" width="10.125" customWidth="1"/>
  </cols>
  <sheetData>
    <row r="1" ht="21" customHeight="1" spans="1:2">
      <c r="A1" s="486"/>
      <c r="B1" s="487" t="s">
        <v>0</v>
      </c>
    </row>
    <row r="2" spans="1:2">
      <c r="A2" s="9">
        <v>1</v>
      </c>
      <c r="B2" s="488" t="s">
        <v>1</v>
      </c>
    </row>
    <row r="3" spans="1:2">
      <c r="A3" s="9">
        <v>2</v>
      </c>
      <c r="B3" s="488" t="s">
        <v>2</v>
      </c>
    </row>
    <row r="4" spans="1:2">
      <c r="A4" s="9">
        <v>3</v>
      </c>
      <c r="B4" s="488" t="s">
        <v>3</v>
      </c>
    </row>
    <row r="5" spans="1:2">
      <c r="A5" s="9">
        <v>4</v>
      </c>
      <c r="B5" s="488" t="s">
        <v>4</v>
      </c>
    </row>
    <row r="6" spans="1:2">
      <c r="A6" s="9">
        <v>5</v>
      </c>
      <c r="B6" s="488" t="s">
        <v>5</v>
      </c>
    </row>
    <row r="7" spans="1:2">
      <c r="A7" s="9">
        <v>6</v>
      </c>
      <c r="B7" s="488" t="s">
        <v>6</v>
      </c>
    </row>
    <row r="8" s="484" customFormat="1" ht="15" customHeight="1" spans="1:2">
      <c r="A8" s="489">
        <v>7</v>
      </c>
      <c r="B8" s="490" t="s">
        <v>7</v>
      </c>
    </row>
    <row r="9" ht="18.95" customHeight="1" spans="1:2">
      <c r="A9" s="486"/>
      <c r="B9" s="491" t="s">
        <v>8</v>
      </c>
    </row>
    <row r="10" ht="15.95" customHeight="1" spans="1:2">
      <c r="A10" s="9">
        <v>1</v>
      </c>
      <c r="B10" s="492" t="s">
        <v>9</v>
      </c>
    </row>
    <row r="11" spans="1:2">
      <c r="A11" s="9">
        <v>2</v>
      </c>
      <c r="B11" s="488" t="s">
        <v>10</v>
      </c>
    </row>
    <row r="12" spans="1:2">
      <c r="A12" s="9">
        <v>3</v>
      </c>
      <c r="B12" s="490" t="s">
        <v>11</v>
      </c>
    </row>
    <row r="13" spans="1:2">
      <c r="A13" s="9">
        <v>4</v>
      </c>
      <c r="B13" s="488" t="s">
        <v>12</v>
      </c>
    </row>
    <row r="14" spans="1:2">
      <c r="A14" s="9">
        <v>5</v>
      </c>
      <c r="B14" s="488" t="s">
        <v>13</v>
      </c>
    </row>
    <row r="15" spans="1:2">
      <c r="A15" s="9">
        <v>6</v>
      </c>
      <c r="B15" s="488" t="s">
        <v>14</v>
      </c>
    </row>
    <row r="16" spans="1:2">
      <c r="A16" s="9">
        <v>7</v>
      </c>
      <c r="B16" s="488" t="s">
        <v>15</v>
      </c>
    </row>
    <row r="17" spans="1:2">
      <c r="A17" s="9">
        <v>8</v>
      </c>
      <c r="B17" s="488" t="s">
        <v>16</v>
      </c>
    </row>
    <row r="18" spans="1:2">
      <c r="A18" s="9">
        <v>9</v>
      </c>
      <c r="B18" s="488" t="s">
        <v>17</v>
      </c>
    </row>
    <row r="19" spans="1:2">
      <c r="A19" s="9"/>
      <c r="B19" s="488"/>
    </row>
    <row r="20" ht="20.25" spans="1:2">
      <c r="A20" s="486"/>
      <c r="B20" s="487" t="s">
        <v>18</v>
      </c>
    </row>
    <row r="21" spans="1:2">
      <c r="A21" s="9">
        <v>1</v>
      </c>
      <c r="B21" s="493" t="s">
        <v>19</v>
      </c>
    </row>
    <row r="22" spans="1:2">
      <c r="A22" s="9">
        <v>2</v>
      </c>
      <c r="B22" s="488" t="s">
        <v>20</v>
      </c>
    </row>
    <row r="23" spans="1:2">
      <c r="A23" s="9">
        <v>3</v>
      </c>
      <c r="B23" s="488" t="s">
        <v>21</v>
      </c>
    </row>
    <row r="24" spans="1:2">
      <c r="A24" s="9">
        <v>4</v>
      </c>
      <c r="B24" s="488" t="s">
        <v>22</v>
      </c>
    </row>
    <row r="25" spans="1:2">
      <c r="A25" s="9">
        <v>5</v>
      </c>
      <c r="B25" s="488" t="s">
        <v>23</v>
      </c>
    </row>
    <row r="26" spans="1:2">
      <c r="A26" s="9">
        <v>6</v>
      </c>
      <c r="B26" s="488" t="s">
        <v>24</v>
      </c>
    </row>
    <row r="27" spans="1:2">
      <c r="A27" s="9">
        <v>7</v>
      </c>
      <c r="B27" s="488" t="s">
        <v>25</v>
      </c>
    </row>
    <row r="28" spans="1:2">
      <c r="A28" s="9"/>
      <c r="B28" s="488"/>
    </row>
    <row r="29" ht="20.25" spans="1:2">
      <c r="A29" s="486"/>
      <c r="B29" s="487" t="s">
        <v>26</v>
      </c>
    </row>
    <row r="30" spans="1:2">
      <c r="A30" s="9">
        <v>1</v>
      </c>
      <c r="B30" s="493" t="s">
        <v>27</v>
      </c>
    </row>
    <row r="31" spans="1:2">
      <c r="A31" s="9">
        <v>2</v>
      </c>
      <c r="B31" s="488" t="s">
        <v>28</v>
      </c>
    </row>
    <row r="32" spans="1:2">
      <c r="A32" s="9">
        <v>3</v>
      </c>
      <c r="B32" s="488" t="s">
        <v>29</v>
      </c>
    </row>
    <row r="33" ht="28.5" spans="1:2">
      <c r="A33" s="9">
        <v>4</v>
      </c>
      <c r="B33" s="488" t="s">
        <v>30</v>
      </c>
    </row>
    <row r="34" spans="1:2">
      <c r="A34" s="9">
        <v>5</v>
      </c>
      <c r="B34" s="488" t="s">
        <v>31</v>
      </c>
    </row>
    <row r="35" spans="1:2">
      <c r="A35" s="9">
        <v>6</v>
      </c>
      <c r="B35" s="488" t="s">
        <v>32</v>
      </c>
    </row>
    <row r="36" spans="1:2">
      <c r="A36" s="9">
        <v>7</v>
      </c>
      <c r="B36" s="488" t="s">
        <v>33</v>
      </c>
    </row>
    <row r="37" spans="1:2">
      <c r="A37" s="9"/>
      <c r="B37" s="488"/>
    </row>
    <row r="39" spans="1:2">
      <c r="A39" s="494" t="s">
        <v>34</v>
      </c>
      <c r="B39" s="4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280</v>
      </c>
      <c r="H2" s="4"/>
      <c r="I2" s="4" t="s">
        <v>281</v>
      </c>
      <c r="J2" s="4"/>
      <c r="K2" s="6" t="s">
        <v>282</v>
      </c>
      <c r="L2" s="69" t="s">
        <v>283</v>
      </c>
      <c r="M2" s="19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70"/>
      <c r="M3" s="20"/>
    </row>
    <row r="4" ht="22" customHeight="1" spans="1:13">
      <c r="A4" s="61">
        <v>1</v>
      </c>
      <c r="B4" s="23" t="s">
        <v>275</v>
      </c>
      <c r="C4" s="24">
        <v>241028004</v>
      </c>
      <c r="D4" s="24" t="s">
        <v>273</v>
      </c>
      <c r="E4" s="25" t="s">
        <v>112</v>
      </c>
      <c r="F4" s="26" t="s">
        <v>274</v>
      </c>
      <c r="G4" s="62">
        <v>-0.02</v>
      </c>
      <c r="H4" s="62">
        <v>-0.02</v>
      </c>
      <c r="I4" s="62">
        <v>-0.02</v>
      </c>
      <c r="J4" s="62">
        <v>-0.02</v>
      </c>
      <c r="K4" s="65"/>
      <c r="L4" s="11" t="s">
        <v>95</v>
      </c>
      <c r="M4" s="11" t="s">
        <v>287</v>
      </c>
    </row>
    <row r="5" ht="22" customHeight="1" spans="1:13">
      <c r="A5" s="61">
        <v>2</v>
      </c>
      <c r="B5" s="23" t="s">
        <v>275</v>
      </c>
      <c r="C5" s="24">
        <v>241028006</v>
      </c>
      <c r="D5" s="24" t="s">
        <v>273</v>
      </c>
      <c r="E5" s="29" t="s">
        <v>111</v>
      </c>
      <c r="F5" s="26" t="s">
        <v>274</v>
      </c>
      <c r="G5" s="62">
        <v>-0.02</v>
      </c>
      <c r="H5" s="62">
        <v>-0.02</v>
      </c>
      <c r="I5" s="62">
        <v>-0.02</v>
      </c>
      <c r="J5" s="62">
        <v>-0.02</v>
      </c>
      <c r="K5" s="65"/>
      <c r="L5" s="11" t="s">
        <v>95</v>
      </c>
      <c r="M5" s="11" t="s">
        <v>287</v>
      </c>
    </row>
    <row r="6" ht="22" customHeight="1" spans="1:13">
      <c r="A6" s="61">
        <v>3</v>
      </c>
      <c r="B6" s="23"/>
      <c r="C6" s="23"/>
      <c r="D6" s="23"/>
      <c r="E6" s="29"/>
      <c r="F6" s="30"/>
      <c r="G6" s="25"/>
      <c r="H6" s="25"/>
      <c r="I6" s="62"/>
      <c r="J6" s="62"/>
      <c r="K6" s="65"/>
      <c r="L6" s="11"/>
      <c r="M6" s="11"/>
    </row>
    <row r="7" ht="22" customHeight="1" spans="1:13">
      <c r="A7" s="61">
        <v>4</v>
      </c>
      <c r="B7" s="23"/>
      <c r="C7" s="23"/>
      <c r="D7" s="23"/>
      <c r="E7" s="29"/>
      <c r="F7" s="30"/>
      <c r="G7" s="25"/>
      <c r="H7" s="25"/>
      <c r="I7" s="62"/>
      <c r="J7" s="62"/>
      <c r="K7" s="65"/>
      <c r="L7" s="11"/>
      <c r="M7" s="11"/>
    </row>
    <row r="8" ht="22" customHeight="1" spans="1:13">
      <c r="A8" s="61"/>
      <c r="B8" s="63"/>
      <c r="C8" s="31"/>
      <c r="D8" s="31"/>
      <c r="E8" s="31"/>
      <c r="F8" s="64"/>
      <c r="G8" s="65"/>
      <c r="H8" s="66"/>
      <c r="I8" s="66"/>
      <c r="J8" s="66"/>
      <c r="K8" s="65"/>
      <c r="L8" s="9"/>
      <c r="M8" s="9"/>
    </row>
    <row r="9" ht="22" customHeight="1" spans="1:13">
      <c r="A9" s="61"/>
      <c r="B9" s="63"/>
      <c r="C9" s="31"/>
      <c r="D9" s="31"/>
      <c r="E9" s="31"/>
      <c r="F9" s="64"/>
      <c r="G9" s="65"/>
      <c r="H9" s="66"/>
      <c r="I9" s="66"/>
      <c r="J9" s="66"/>
      <c r="K9" s="65"/>
      <c r="L9" s="9"/>
      <c r="M9" s="9"/>
    </row>
    <row r="10" ht="22" customHeight="1" spans="1:13">
      <c r="A10" s="61"/>
      <c r="B10" s="63"/>
      <c r="C10" s="31"/>
      <c r="D10" s="31"/>
      <c r="E10" s="31"/>
      <c r="F10" s="64"/>
      <c r="G10" s="65"/>
      <c r="H10" s="66"/>
      <c r="I10" s="66"/>
      <c r="J10" s="66"/>
      <c r="K10" s="65"/>
      <c r="L10" s="9"/>
      <c r="M10" s="9"/>
    </row>
    <row r="11" ht="22" customHeight="1" spans="1:13">
      <c r="A11" s="61"/>
      <c r="B11" s="63"/>
      <c r="C11" s="31"/>
      <c r="D11" s="31"/>
      <c r="E11" s="31"/>
      <c r="F11" s="64"/>
      <c r="G11" s="65"/>
      <c r="H11" s="66"/>
      <c r="I11" s="66"/>
      <c r="J11" s="66"/>
      <c r="K11" s="65"/>
      <c r="L11" s="9"/>
      <c r="M11" s="9"/>
    </row>
    <row r="12" s="2" customFormat="1" ht="18.75" spans="1:13">
      <c r="A12" s="13" t="s">
        <v>288</v>
      </c>
      <c r="B12" s="14"/>
      <c r="C12" s="14"/>
      <c r="D12" s="31"/>
      <c r="E12" s="15"/>
      <c r="F12" s="64"/>
      <c r="G12" s="32"/>
      <c r="H12" s="13" t="s">
        <v>277</v>
      </c>
      <c r="I12" s="14"/>
      <c r="J12" s="14"/>
      <c r="K12" s="15"/>
      <c r="L12" s="71"/>
      <c r="M12" s="21"/>
    </row>
    <row r="13" ht="84" customHeight="1" spans="1:13">
      <c r="A13" s="67" t="s">
        <v>289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7" sqref="F17:G1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39" t="s">
        <v>292</v>
      </c>
      <c r="H2" s="40"/>
      <c r="I2" s="58"/>
      <c r="J2" s="39" t="s">
        <v>293</v>
      </c>
      <c r="K2" s="40"/>
      <c r="L2" s="58"/>
      <c r="M2" s="39" t="s">
        <v>294</v>
      </c>
      <c r="N2" s="40"/>
      <c r="O2" s="58"/>
      <c r="P2" s="39" t="s">
        <v>295</v>
      </c>
      <c r="Q2" s="40"/>
      <c r="R2" s="58"/>
      <c r="S2" s="40" t="s">
        <v>296</v>
      </c>
      <c r="T2" s="40"/>
      <c r="U2" s="58"/>
      <c r="V2" s="35" t="s">
        <v>297</v>
      </c>
      <c r="W2" s="35" t="s">
        <v>272</v>
      </c>
    </row>
    <row r="3" s="1" customFormat="1" ht="16.5" spans="1:23">
      <c r="A3" s="7"/>
      <c r="B3" s="41"/>
      <c r="C3" s="41"/>
      <c r="D3" s="41"/>
      <c r="E3" s="41"/>
      <c r="F3" s="41"/>
      <c r="G3" s="4" t="s">
        <v>298</v>
      </c>
      <c r="H3" s="4" t="s">
        <v>67</v>
      </c>
      <c r="I3" s="4" t="s">
        <v>263</v>
      </c>
      <c r="J3" s="4" t="s">
        <v>298</v>
      </c>
      <c r="K3" s="4" t="s">
        <v>67</v>
      </c>
      <c r="L3" s="4" t="s">
        <v>263</v>
      </c>
      <c r="M3" s="4" t="s">
        <v>298</v>
      </c>
      <c r="N3" s="4" t="s">
        <v>67</v>
      </c>
      <c r="O3" s="4" t="s">
        <v>263</v>
      </c>
      <c r="P3" s="4" t="s">
        <v>298</v>
      </c>
      <c r="Q3" s="4" t="s">
        <v>67</v>
      </c>
      <c r="R3" s="4" t="s">
        <v>263</v>
      </c>
      <c r="S3" s="4" t="s">
        <v>298</v>
      </c>
      <c r="T3" s="4" t="s">
        <v>67</v>
      </c>
      <c r="U3" s="4" t="s">
        <v>263</v>
      </c>
      <c r="V3" s="60"/>
      <c r="W3" s="60"/>
    </row>
    <row r="4" ht="18.75" spans="1:23">
      <c r="A4" s="42" t="s">
        <v>299</v>
      </c>
      <c r="B4" s="23" t="s">
        <v>275</v>
      </c>
      <c r="C4" s="24">
        <v>241028004</v>
      </c>
      <c r="D4" s="24" t="s">
        <v>273</v>
      </c>
      <c r="E4" s="25" t="s">
        <v>112</v>
      </c>
      <c r="F4" s="26" t="s">
        <v>274</v>
      </c>
      <c r="G4" s="28" t="s">
        <v>300</v>
      </c>
      <c r="H4" s="43"/>
      <c r="I4" s="43" t="s">
        <v>301</v>
      </c>
      <c r="J4" s="43"/>
      <c r="K4" s="28"/>
      <c r="L4" s="28"/>
      <c r="M4" s="11"/>
      <c r="N4" s="11"/>
      <c r="O4" s="11"/>
      <c r="P4" s="11"/>
      <c r="Q4" s="11"/>
      <c r="R4" s="11"/>
      <c r="S4" s="11"/>
      <c r="T4" s="11"/>
      <c r="U4" s="11"/>
      <c r="V4" s="11" t="s">
        <v>302</v>
      </c>
      <c r="W4" s="11"/>
    </row>
    <row r="5" ht="18.75" spans="1:23">
      <c r="A5" s="44"/>
      <c r="B5" s="23" t="s">
        <v>275</v>
      </c>
      <c r="C5" s="24">
        <v>241028006</v>
      </c>
      <c r="D5" s="24" t="s">
        <v>273</v>
      </c>
      <c r="E5" s="29" t="s">
        <v>111</v>
      </c>
      <c r="F5" s="26" t="s">
        <v>274</v>
      </c>
      <c r="G5" s="45" t="s">
        <v>303</v>
      </c>
      <c r="H5" s="46"/>
      <c r="I5" s="59"/>
      <c r="J5" s="45" t="s">
        <v>304</v>
      </c>
      <c r="K5" s="46"/>
      <c r="L5" s="59"/>
      <c r="M5" s="39" t="s">
        <v>305</v>
      </c>
      <c r="N5" s="40"/>
      <c r="O5" s="58"/>
      <c r="P5" s="39" t="s">
        <v>306</v>
      </c>
      <c r="Q5" s="40"/>
      <c r="R5" s="58"/>
      <c r="S5" s="40" t="s">
        <v>307</v>
      </c>
      <c r="T5" s="40"/>
      <c r="U5" s="58"/>
      <c r="V5" s="11"/>
      <c r="W5" s="11"/>
    </row>
    <row r="6" ht="18.75" spans="1:23">
      <c r="A6" s="44"/>
      <c r="B6" s="23"/>
      <c r="C6" s="24"/>
      <c r="D6" s="24"/>
      <c r="E6" s="25"/>
      <c r="F6" s="26"/>
      <c r="G6" s="47" t="s">
        <v>298</v>
      </c>
      <c r="H6" s="47" t="s">
        <v>67</v>
      </c>
      <c r="I6" s="47" t="s">
        <v>263</v>
      </c>
      <c r="J6" s="47" t="s">
        <v>298</v>
      </c>
      <c r="K6" s="47" t="s">
        <v>67</v>
      </c>
      <c r="L6" s="47" t="s">
        <v>263</v>
      </c>
      <c r="M6" s="4" t="s">
        <v>298</v>
      </c>
      <c r="N6" s="4" t="s">
        <v>67</v>
      </c>
      <c r="O6" s="4" t="s">
        <v>263</v>
      </c>
      <c r="P6" s="4" t="s">
        <v>298</v>
      </c>
      <c r="Q6" s="4" t="s">
        <v>67</v>
      </c>
      <c r="R6" s="4" t="s">
        <v>263</v>
      </c>
      <c r="S6" s="4" t="s">
        <v>298</v>
      </c>
      <c r="T6" s="4" t="s">
        <v>67</v>
      </c>
      <c r="U6" s="4" t="s">
        <v>263</v>
      </c>
      <c r="V6" s="11"/>
      <c r="W6" s="11"/>
    </row>
    <row r="7" ht="18.75" spans="1:23">
      <c r="A7" s="48"/>
      <c r="B7" s="23"/>
      <c r="C7" s="24"/>
      <c r="D7" s="24"/>
      <c r="E7" s="29"/>
      <c r="F7" s="26"/>
      <c r="G7" s="28"/>
      <c r="H7" s="43"/>
      <c r="I7" s="43"/>
      <c r="J7" s="43"/>
      <c r="K7" s="43"/>
      <c r="L7" s="2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2"/>
      <c r="B8" s="49"/>
      <c r="C8" s="50"/>
      <c r="D8" s="50"/>
      <c r="E8" s="50"/>
      <c r="F8" s="42"/>
      <c r="G8" s="11"/>
      <c r="H8" s="43"/>
      <c r="I8" s="43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4"/>
      <c r="B9" s="51"/>
      <c r="C9" s="48"/>
      <c r="D9" s="52"/>
      <c r="E9" s="48"/>
      <c r="F9" s="48"/>
      <c r="G9" s="11"/>
      <c r="H9" s="43"/>
      <c r="I9" s="4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2"/>
      <c r="B10" s="49"/>
      <c r="C10" s="53"/>
      <c r="D10" s="50"/>
      <c r="E10" s="53"/>
      <c r="F10" s="42"/>
      <c r="G10" s="11"/>
      <c r="H10" s="43"/>
      <c r="I10" s="4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4"/>
      <c r="B11" s="51"/>
      <c r="C11" s="54"/>
      <c r="D11" s="52"/>
      <c r="E11" s="54"/>
      <c r="F11" s="4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5"/>
      <c r="B12" s="55"/>
      <c r="C12" s="55"/>
      <c r="D12" s="55"/>
      <c r="E12" s="55"/>
      <c r="F12" s="5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4"/>
      <c r="B13" s="54"/>
      <c r="C13" s="54"/>
      <c r="D13" s="54"/>
      <c r="E13" s="54"/>
      <c r="F13" s="5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5"/>
      <c r="B14" s="55"/>
      <c r="C14" s="55"/>
      <c r="D14" s="55"/>
      <c r="E14" s="55"/>
      <c r="F14" s="5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4"/>
      <c r="B15" s="54"/>
      <c r="C15" s="54"/>
      <c r="D15" s="54"/>
      <c r="E15" s="54"/>
      <c r="F15" s="5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288</v>
      </c>
      <c r="B17" s="14"/>
      <c r="C17" s="14"/>
      <c r="D17" s="14"/>
      <c r="E17" s="15"/>
      <c r="F17" s="16"/>
      <c r="G17" s="32"/>
      <c r="H17" s="38"/>
      <c r="I17" s="38"/>
      <c r="J17" s="13" t="s">
        <v>277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6" t="s">
        <v>308</v>
      </c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310</v>
      </c>
      <c r="B2" s="35" t="s">
        <v>259</v>
      </c>
      <c r="C2" s="35" t="s">
        <v>260</v>
      </c>
      <c r="D2" s="35" t="s">
        <v>261</v>
      </c>
      <c r="E2" s="35" t="s">
        <v>262</v>
      </c>
      <c r="F2" s="35" t="s">
        <v>263</v>
      </c>
      <c r="G2" s="34" t="s">
        <v>311</v>
      </c>
      <c r="H2" s="34" t="s">
        <v>312</v>
      </c>
      <c r="I2" s="34" t="s">
        <v>313</v>
      </c>
      <c r="J2" s="34" t="s">
        <v>312</v>
      </c>
      <c r="K2" s="34" t="s">
        <v>314</v>
      </c>
      <c r="L2" s="34" t="s">
        <v>312</v>
      </c>
      <c r="M2" s="35" t="s">
        <v>297</v>
      </c>
      <c r="N2" s="35" t="s">
        <v>272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310</v>
      </c>
      <c r="B4" s="37" t="s">
        <v>315</v>
      </c>
      <c r="C4" s="37" t="s">
        <v>298</v>
      </c>
      <c r="D4" s="37" t="s">
        <v>261</v>
      </c>
      <c r="E4" s="35" t="s">
        <v>262</v>
      </c>
      <c r="F4" s="35" t="s">
        <v>263</v>
      </c>
      <c r="G4" s="34" t="s">
        <v>311</v>
      </c>
      <c r="H4" s="34" t="s">
        <v>312</v>
      </c>
      <c r="I4" s="34" t="s">
        <v>313</v>
      </c>
      <c r="J4" s="34" t="s">
        <v>312</v>
      </c>
      <c r="K4" s="34" t="s">
        <v>314</v>
      </c>
      <c r="L4" s="34" t="s">
        <v>312</v>
      </c>
      <c r="M4" s="35" t="s">
        <v>297</v>
      </c>
      <c r="N4" s="35" t="s">
        <v>272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316</v>
      </c>
      <c r="B11" s="14"/>
      <c r="C11" s="14"/>
      <c r="D11" s="15"/>
      <c r="E11" s="16"/>
      <c r="F11" s="38"/>
      <c r="G11" s="32"/>
      <c r="H11" s="38"/>
      <c r="I11" s="13" t="s">
        <v>317</v>
      </c>
      <c r="J11" s="14"/>
      <c r="K11" s="14"/>
      <c r="L11" s="14"/>
      <c r="M11" s="14"/>
      <c r="N11" s="21"/>
    </row>
    <row r="12" ht="16.5" spans="1:14">
      <c r="A12" s="17" t="s">
        <v>318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297</v>
      </c>
      <c r="L2" s="5" t="s">
        <v>272</v>
      </c>
    </row>
    <row r="3" ht="18.75" spans="1:12">
      <c r="A3" s="22" t="s">
        <v>299</v>
      </c>
      <c r="B3" s="23" t="s">
        <v>275</v>
      </c>
      <c r="C3" s="24">
        <v>241028004</v>
      </c>
      <c r="D3" s="24" t="s">
        <v>273</v>
      </c>
      <c r="E3" s="25" t="s">
        <v>112</v>
      </c>
      <c r="F3" s="26" t="s">
        <v>274</v>
      </c>
      <c r="G3" s="27" t="s">
        <v>324</v>
      </c>
      <c r="H3" s="28" t="s">
        <v>325</v>
      </c>
      <c r="I3" s="28"/>
      <c r="J3" s="11"/>
      <c r="K3" s="33" t="s">
        <v>326</v>
      </c>
      <c r="L3" s="11" t="s">
        <v>287</v>
      </c>
    </row>
    <row r="4" ht="18.75" spans="1:12">
      <c r="A4" s="22" t="s">
        <v>299</v>
      </c>
      <c r="B4" s="23" t="s">
        <v>275</v>
      </c>
      <c r="C4" s="24">
        <v>241028006</v>
      </c>
      <c r="D4" s="24" t="s">
        <v>273</v>
      </c>
      <c r="E4" s="29" t="s">
        <v>111</v>
      </c>
      <c r="F4" s="26" t="s">
        <v>274</v>
      </c>
      <c r="G4" s="27" t="s">
        <v>324</v>
      </c>
      <c r="H4" s="28" t="s">
        <v>325</v>
      </c>
      <c r="I4" s="28"/>
      <c r="J4" s="11"/>
      <c r="K4" s="33" t="s">
        <v>326</v>
      </c>
      <c r="L4" s="11" t="s">
        <v>287</v>
      </c>
    </row>
    <row r="5" ht="18.75" spans="1:12">
      <c r="A5" s="22"/>
      <c r="B5" s="23"/>
      <c r="C5" s="23"/>
      <c r="D5" s="23"/>
      <c r="E5" s="29"/>
      <c r="F5" s="30"/>
      <c r="G5" s="27"/>
      <c r="H5" s="28"/>
      <c r="I5" s="9"/>
      <c r="J5" s="9"/>
      <c r="K5" s="33" t="s">
        <v>326</v>
      </c>
      <c r="L5" s="11" t="s">
        <v>287</v>
      </c>
    </row>
    <row r="6" ht="18.75" spans="1:12">
      <c r="A6" s="22"/>
      <c r="B6" s="23"/>
      <c r="C6" s="23"/>
      <c r="D6" s="23"/>
      <c r="E6" s="29"/>
      <c r="F6" s="30"/>
      <c r="G6" s="27"/>
      <c r="H6" s="28"/>
      <c r="I6" s="9"/>
      <c r="J6" s="9"/>
      <c r="K6" s="33" t="s">
        <v>326</v>
      </c>
      <c r="L6" s="11" t="s">
        <v>287</v>
      </c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327</v>
      </c>
      <c r="B9" s="14"/>
      <c r="C9" s="14"/>
      <c r="D9" s="14"/>
      <c r="E9" s="15"/>
      <c r="F9" s="16"/>
      <c r="G9" s="32"/>
      <c r="H9" s="13" t="s">
        <v>328</v>
      </c>
      <c r="I9" s="14"/>
      <c r="J9" s="14"/>
      <c r="K9" s="14"/>
      <c r="L9" s="21"/>
    </row>
    <row r="10" ht="16.5" spans="1:12">
      <c r="A10" s="17" t="s">
        <v>329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298</v>
      </c>
      <c r="D2" s="5" t="s">
        <v>261</v>
      </c>
      <c r="E2" s="5" t="s">
        <v>262</v>
      </c>
      <c r="F2" s="4" t="s">
        <v>331</v>
      </c>
      <c r="G2" s="4" t="s">
        <v>281</v>
      </c>
      <c r="H2" s="6" t="s">
        <v>282</v>
      </c>
      <c r="I2" s="19" t="s">
        <v>284</v>
      </c>
    </row>
    <row r="3" s="1" customFormat="1" ht="16.5" spans="1:9">
      <c r="A3" s="4"/>
      <c r="B3" s="7"/>
      <c r="C3" s="7"/>
      <c r="D3" s="7"/>
      <c r="E3" s="7"/>
      <c r="F3" s="4" t="s">
        <v>332</v>
      </c>
      <c r="G3" s="4" t="s">
        <v>285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333</v>
      </c>
      <c r="B12" s="14"/>
      <c r="C12" s="14"/>
      <c r="D12" s="15"/>
      <c r="E12" s="16"/>
      <c r="F12" s="13" t="s">
        <v>334</v>
      </c>
      <c r="G12" s="14"/>
      <c r="H12" s="15"/>
      <c r="I12" s="21"/>
    </row>
    <row r="13" ht="16.5" spans="1:9">
      <c r="A13" s="17" t="s">
        <v>335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4" t="s">
        <v>35</v>
      </c>
      <c r="C2" s="465"/>
      <c r="D2" s="465"/>
      <c r="E2" s="465"/>
      <c r="F2" s="465"/>
      <c r="G2" s="465"/>
      <c r="H2" s="465"/>
      <c r="I2" s="479"/>
    </row>
    <row r="3" ht="27.95" customHeight="1" spans="2:9">
      <c r="B3" s="466"/>
      <c r="C3" s="467"/>
      <c r="D3" s="468" t="s">
        <v>36</v>
      </c>
      <c r="E3" s="469"/>
      <c r="F3" s="470" t="s">
        <v>37</v>
      </c>
      <c r="G3" s="471"/>
      <c r="H3" s="468" t="s">
        <v>38</v>
      </c>
      <c r="I3" s="480"/>
    </row>
    <row r="4" ht="27.95" customHeight="1" spans="2:9">
      <c r="B4" s="466" t="s">
        <v>39</v>
      </c>
      <c r="C4" s="467" t="s">
        <v>40</v>
      </c>
      <c r="D4" s="467" t="s">
        <v>41</v>
      </c>
      <c r="E4" s="467" t="s">
        <v>42</v>
      </c>
      <c r="F4" s="472" t="s">
        <v>41</v>
      </c>
      <c r="G4" s="472" t="s">
        <v>42</v>
      </c>
      <c r="H4" s="467" t="s">
        <v>41</v>
      </c>
      <c r="I4" s="481" t="s">
        <v>42</v>
      </c>
    </row>
    <row r="5" ht="27.95" customHeight="1" spans="2:9">
      <c r="B5" s="473" t="s">
        <v>43</v>
      </c>
      <c r="C5" s="9">
        <v>13</v>
      </c>
      <c r="D5" s="9">
        <v>0</v>
      </c>
      <c r="E5" s="9">
        <v>1</v>
      </c>
      <c r="F5" s="474">
        <v>0</v>
      </c>
      <c r="G5" s="474">
        <v>1</v>
      </c>
      <c r="H5" s="9">
        <v>1</v>
      </c>
      <c r="I5" s="482">
        <v>2</v>
      </c>
    </row>
    <row r="6" ht="27.95" customHeight="1" spans="2:9">
      <c r="B6" s="473" t="s">
        <v>44</v>
      </c>
      <c r="C6" s="9">
        <v>20</v>
      </c>
      <c r="D6" s="9">
        <v>0</v>
      </c>
      <c r="E6" s="9">
        <v>1</v>
      </c>
      <c r="F6" s="474">
        <v>1</v>
      </c>
      <c r="G6" s="474">
        <v>2</v>
      </c>
      <c r="H6" s="9">
        <v>2</v>
      </c>
      <c r="I6" s="482">
        <v>3</v>
      </c>
    </row>
    <row r="7" ht="27.95" customHeight="1" spans="2:9">
      <c r="B7" s="473" t="s">
        <v>45</v>
      </c>
      <c r="C7" s="9">
        <v>32</v>
      </c>
      <c r="D7" s="9">
        <v>0</v>
      </c>
      <c r="E7" s="9">
        <v>1</v>
      </c>
      <c r="F7" s="474">
        <v>2</v>
      </c>
      <c r="G7" s="474">
        <v>3</v>
      </c>
      <c r="H7" s="9">
        <v>3</v>
      </c>
      <c r="I7" s="482">
        <v>4</v>
      </c>
    </row>
    <row r="8" ht="27.95" customHeight="1" spans="2:9">
      <c r="B8" s="473" t="s">
        <v>46</v>
      </c>
      <c r="C8" s="9">
        <v>50</v>
      </c>
      <c r="D8" s="9">
        <v>1</v>
      </c>
      <c r="E8" s="9">
        <v>2</v>
      </c>
      <c r="F8" s="474">
        <v>3</v>
      </c>
      <c r="G8" s="474">
        <v>4</v>
      </c>
      <c r="H8" s="9">
        <v>5</v>
      </c>
      <c r="I8" s="482">
        <v>6</v>
      </c>
    </row>
    <row r="9" ht="27.95" customHeight="1" spans="2:9">
      <c r="B9" s="473" t="s">
        <v>47</v>
      </c>
      <c r="C9" s="9">
        <v>80</v>
      </c>
      <c r="D9" s="9">
        <v>2</v>
      </c>
      <c r="E9" s="9">
        <v>3</v>
      </c>
      <c r="F9" s="474">
        <v>5</v>
      </c>
      <c r="G9" s="474">
        <v>6</v>
      </c>
      <c r="H9" s="9">
        <v>7</v>
      </c>
      <c r="I9" s="482">
        <v>8</v>
      </c>
    </row>
    <row r="10" ht="27.95" customHeight="1" spans="2:9">
      <c r="B10" s="473" t="s">
        <v>48</v>
      </c>
      <c r="C10" s="9">
        <v>125</v>
      </c>
      <c r="D10" s="9">
        <v>3</v>
      </c>
      <c r="E10" s="9">
        <v>4</v>
      </c>
      <c r="F10" s="474">
        <v>7</v>
      </c>
      <c r="G10" s="474">
        <v>8</v>
      </c>
      <c r="H10" s="9">
        <v>10</v>
      </c>
      <c r="I10" s="482">
        <v>11</v>
      </c>
    </row>
    <row r="11" ht="27.95" customHeight="1" spans="2:9">
      <c r="B11" s="473" t="s">
        <v>49</v>
      </c>
      <c r="C11" s="9">
        <v>200</v>
      </c>
      <c r="D11" s="9">
        <v>5</v>
      </c>
      <c r="E11" s="9">
        <v>6</v>
      </c>
      <c r="F11" s="474">
        <v>10</v>
      </c>
      <c r="G11" s="474">
        <v>11</v>
      </c>
      <c r="H11" s="9">
        <v>14</v>
      </c>
      <c r="I11" s="482">
        <v>15</v>
      </c>
    </row>
    <row r="12" ht="27.95" customHeight="1" spans="2:9">
      <c r="B12" s="475" t="s">
        <v>50</v>
      </c>
      <c r="C12" s="476">
        <v>315</v>
      </c>
      <c r="D12" s="476">
        <v>7</v>
      </c>
      <c r="E12" s="476">
        <v>8</v>
      </c>
      <c r="F12" s="477">
        <v>14</v>
      </c>
      <c r="G12" s="477">
        <v>15</v>
      </c>
      <c r="H12" s="476">
        <v>21</v>
      </c>
      <c r="I12" s="483">
        <v>22</v>
      </c>
    </row>
    <row r="14" spans="2:4">
      <c r="B14" s="478" t="s">
        <v>51</v>
      </c>
      <c r="C14" s="478"/>
      <c r="D14" s="4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58" customWidth="1"/>
    <col min="2" max="9" width="10.375" style="258"/>
    <col min="10" max="10" width="8.875" style="258" customWidth="1"/>
    <col min="11" max="11" width="12" style="258" customWidth="1"/>
    <col min="12" max="16384" width="10.375" style="258"/>
  </cols>
  <sheetData>
    <row r="1" ht="21" spans="1:11">
      <c r="A1" s="394" t="s">
        <v>52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ht="15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3" t="s">
        <v>56</v>
      </c>
      <c r="J2" s="333"/>
      <c r="K2" s="334"/>
    </row>
    <row r="3" ht="14.25" spans="1:11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ht="14.25" spans="1:11">
      <c r="A4" s="269" t="s">
        <v>61</v>
      </c>
      <c r="B4" s="151" t="s">
        <v>62</v>
      </c>
      <c r="C4" s="152"/>
      <c r="D4" s="269" t="s">
        <v>63</v>
      </c>
      <c r="E4" s="270"/>
      <c r="F4" s="271">
        <v>45672</v>
      </c>
      <c r="G4" s="272"/>
      <c r="H4" s="269" t="s">
        <v>64</v>
      </c>
      <c r="I4" s="270"/>
      <c r="J4" s="151" t="s">
        <v>65</v>
      </c>
      <c r="K4" s="152" t="s">
        <v>66</v>
      </c>
    </row>
    <row r="5" ht="14.25" spans="1:11">
      <c r="A5" s="273" t="s">
        <v>67</v>
      </c>
      <c r="B5" s="151" t="s">
        <v>68</v>
      </c>
      <c r="C5" s="152"/>
      <c r="D5" s="269" t="s">
        <v>69</v>
      </c>
      <c r="E5" s="270"/>
      <c r="F5" s="271">
        <v>45622</v>
      </c>
      <c r="G5" s="272"/>
      <c r="H5" s="269" t="s">
        <v>70</v>
      </c>
      <c r="I5" s="270"/>
      <c r="J5" s="151" t="s">
        <v>65</v>
      </c>
      <c r="K5" s="152" t="s">
        <v>66</v>
      </c>
    </row>
    <row r="6" ht="14.25" spans="1:11">
      <c r="A6" s="269" t="s">
        <v>71</v>
      </c>
      <c r="B6" s="274" t="s">
        <v>72</v>
      </c>
      <c r="C6" s="275">
        <v>6</v>
      </c>
      <c r="D6" s="273" t="s">
        <v>73</v>
      </c>
      <c r="E6" s="276"/>
      <c r="F6" s="271">
        <v>45633</v>
      </c>
      <c r="G6" s="272"/>
      <c r="H6" s="269" t="s">
        <v>74</v>
      </c>
      <c r="I6" s="270"/>
      <c r="J6" s="151" t="s">
        <v>65</v>
      </c>
      <c r="K6" s="152" t="s">
        <v>66</v>
      </c>
    </row>
    <row r="7" ht="14.25" spans="1:11">
      <c r="A7" s="269" t="s">
        <v>75</v>
      </c>
      <c r="B7" s="277">
        <v>2000</v>
      </c>
      <c r="C7" s="278"/>
      <c r="D7" s="273" t="s">
        <v>76</v>
      </c>
      <c r="E7" s="279"/>
      <c r="F7" s="271">
        <v>45636</v>
      </c>
      <c r="G7" s="272"/>
      <c r="H7" s="269" t="s">
        <v>77</v>
      </c>
      <c r="I7" s="270"/>
      <c r="J7" s="151" t="s">
        <v>65</v>
      </c>
      <c r="K7" s="152" t="s">
        <v>66</v>
      </c>
    </row>
    <row r="8" ht="15" spans="1:11">
      <c r="A8" s="280" t="s">
        <v>78</v>
      </c>
      <c r="B8" s="281" t="s">
        <v>79</v>
      </c>
      <c r="C8" s="282"/>
      <c r="D8" s="283" t="s">
        <v>80</v>
      </c>
      <c r="E8" s="284"/>
      <c r="F8" s="285">
        <v>45641</v>
      </c>
      <c r="G8" s="286"/>
      <c r="H8" s="283" t="s">
        <v>81</v>
      </c>
      <c r="I8" s="284"/>
      <c r="J8" s="303" t="s">
        <v>65</v>
      </c>
      <c r="K8" s="335" t="s">
        <v>66</v>
      </c>
    </row>
    <row r="9" ht="15" spans="1:11">
      <c r="A9" s="395" t="s">
        <v>82</v>
      </c>
      <c r="B9" s="396"/>
      <c r="C9" s="396"/>
      <c r="D9" s="397"/>
      <c r="E9" s="397"/>
      <c r="F9" s="397"/>
      <c r="G9" s="397"/>
      <c r="H9" s="397"/>
      <c r="I9" s="397"/>
      <c r="J9" s="397"/>
      <c r="K9" s="445"/>
    </row>
    <row r="10" ht="15" spans="1:11">
      <c r="A10" s="398" t="s">
        <v>83</v>
      </c>
      <c r="B10" s="399"/>
      <c r="C10" s="399"/>
      <c r="D10" s="399"/>
      <c r="E10" s="399"/>
      <c r="F10" s="399"/>
      <c r="G10" s="399"/>
      <c r="H10" s="399"/>
      <c r="I10" s="399"/>
      <c r="J10" s="399"/>
      <c r="K10" s="446"/>
    </row>
    <row r="11" ht="14.25" spans="1:11">
      <c r="A11" s="400" t="s">
        <v>84</v>
      </c>
      <c r="B11" s="401" t="s">
        <v>85</v>
      </c>
      <c r="C11" s="402" t="s">
        <v>86</v>
      </c>
      <c r="D11" s="403"/>
      <c r="E11" s="404" t="s">
        <v>87</v>
      </c>
      <c r="F11" s="401" t="s">
        <v>85</v>
      </c>
      <c r="G11" s="402" t="s">
        <v>86</v>
      </c>
      <c r="H11" s="402" t="s">
        <v>88</v>
      </c>
      <c r="I11" s="404" t="s">
        <v>89</v>
      </c>
      <c r="J11" s="401" t="s">
        <v>85</v>
      </c>
      <c r="K11" s="447" t="s">
        <v>86</v>
      </c>
    </row>
    <row r="12" ht="14.25" spans="1:11">
      <c r="A12" s="273" t="s">
        <v>90</v>
      </c>
      <c r="B12" s="293" t="s">
        <v>85</v>
      </c>
      <c r="C12" s="151" t="s">
        <v>86</v>
      </c>
      <c r="D12" s="279"/>
      <c r="E12" s="276" t="s">
        <v>91</v>
      </c>
      <c r="F12" s="293" t="s">
        <v>85</v>
      </c>
      <c r="G12" s="151" t="s">
        <v>86</v>
      </c>
      <c r="H12" s="151" t="s">
        <v>88</v>
      </c>
      <c r="I12" s="276" t="s">
        <v>92</v>
      </c>
      <c r="J12" s="293" t="s">
        <v>85</v>
      </c>
      <c r="K12" s="152" t="s">
        <v>86</v>
      </c>
    </row>
    <row r="13" ht="14.25" spans="1:11">
      <c r="A13" s="273" t="s">
        <v>93</v>
      </c>
      <c r="B13" s="293" t="s">
        <v>85</v>
      </c>
      <c r="C13" s="151" t="s">
        <v>86</v>
      </c>
      <c r="D13" s="279"/>
      <c r="E13" s="276" t="s">
        <v>94</v>
      </c>
      <c r="F13" s="151" t="s">
        <v>95</v>
      </c>
      <c r="G13" s="151" t="s">
        <v>96</v>
      </c>
      <c r="H13" s="151" t="s">
        <v>88</v>
      </c>
      <c r="I13" s="276" t="s">
        <v>97</v>
      </c>
      <c r="J13" s="293" t="s">
        <v>85</v>
      </c>
      <c r="K13" s="152" t="s">
        <v>86</v>
      </c>
    </row>
    <row r="14" ht="15" spans="1:11">
      <c r="A14" s="283" t="s">
        <v>98</v>
      </c>
      <c r="B14" s="284"/>
      <c r="C14" s="284"/>
      <c r="D14" s="284"/>
      <c r="E14" s="284"/>
      <c r="F14" s="284"/>
      <c r="G14" s="284"/>
      <c r="H14" s="284"/>
      <c r="I14" s="284"/>
      <c r="J14" s="284"/>
      <c r="K14" s="337"/>
    </row>
    <row r="15" ht="15" spans="1:11">
      <c r="A15" s="398" t="s">
        <v>99</v>
      </c>
      <c r="B15" s="399"/>
      <c r="C15" s="399"/>
      <c r="D15" s="399"/>
      <c r="E15" s="399"/>
      <c r="F15" s="399"/>
      <c r="G15" s="399"/>
      <c r="H15" s="399"/>
      <c r="I15" s="399"/>
      <c r="J15" s="399"/>
      <c r="K15" s="446"/>
    </row>
    <row r="16" ht="14.25" spans="1:11">
      <c r="A16" s="405" t="s">
        <v>100</v>
      </c>
      <c r="B16" s="402" t="s">
        <v>95</v>
      </c>
      <c r="C16" s="402" t="s">
        <v>96</v>
      </c>
      <c r="D16" s="406"/>
      <c r="E16" s="407" t="s">
        <v>101</v>
      </c>
      <c r="F16" s="402" t="s">
        <v>95</v>
      </c>
      <c r="G16" s="402" t="s">
        <v>96</v>
      </c>
      <c r="H16" s="408"/>
      <c r="I16" s="407" t="s">
        <v>102</v>
      </c>
      <c r="J16" s="402" t="s">
        <v>95</v>
      </c>
      <c r="K16" s="447" t="s">
        <v>96</v>
      </c>
    </row>
    <row r="17" customHeight="1" spans="1:22">
      <c r="A17" s="310" t="s">
        <v>103</v>
      </c>
      <c r="B17" s="151" t="s">
        <v>95</v>
      </c>
      <c r="C17" s="151" t="s">
        <v>96</v>
      </c>
      <c r="D17" s="409"/>
      <c r="E17" s="311" t="s">
        <v>104</v>
      </c>
      <c r="F17" s="151" t="s">
        <v>95</v>
      </c>
      <c r="G17" s="151" t="s">
        <v>96</v>
      </c>
      <c r="H17" s="410"/>
      <c r="I17" s="311" t="s">
        <v>105</v>
      </c>
      <c r="J17" s="151" t="s">
        <v>95</v>
      </c>
      <c r="K17" s="152" t="s">
        <v>96</v>
      </c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</row>
    <row r="18" ht="18" customHeight="1" spans="1:11">
      <c r="A18" s="411" t="s">
        <v>106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49"/>
    </row>
    <row r="19" s="393" customFormat="1" ht="18" customHeight="1" spans="1:11">
      <c r="A19" s="398" t="s">
        <v>107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46"/>
    </row>
    <row r="20" customHeight="1" spans="1:11">
      <c r="A20" s="413" t="s">
        <v>108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50"/>
    </row>
    <row r="21" ht="21.75" customHeight="1" spans="1:11">
      <c r="A21" s="415" t="s">
        <v>109</v>
      </c>
      <c r="B21" s="105"/>
      <c r="C21" s="416">
        <v>120</v>
      </c>
      <c r="D21" s="416">
        <v>130</v>
      </c>
      <c r="E21" s="416">
        <v>140</v>
      </c>
      <c r="F21" s="416">
        <v>150</v>
      </c>
      <c r="G21" s="416">
        <v>160</v>
      </c>
      <c r="H21" s="417">
        <v>170</v>
      </c>
      <c r="I21" s="105"/>
      <c r="J21" s="451"/>
      <c r="K21" s="342" t="s">
        <v>110</v>
      </c>
    </row>
    <row r="22" ht="23" customHeight="1" spans="1:11">
      <c r="A22" s="418" t="s">
        <v>111</v>
      </c>
      <c r="B22" s="419"/>
      <c r="C22" s="419" t="s">
        <v>95</v>
      </c>
      <c r="D22" s="419" t="s">
        <v>95</v>
      </c>
      <c r="E22" s="419" t="s">
        <v>95</v>
      </c>
      <c r="F22" s="419" t="s">
        <v>95</v>
      </c>
      <c r="G22" s="419" t="s">
        <v>95</v>
      </c>
      <c r="H22" s="419" t="s">
        <v>95</v>
      </c>
      <c r="I22" s="419"/>
      <c r="J22" s="419"/>
      <c r="K22" s="452"/>
    </row>
    <row r="23" ht="23" customHeight="1" spans="1:11">
      <c r="A23" s="418" t="s">
        <v>112</v>
      </c>
      <c r="B23" s="419"/>
      <c r="C23" s="419" t="s">
        <v>95</v>
      </c>
      <c r="D23" s="419" t="s">
        <v>95</v>
      </c>
      <c r="E23" s="419" t="s">
        <v>95</v>
      </c>
      <c r="F23" s="419" t="s">
        <v>95</v>
      </c>
      <c r="G23" s="419" t="s">
        <v>95</v>
      </c>
      <c r="H23" s="419" t="s">
        <v>95</v>
      </c>
      <c r="I23" s="419"/>
      <c r="J23" s="419"/>
      <c r="K23" s="452"/>
    </row>
    <row r="24" ht="23" customHeight="1" spans="1:11">
      <c r="A24" s="418"/>
      <c r="B24" s="420"/>
      <c r="C24" s="419"/>
      <c r="D24" s="419"/>
      <c r="E24" s="419"/>
      <c r="F24" s="419"/>
      <c r="G24" s="419"/>
      <c r="H24" s="419"/>
      <c r="I24" s="420"/>
      <c r="J24" s="420"/>
      <c r="K24" s="453"/>
    </row>
    <row r="25" ht="23" customHeight="1" spans="1:11">
      <c r="A25" s="418"/>
      <c r="B25" s="421"/>
      <c r="C25" s="419"/>
      <c r="D25" s="419"/>
      <c r="E25" s="419"/>
      <c r="F25" s="419"/>
      <c r="G25" s="419"/>
      <c r="H25" s="419"/>
      <c r="I25" s="421"/>
      <c r="J25" s="421"/>
      <c r="K25" s="453"/>
    </row>
    <row r="26" ht="23" customHeight="1" spans="1:11">
      <c r="A26" s="422"/>
      <c r="B26" s="421"/>
      <c r="C26" s="421"/>
      <c r="D26" s="421"/>
      <c r="E26" s="421"/>
      <c r="F26" s="421"/>
      <c r="G26" s="421"/>
      <c r="H26" s="421"/>
      <c r="I26" s="421"/>
      <c r="J26" s="421"/>
      <c r="K26" s="453"/>
    </row>
    <row r="27" ht="23" customHeight="1" spans="1:11">
      <c r="A27" s="422"/>
      <c r="B27" s="421"/>
      <c r="C27" s="421"/>
      <c r="D27" s="421"/>
      <c r="E27" s="421"/>
      <c r="F27" s="421"/>
      <c r="G27" s="421"/>
      <c r="H27" s="421"/>
      <c r="I27" s="421"/>
      <c r="J27" s="421"/>
      <c r="K27" s="453"/>
    </row>
    <row r="28" ht="18" customHeight="1" spans="1:11">
      <c r="A28" s="423" t="s">
        <v>113</v>
      </c>
      <c r="B28" s="424"/>
      <c r="C28" s="424"/>
      <c r="D28" s="424"/>
      <c r="E28" s="424"/>
      <c r="F28" s="424"/>
      <c r="G28" s="424"/>
      <c r="H28" s="424"/>
      <c r="I28" s="424"/>
      <c r="J28" s="424"/>
      <c r="K28" s="454"/>
    </row>
    <row r="29" ht="18.75" customHeight="1" spans="1:11">
      <c r="A29" s="425"/>
      <c r="B29" s="426"/>
      <c r="C29" s="426"/>
      <c r="D29" s="426"/>
      <c r="E29" s="426"/>
      <c r="F29" s="426"/>
      <c r="G29" s="426"/>
      <c r="H29" s="426"/>
      <c r="I29" s="426"/>
      <c r="J29" s="426"/>
      <c r="K29" s="455"/>
    </row>
    <row r="30" ht="18.75" customHeight="1" spans="1:11">
      <c r="A30" s="427"/>
      <c r="B30" s="428"/>
      <c r="C30" s="428"/>
      <c r="D30" s="428"/>
      <c r="E30" s="428"/>
      <c r="F30" s="428"/>
      <c r="G30" s="428"/>
      <c r="H30" s="428"/>
      <c r="I30" s="428"/>
      <c r="J30" s="428"/>
      <c r="K30" s="456"/>
    </row>
    <row r="31" ht="18" customHeight="1" spans="1:11">
      <c r="A31" s="423" t="s">
        <v>114</v>
      </c>
      <c r="B31" s="424"/>
      <c r="C31" s="424"/>
      <c r="D31" s="424"/>
      <c r="E31" s="424"/>
      <c r="F31" s="424"/>
      <c r="G31" s="424"/>
      <c r="H31" s="424"/>
      <c r="I31" s="424"/>
      <c r="J31" s="424"/>
      <c r="K31" s="454"/>
    </row>
    <row r="32" ht="14.25" spans="1:11">
      <c r="A32" s="429" t="s">
        <v>115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57"/>
    </row>
    <row r="33" ht="15" spans="1:11">
      <c r="A33" s="159" t="s">
        <v>116</v>
      </c>
      <c r="B33" s="160"/>
      <c r="C33" s="151" t="s">
        <v>65</v>
      </c>
      <c r="D33" s="151" t="s">
        <v>66</v>
      </c>
      <c r="E33" s="431" t="s">
        <v>117</v>
      </c>
      <c r="F33" s="432"/>
      <c r="G33" s="432"/>
      <c r="H33" s="432"/>
      <c r="I33" s="432"/>
      <c r="J33" s="432"/>
      <c r="K33" s="458"/>
    </row>
    <row r="34" ht="15" spans="1:11">
      <c r="A34" s="433" t="s">
        <v>118</v>
      </c>
      <c r="B34" s="433"/>
      <c r="C34" s="433"/>
      <c r="D34" s="433"/>
      <c r="E34" s="433"/>
      <c r="F34" s="433"/>
      <c r="G34" s="433"/>
      <c r="H34" s="433"/>
      <c r="I34" s="433"/>
      <c r="J34" s="433"/>
      <c r="K34" s="433"/>
    </row>
    <row r="35" ht="21" customHeight="1" spans="1:11">
      <c r="A35" s="434" t="s">
        <v>119</v>
      </c>
      <c r="B35" s="435"/>
      <c r="C35" s="435"/>
      <c r="D35" s="435"/>
      <c r="E35" s="435"/>
      <c r="F35" s="435"/>
      <c r="G35" s="435"/>
      <c r="H35" s="435"/>
      <c r="I35" s="435"/>
      <c r="J35" s="435"/>
      <c r="K35" s="459"/>
    </row>
    <row r="36" ht="21" customHeight="1" spans="1:11">
      <c r="A36" s="318" t="s">
        <v>120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8"/>
    </row>
    <row r="37" ht="21" customHeight="1" spans="1:11">
      <c r="A37" s="318" t="s">
        <v>121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48"/>
    </row>
    <row r="38" ht="21" customHeight="1" spans="1:11">
      <c r="A38" s="318" t="s">
        <v>122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48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48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48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48"/>
    </row>
    <row r="42" ht="15" spans="1:11">
      <c r="A42" s="313" t="s">
        <v>123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46"/>
    </row>
    <row r="43" ht="15" spans="1:11">
      <c r="A43" s="398" t="s">
        <v>124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46"/>
    </row>
    <row r="44" ht="14.25" spans="1:11">
      <c r="A44" s="405" t="s">
        <v>125</v>
      </c>
      <c r="B44" s="402" t="s">
        <v>95</v>
      </c>
      <c r="C44" s="402" t="s">
        <v>96</v>
      </c>
      <c r="D44" s="402" t="s">
        <v>88</v>
      </c>
      <c r="E44" s="407" t="s">
        <v>126</v>
      </c>
      <c r="F44" s="402" t="s">
        <v>95</v>
      </c>
      <c r="G44" s="402" t="s">
        <v>96</v>
      </c>
      <c r="H44" s="402" t="s">
        <v>88</v>
      </c>
      <c r="I44" s="407" t="s">
        <v>127</v>
      </c>
      <c r="J44" s="402" t="s">
        <v>95</v>
      </c>
      <c r="K44" s="447" t="s">
        <v>96</v>
      </c>
    </row>
    <row r="45" ht="14.25" spans="1:11">
      <c r="A45" s="310" t="s">
        <v>87</v>
      </c>
      <c r="B45" s="151" t="s">
        <v>95</v>
      </c>
      <c r="C45" s="151" t="s">
        <v>96</v>
      </c>
      <c r="D45" s="151" t="s">
        <v>88</v>
      </c>
      <c r="E45" s="311" t="s">
        <v>94</v>
      </c>
      <c r="F45" s="151" t="s">
        <v>95</v>
      </c>
      <c r="G45" s="151" t="s">
        <v>96</v>
      </c>
      <c r="H45" s="151" t="s">
        <v>88</v>
      </c>
      <c r="I45" s="311" t="s">
        <v>105</v>
      </c>
      <c r="J45" s="151" t="s">
        <v>95</v>
      </c>
      <c r="K45" s="152" t="s">
        <v>96</v>
      </c>
    </row>
    <row r="46" ht="15" spans="1:11">
      <c r="A46" s="283" t="s">
        <v>98</v>
      </c>
      <c r="B46" s="284"/>
      <c r="C46" s="284"/>
      <c r="D46" s="284"/>
      <c r="E46" s="284"/>
      <c r="F46" s="284"/>
      <c r="G46" s="284"/>
      <c r="H46" s="284"/>
      <c r="I46" s="284"/>
      <c r="J46" s="284"/>
      <c r="K46" s="337"/>
    </row>
    <row r="47" ht="15" spans="1:11">
      <c r="A47" s="433" t="s">
        <v>128</v>
      </c>
      <c r="B47" s="433"/>
      <c r="C47" s="433"/>
      <c r="D47" s="433"/>
      <c r="E47" s="433"/>
      <c r="F47" s="433"/>
      <c r="G47" s="433"/>
      <c r="H47" s="433"/>
      <c r="I47" s="433"/>
      <c r="J47" s="433"/>
      <c r="K47" s="433"/>
    </row>
    <row r="48" ht="15" spans="1:11">
      <c r="A48" s="434"/>
      <c r="B48" s="435"/>
      <c r="C48" s="435"/>
      <c r="D48" s="435"/>
      <c r="E48" s="435"/>
      <c r="F48" s="435"/>
      <c r="G48" s="435"/>
      <c r="H48" s="435"/>
      <c r="I48" s="435"/>
      <c r="J48" s="435"/>
      <c r="K48" s="459"/>
    </row>
    <row r="49" ht="15" spans="1:11">
      <c r="A49" s="436" t="s">
        <v>129</v>
      </c>
      <c r="B49" s="437" t="s">
        <v>130</v>
      </c>
      <c r="C49" s="437"/>
      <c r="D49" s="438" t="s">
        <v>131</v>
      </c>
      <c r="E49" s="439" t="s">
        <v>132</v>
      </c>
      <c r="F49" s="440" t="s">
        <v>133</v>
      </c>
      <c r="G49" s="441">
        <v>45628</v>
      </c>
      <c r="H49" s="442" t="s">
        <v>134</v>
      </c>
      <c r="I49" s="460"/>
      <c r="J49" s="461" t="s">
        <v>135</v>
      </c>
      <c r="K49" s="462"/>
    </row>
    <row r="50" ht="15" spans="1:11">
      <c r="A50" s="433" t="s">
        <v>136</v>
      </c>
      <c r="B50" s="433"/>
      <c r="C50" s="433"/>
      <c r="D50" s="433"/>
      <c r="E50" s="433"/>
      <c r="F50" s="433"/>
      <c r="G50" s="433"/>
      <c r="H50" s="433"/>
      <c r="I50" s="433"/>
      <c r="J50" s="433"/>
      <c r="K50" s="433"/>
    </row>
    <row r="51" ht="15" spans="1:11">
      <c r="A51" s="443" t="s">
        <v>137</v>
      </c>
      <c r="B51" s="444"/>
      <c r="C51" s="444"/>
      <c r="D51" s="444"/>
      <c r="E51" s="444"/>
      <c r="F51" s="444"/>
      <c r="G51" s="444"/>
      <c r="H51" s="444"/>
      <c r="I51" s="444"/>
      <c r="J51" s="444"/>
      <c r="K51" s="463"/>
    </row>
    <row r="52" ht="15" spans="1:11">
      <c r="A52" s="436" t="s">
        <v>129</v>
      </c>
      <c r="B52" s="437" t="s">
        <v>130</v>
      </c>
      <c r="C52" s="437"/>
      <c r="D52" s="438" t="s">
        <v>131</v>
      </c>
      <c r="E52" s="439" t="s">
        <v>132</v>
      </c>
      <c r="F52" s="440" t="s">
        <v>133</v>
      </c>
      <c r="G52" s="441">
        <v>45628</v>
      </c>
      <c r="H52" s="442" t="s">
        <v>134</v>
      </c>
      <c r="I52" s="460"/>
      <c r="J52" s="461" t="s">
        <v>135</v>
      </c>
      <c r="K52" s="4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G25" sqref="G25"/>
    </sheetView>
  </sheetViews>
  <sheetFormatPr defaultColWidth="9" defaultRowHeight="14.25"/>
  <cols>
    <col min="1" max="1" width="19.25" style="84" customWidth="1"/>
    <col min="2" max="2" width="9" style="84" customWidth="1"/>
    <col min="3" max="4" width="8.5" style="86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16" width="9.75" style="354" customWidth="1"/>
    <col min="17" max="254" width="9" style="84"/>
    <col min="255" max="16384" width="9" style="88"/>
  </cols>
  <sheetData>
    <row r="1" s="84" customFormat="1" ht="29" customHeight="1" spans="1:257">
      <c r="A1" s="90" t="s">
        <v>138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70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4" customFormat="1" ht="20" customHeight="1" spans="1:257">
      <c r="A2" s="355" t="s">
        <v>61</v>
      </c>
      <c r="B2" s="356" t="str">
        <f>首期!B4</f>
        <v>QAMMBM95664</v>
      </c>
      <c r="C2" s="357"/>
      <c r="D2" s="358"/>
      <c r="E2" s="359" t="s">
        <v>67</v>
      </c>
      <c r="F2" s="360" t="s">
        <v>68</v>
      </c>
      <c r="G2" s="360"/>
      <c r="H2" s="360"/>
      <c r="I2" s="371"/>
      <c r="J2" s="372" t="s">
        <v>57</v>
      </c>
      <c r="K2" s="373" t="s">
        <v>56</v>
      </c>
      <c r="L2" s="373"/>
      <c r="M2" s="373"/>
      <c r="N2" s="373"/>
      <c r="O2" s="374"/>
      <c r="P2" s="375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4" customFormat="1" spans="1:257">
      <c r="A3" s="361" t="s">
        <v>139</v>
      </c>
      <c r="B3" s="100" t="s">
        <v>140</v>
      </c>
      <c r="C3" s="101"/>
      <c r="D3" s="100"/>
      <c r="E3" s="100"/>
      <c r="F3" s="100"/>
      <c r="G3" s="100"/>
      <c r="H3" s="100"/>
      <c r="I3" s="102"/>
      <c r="J3" s="132"/>
      <c r="K3" s="132"/>
      <c r="L3" s="132"/>
      <c r="M3" s="132"/>
      <c r="N3" s="132"/>
      <c r="O3" s="376"/>
      <c r="P3" s="377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4" customFormat="1" ht="16.5" spans="1:257">
      <c r="A4" s="361"/>
      <c r="B4" s="103" t="s">
        <v>141</v>
      </c>
      <c r="C4" s="104" t="s">
        <v>142</v>
      </c>
      <c r="D4" s="103" t="s">
        <v>143</v>
      </c>
      <c r="E4" s="103" t="s">
        <v>144</v>
      </c>
      <c r="F4" s="362" t="s">
        <v>145</v>
      </c>
      <c r="G4" s="103" t="s">
        <v>146</v>
      </c>
      <c r="H4" s="363" t="s">
        <v>147</v>
      </c>
      <c r="I4" s="102"/>
      <c r="J4" s="378"/>
      <c r="K4" s="379" t="s">
        <v>111</v>
      </c>
      <c r="L4" s="379" t="s">
        <v>148</v>
      </c>
      <c r="M4" s="379" t="s">
        <v>149</v>
      </c>
      <c r="N4" s="380"/>
      <c r="O4" s="380"/>
      <c r="P4" s="381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4" customFormat="1" ht="16.5" spans="1:257">
      <c r="A5" s="361"/>
      <c r="B5" s="105"/>
      <c r="C5" s="105"/>
      <c r="D5" s="106"/>
      <c r="E5" s="106"/>
      <c r="F5" s="106"/>
      <c r="G5" s="106"/>
      <c r="H5" s="363"/>
      <c r="I5" s="382"/>
      <c r="J5" s="383"/>
      <c r="K5" s="384"/>
      <c r="L5" s="384">
        <v>150</v>
      </c>
      <c r="M5" s="384">
        <v>150</v>
      </c>
      <c r="N5" s="385"/>
      <c r="O5" s="384"/>
      <c r="P5" s="386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4" customFormat="1" ht="20" customHeight="1" spans="1:257">
      <c r="A6" s="233" t="s">
        <v>150</v>
      </c>
      <c r="B6" s="108">
        <f t="shared" ref="B6:B9" si="0">C6-5</f>
        <v>71</v>
      </c>
      <c r="C6" s="109">
        <v>76</v>
      </c>
      <c r="D6" s="108">
        <f t="shared" ref="D6:G6" si="1">C6+6</f>
        <v>82</v>
      </c>
      <c r="E6" s="108">
        <f t="shared" si="1"/>
        <v>88</v>
      </c>
      <c r="F6" s="234">
        <f t="shared" si="1"/>
        <v>94</v>
      </c>
      <c r="G6" s="108">
        <f t="shared" si="1"/>
        <v>100</v>
      </c>
      <c r="H6" s="364" t="s">
        <v>151</v>
      </c>
      <c r="I6" s="382"/>
      <c r="J6" s="383"/>
      <c r="K6" s="383"/>
      <c r="L6" s="383" t="s">
        <v>152</v>
      </c>
      <c r="M6" s="383" t="s">
        <v>153</v>
      </c>
      <c r="N6" s="383"/>
      <c r="O6" s="383"/>
      <c r="P6" s="387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4" customFormat="1" ht="20" customHeight="1" spans="1:257">
      <c r="A7" s="235" t="s">
        <v>154</v>
      </c>
      <c r="B7" s="108">
        <f>C7-3</f>
        <v>51</v>
      </c>
      <c r="C7" s="109">
        <v>54</v>
      </c>
      <c r="D7" s="108">
        <f>C7+3</f>
        <v>57</v>
      </c>
      <c r="E7" s="108">
        <f>D7+3</f>
        <v>60</v>
      </c>
      <c r="F7" s="234">
        <f>E7+4</f>
        <v>64</v>
      </c>
      <c r="G7" s="108">
        <f t="shared" ref="G7:G9" si="2">F7+4</f>
        <v>68</v>
      </c>
      <c r="H7" s="364" t="s">
        <v>151</v>
      </c>
      <c r="I7" s="382"/>
      <c r="J7" s="383"/>
      <c r="K7" s="383"/>
      <c r="L7" s="383" t="s">
        <v>155</v>
      </c>
      <c r="M7" s="383" t="s">
        <v>155</v>
      </c>
      <c r="N7" s="383"/>
      <c r="O7" s="383"/>
      <c r="P7" s="387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4" customFormat="1" ht="20" customHeight="1" spans="1:257">
      <c r="A8" s="235" t="s">
        <v>156</v>
      </c>
      <c r="B8" s="108">
        <f t="shared" si="0"/>
        <v>73</v>
      </c>
      <c r="C8" s="109">
        <v>78</v>
      </c>
      <c r="D8" s="108">
        <f>C8+6</f>
        <v>84</v>
      </c>
      <c r="E8" s="108">
        <f>D8+6</f>
        <v>90</v>
      </c>
      <c r="F8" s="234">
        <f>E8+6</f>
        <v>96</v>
      </c>
      <c r="G8" s="108">
        <f t="shared" si="2"/>
        <v>100</v>
      </c>
      <c r="H8" s="364" t="s">
        <v>151</v>
      </c>
      <c r="I8" s="382"/>
      <c r="J8" s="383"/>
      <c r="K8" s="383"/>
      <c r="L8" s="383" t="s">
        <v>155</v>
      </c>
      <c r="M8" s="383" t="s">
        <v>155</v>
      </c>
      <c r="N8" s="383"/>
      <c r="O8" s="383"/>
      <c r="P8" s="387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4" customFormat="1" ht="20" customHeight="1" spans="1:257">
      <c r="A9" s="233" t="s">
        <v>157</v>
      </c>
      <c r="B9" s="108">
        <f t="shared" si="0"/>
        <v>75</v>
      </c>
      <c r="C9" s="109">
        <v>80</v>
      </c>
      <c r="D9" s="108">
        <f>C9+6</f>
        <v>86</v>
      </c>
      <c r="E9" s="108">
        <f>D9+6</f>
        <v>92</v>
      </c>
      <c r="F9" s="234">
        <f>E9+6</f>
        <v>98</v>
      </c>
      <c r="G9" s="108">
        <f t="shared" si="2"/>
        <v>102</v>
      </c>
      <c r="H9" s="364" t="s">
        <v>158</v>
      </c>
      <c r="I9" s="382"/>
      <c r="J9" s="383"/>
      <c r="K9" s="383"/>
      <c r="L9" s="383" t="s">
        <v>155</v>
      </c>
      <c r="M9" s="383" t="s">
        <v>155</v>
      </c>
      <c r="N9" s="383"/>
      <c r="O9" s="383"/>
      <c r="P9" s="387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4" customFormat="1" ht="20" customHeight="1" spans="1:257">
      <c r="A10" s="236" t="s">
        <v>159</v>
      </c>
      <c r="B10" s="112">
        <f>C10-1.6</f>
        <v>22.9</v>
      </c>
      <c r="C10" s="113">
        <v>24.5</v>
      </c>
      <c r="D10" s="112">
        <f>C10+1.9</f>
        <v>26.4</v>
      </c>
      <c r="E10" s="112">
        <f>C10+3.8</f>
        <v>28.3</v>
      </c>
      <c r="F10" s="237">
        <f>C10+5.7</f>
        <v>30.2</v>
      </c>
      <c r="G10" s="112">
        <f>C10+7</f>
        <v>31.5</v>
      </c>
      <c r="H10" s="364" t="s">
        <v>158</v>
      </c>
      <c r="I10" s="382"/>
      <c r="J10" s="383"/>
      <c r="K10" s="383"/>
      <c r="L10" s="383" t="s">
        <v>155</v>
      </c>
      <c r="M10" s="383" t="s">
        <v>160</v>
      </c>
      <c r="N10" s="383"/>
      <c r="O10" s="383"/>
      <c r="P10" s="387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4" customFormat="1" ht="20" customHeight="1" spans="1:257">
      <c r="A11" s="233" t="s">
        <v>161</v>
      </c>
      <c r="B11" s="108">
        <f>C11-1</f>
        <v>18</v>
      </c>
      <c r="C11" s="109">
        <v>19</v>
      </c>
      <c r="D11" s="108">
        <f>C11+1.2</f>
        <v>20.2</v>
      </c>
      <c r="E11" s="108">
        <f>D11+1.2</f>
        <v>21.4</v>
      </c>
      <c r="F11" s="234">
        <f>E11+1.2</f>
        <v>22.6</v>
      </c>
      <c r="G11" s="108">
        <f>F11+0.7</f>
        <v>23.3</v>
      </c>
      <c r="H11" s="364" t="s">
        <v>162</v>
      </c>
      <c r="I11" s="382"/>
      <c r="J11" s="383"/>
      <c r="K11" s="383"/>
      <c r="L11" s="383" t="s">
        <v>160</v>
      </c>
      <c r="M11" s="383" t="s">
        <v>163</v>
      </c>
      <c r="N11" s="383"/>
      <c r="O11" s="383"/>
      <c r="P11" s="387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4" customFormat="1" ht="20" customHeight="1" spans="1:257">
      <c r="A12" s="235" t="s">
        <v>164</v>
      </c>
      <c r="B12" s="108">
        <f>C12-0.5</f>
        <v>13.5</v>
      </c>
      <c r="C12" s="109">
        <v>14</v>
      </c>
      <c r="D12" s="108">
        <f t="shared" ref="D12:G12" si="3">C12+0.5</f>
        <v>14.5</v>
      </c>
      <c r="E12" s="108">
        <f t="shared" si="3"/>
        <v>15</v>
      </c>
      <c r="F12" s="234">
        <f t="shared" si="3"/>
        <v>15.5</v>
      </c>
      <c r="G12" s="108">
        <f t="shared" si="3"/>
        <v>16</v>
      </c>
      <c r="H12" s="364" t="s">
        <v>158</v>
      </c>
      <c r="I12" s="382"/>
      <c r="J12" s="383"/>
      <c r="K12" s="383"/>
      <c r="L12" s="383" t="s">
        <v>155</v>
      </c>
      <c r="M12" s="383" t="s">
        <v>155</v>
      </c>
      <c r="N12" s="383"/>
      <c r="O12" s="383"/>
      <c r="P12" s="387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4" customFormat="1" ht="20" customHeight="1" spans="1:257">
      <c r="A13" s="235" t="s">
        <v>165</v>
      </c>
      <c r="B13" s="108">
        <f>C13-0.5</f>
        <v>11</v>
      </c>
      <c r="C13" s="109">
        <v>11.5</v>
      </c>
      <c r="D13" s="108">
        <f t="shared" ref="D13:G13" si="4">C13+0.5</f>
        <v>12</v>
      </c>
      <c r="E13" s="108">
        <f t="shared" si="4"/>
        <v>12.5</v>
      </c>
      <c r="F13" s="234">
        <f t="shared" si="4"/>
        <v>13</v>
      </c>
      <c r="G13" s="108">
        <f t="shared" si="4"/>
        <v>13.5</v>
      </c>
      <c r="H13" s="364">
        <v>0</v>
      </c>
      <c r="I13" s="382"/>
      <c r="J13" s="383"/>
      <c r="K13" s="383"/>
      <c r="L13" s="383" t="s">
        <v>166</v>
      </c>
      <c r="M13" s="383" t="s">
        <v>155</v>
      </c>
      <c r="N13" s="383"/>
      <c r="O13" s="383"/>
      <c r="P13" s="387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4" customFormat="1" ht="20" customHeight="1" spans="1:257">
      <c r="A14" s="233" t="s">
        <v>167</v>
      </c>
      <c r="B14" s="108">
        <f>C14-1.5</f>
        <v>22.5</v>
      </c>
      <c r="C14" s="109">
        <v>24</v>
      </c>
      <c r="D14" s="108">
        <f>C14+1.7</f>
        <v>25.7</v>
      </c>
      <c r="E14" s="108">
        <f>D14+1.7</f>
        <v>27.4</v>
      </c>
      <c r="F14" s="234">
        <f>E14+1.7</f>
        <v>29.1</v>
      </c>
      <c r="G14" s="108">
        <f>F14+1.6</f>
        <v>30.7</v>
      </c>
      <c r="H14" s="250"/>
      <c r="I14" s="382"/>
      <c r="J14" s="383"/>
      <c r="K14" s="383"/>
      <c r="L14" s="383" t="s">
        <v>152</v>
      </c>
      <c r="M14" s="383" t="s">
        <v>155</v>
      </c>
      <c r="N14" s="383"/>
      <c r="O14" s="383"/>
      <c r="P14" s="387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4" customFormat="1" ht="20" customHeight="1" spans="1:257">
      <c r="A15" s="233" t="s">
        <v>168</v>
      </c>
      <c r="B15" s="108">
        <f>C15-1.8</f>
        <v>31.2</v>
      </c>
      <c r="C15" s="109">
        <v>33</v>
      </c>
      <c r="D15" s="108">
        <f>C15+2.25</f>
        <v>35.25</v>
      </c>
      <c r="E15" s="108">
        <f>D15+2.25</f>
        <v>37.5</v>
      </c>
      <c r="F15" s="234">
        <f>E15+2.25</f>
        <v>39.75</v>
      </c>
      <c r="G15" s="108">
        <f>F15+2</f>
        <v>41.75</v>
      </c>
      <c r="H15" s="250"/>
      <c r="I15" s="382"/>
      <c r="J15" s="383"/>
      <c r="K15" s="383"/>
      <c r="L15" s="383" t="s">
        <v>152</v>
      </c>
      <c r="M15" s="383" t="s">
        <v>166</v>
      </c>
      <c r="N15" s="383"/>
      <c r="O15" s="383"/>
      <c r="P15" s="38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4" customFormat="1" ht="20" customHeight="1" spans="1:257">
      <c r="A16" s="233" t="s">
        <v>169</v>
      </c>
      <c r="B16" s="238">
        <v>12</v>
      </c>
      <c r="C16" s="238"/>
      <c r="D16" s="238">
        <f>B16+1</f>
        <v>13</v>
      </c>
      <c r="E16" s="239"/>
      <c r="F16" s="240">
        <f>D16+1</f>
        <v>14</v>
      </c>
      <c r="G16" s="241"/>
      <c r="H16" s="250"/>
      <c r="I16" s="382"/>
      <c r="J16" s="383"/>
      <c r="K16" s="383"/>
      <c r="L16" s="383" t="s">
        <v>155</v>
      </c>
      <c r="M16" s="383" t="s">
        <v>155</v>
      </c>
      <c r="N16" s="383"/>
      <c r="O16" s="383"/>
      <c r="P16" s="38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4" customFormat="1" ht="20" customHeight="1" spans="1:257">
      <c r="A17" s="365"/>
      <c r="B17" s="116"/>
      <c r="C17" s="116"/>
      <c r="D17" s="116"/>
      <c r="E17" s="116"/>
      <c r="F17" s="116"/>
      <c r="G17" s="116"/>
      <c r="H17" s="244"/>
      <c r="I17" s="382"/>
      <c r="J17" s="383"/>
      <c r="K17" s="383"/>
      <c r="L17" s="383"/>
      <c r="M17" s="383"/>
      <c r="N17" s="383"/>
      <c r="O17" s="383"/>
      <c r="P17" s="387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4" customFormat="1" ht="20" customHeight="1" spans="1:257">
      <c r="A18" s="366"/>
      <c r="B18" s="118"/>
      <c r="C18" s="118"/>
      <c r="D18" s="118"/>
      <c r="E18" s="118"/>
      <c r="F18" s="118"/>
      <c r="G18" s="118"/>
      <c r="H18" s="244"/>
      <c r="I18" s="382"/>
      <c r="J18" s="383"/>
      <c r="K18" s="383"/>
      <c r="L18" s="383"/>
      <c r="M18" s="383"/>
      <c r="N18" s="383"/>
      <c r="O18" s="383"/>
      <c r="P18" s="387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4" customFormat="1" ht="20" customHeight="1" spans="1:257">
      <c r="A19" s="366"/>
      <c r="B19" s="118"/>
      <c r="C19" s="118"/>
      <c r="D19" s="118"/>
      <c r="E19" s="118"/>
      <c r="F19" s="118"/>
      <c r="G19" s="118"/>
      <c r="H19" s="247"/>
      <c r="I19" s="382"/>
      <c r="J19" s="383"/>
      <c r="K19" s="383"/>
      <c r="L19" s="383"/>
      <c r="M19" s="383"/>
      <c r="N19" s="383"/>
      <c r="O19" s="383"/>
      <c r="P19" s="387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4" customFormat="1" ht="20" customHeight="1" spans="1:257">
      <c r="A20" s="367"/>
      <c r="B20" s="368"/>
      <c r="C20" s="368"/>
      <c r="D20" s="368"/>
      <c r="E20" s="369"/>
      <c r="F20" s="368"/>
      <c r="G20" s="368"/>
      <c r="H20" s="368"/>
      <c r="I20" s="388"/>
      <c r="J20" s="389"/>
      <c r="K20" s="389"/>
      <c r="L20" s="390"/>
      <c r="M20" s="389"/>
      <c r="N20" s="389"/>
      <c r="O20" s="390"/>
      <c r="P20" s="391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4" customFormat="1" ht="17.25" spans="1:257">
      <c r="A21" s="124"/>
      <c r="B21" s="124"/>
      <c r="C21" s="125"/>
      <c r="D21" s="125"/>
      <c r="E21" s="126"/>
      <c r="F21" s="125"/>
      <c r="G21" s="125"/>
      <c r="H21" s="125"/>
      <c r="P21" s="370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s="84" customFormat="1" spans="1:257">
      <c r="A22" s="127" t="s">
        <v>170</v>
      </c>
      <c r="B22" s="127"/>
      <c r="C22" s="128"/>
      <c r="D22" s="128"/>
      <c r="P22" s="370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  <row r="23" s="84" customFormat="1" spans="3:257">
      <c r="C23" s="86"/>
      <c r="D23" s="86"/>
      <c r="J23" s="140" t="s">
        <v>171</v>
      </c>
      <c r="K23" s="392">
        <v>45628</v>
      </c>
      <c r="L23" s="140" t="s">
        <v>172</v>
      </c>
      <c r="M23" s="140" t="s">
        <v>132</v>
      </c>
      <c r="N23" s="140" t="s">
        <v>173</v>
      </c>
      <c r="O23" s="84" t="s">
        <v>135</v>
      </c>
      <c r="P23" s="370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52" sqref="E52"/>
    </sheetView>
  </sheetViews>
  <sheetFormatPr defaultColWidth="10" defaultRowHeight="16.5" customHeight="1"/>
  <cols>
    <col min="1" max="1" width="10.875" style="258" customWidth="1"/>
    <col min="2" max="16384" width="10" style="258"/>
  </cols>
  <sheetData>
    <row r="1" ht="22.5" customHeight="1" spans="1:11">
      <c r="A1" s="145" t="s">
        <v>174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259" t="s">
        <v>53</v>
      </c>
      <c r="B2" s="260"/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3" t="s">
        <v>56</v>
      </c>
      <c r="J2" s="333"/>
      <c r="K2" s="334"/>
    </row>
    <row r="3" customHeight="1" spans="1:11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customHeight="1" spans="1:11">
      <c r="A4" s="269" t="s">
        <v>61</v>
      </c>
      <c r="B4" s="151" t="s">
        <v>62</v>
      </c>
      <c r="C4" s="152"/>
      <c r="D4" s="269" t="s">
        <v>63</v>
      </c>
      <c r="E4" s="270"/>
      <c r="F4" s="271">
        <v>45672</v>
      </c>
      <c r="G4" s="272"/>
      <c r="H4" s="269" t="s">
        <v>64</v>
      </c>
      <c r="I4" s="270"/>
      <c r="J4" s="151" t="s">
        <v>65</v>
      </c>
      <c r="K4" s="152" t="s">
        <v>66</v>
      </c>
    </row>
    <row r="5" customHeight="1" spans="1:11">
      <c r="A5" s="273" t="s">
        <v>67</v>
      </c>
      <c r="B5" s="151" t="s">
        <v>68</v>
      </c>
      <c r="C5" s="152"/>
      <c r="D5" s="269" t="s">
        <v>69</v>
      </c>
      <c r="E5" s="270"/>
      <c r="F5" s="271">
        <v>45622</v>
      </c>
      <c r="G5" s="272"/>
      <c r="H5" s="269" t="s">
        <v>70</v>
      </c>
      <c r="I5" s="270"/>
      <c r="J5" s="151" t="s">
        <v>65</v>
      </c>
      <c r="K5" s="152" t="s">
        <v>66</v>
      </c>
    </row>
    <row r="6" customHeight="1" spans="1:11">
      <c r="A6" s="269" t="s">
        <v>71</v>
      </c>
      <c r="B6" s="274" t="s">
        <v>72</v>
      </c>
      <c r="C6" s="275">
        <v>6</v>
      </c>
      <c r="D6" s="273" t="s">
        <v>73</v>
      </c>
      <c r="E6" s="276"/>
      <c r="F6" s="271">
        <v>45633</v>
      </c>
      <c r="G6" s="272"/>
      <c r="H6" s="269" t="s">
        <v>74</v>
      </c>
      <c r="I6" s="270"/>
      <c r="J6" s="151" t="s">
        <v>65</v>
      </c>
      <c r="K6" s="152" t="s">
        <v>66</v>
      </c>
    </row>
    <row r="7" customHeight="1" spans="1:11">
      <c r="A7" s="269" t="s">
        <v>75</v>
      </c>
      <c r="B7" s="277">
        <v>2000</v>
      </c>
      <c r="C7" s="278"/>
      <c r="D7" s="273" t="s">
        <v>76</v>
      </c>
      <c r="E7" s="279"/>
      <c r="F7" s="271">
        <v>45636</v>
      </c>
      <c r="G7" s="272"/>
      <c r="H7" s="269" t="s">
        <v>77</v>
      </c>
      <c r="I7" s="270"/>
      <c r="J7" s="151" t="s">
        <v>65</v>
      </c>
      <c r="K7" s="152" t="s">
        <v>66</v>
      </c>
    </row>
    <row r="8" customHeight="1" spans="1:16">
      <c r="A8" s="280" t="s">
        <v>78</v>
      </c>
      <c r="B8" s="281" t="s">
        <v>79</v>
      </c>
      <c r="C8" s="282"/>
      <c r="D8" s="283" t="s">
        <v>80</v>
      </c>
      <c r="E8" s="284"/>
      <c r="F8" s="285">
        <v>45641</v>
      </c>
      <c r="G8" s="286"/>
      <c r="H8" s="283" t="s">
        <v>81</v>
      </c>
      <c r="I8" s="284"/>
      <c r="J8" s="303" t="s">
        <v>65</v>
      </c>
      <c r="K8" s="335" t="s">
        <v>66</v>
      </c>
      <c r="P8" s="204" t="s">
        <v>175</v>
      </c>
    </row>
    <row r="9" customHeight="1" spans="1:11">
      <c r="A9" s="287" t="s">
        <v>176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1">
      <c r="A10" s="288" t="s">
        <v>84</v>
      </c>
      <c r="B10" s="289" t="s">
        <v>85</v>
      </c>
      <c r="C10" s="290" t="s">
        <v>86</v>
      </c>
      <c r="D10" s="291"/>
      <c r="E10" s="292" t="s">
        <v>89</v>
      </c>
      <c r="F10" s="289" t="s">
        <v>85</v>
      </c>
      <c r="G10" s="290" t="s">
        <v>86</v>
      </c>
      <c r="H10" s="289"/>
      <c r="I10" s="292" t="s">
        <v>87</v>
      </c>
      <c r="J10" s="289" t="s">
        <v>85</v>
      </c>
      <c r="K10" s="336" t="s">
        <v>86</v>
      </c>
    </row>
    <row r="11" customHeight="1" spans="1:11">
      <c r="A11" s="273" t="s">
        <v>90</v>
      </c>
      <c r="B11" s="293" t="s">
        <v>85</v>
      </c>
      <c r="C11" s="151" t="s">
        <v>86</v>
      </c>
      <c r="D11" s="279"/>
      <c r="E11" s="276" t="s">
        <v>92</v>
      </c>
      <c r="F11" s="293" t="s">
        <v>85</v>
      </c>
      <c r="G11" s="151" t="s">
        <v>86</v>
      </c>
      <c r="H11" s="293"/>
      <c r="I11" s="276" t="s">
        <v>97</v>
      </c>
      <c r="J11" s="293" t="s">
        <v>85</v>
      </c>
      <c r="K11" s="152" t="s">
        <v>86</v>
      </c>
    </row>
    <row r="12" customHeight="1" spans="1:11">
      <c r="A12" s="283" t="s">
        <v>117</v>
      </c>
      <c r="B12" s="284"/>
      <c r="C12" s="284"/>
      <c r="D12" s="284"/>
      <c r="E12" s="284"/>
      <c r="F12" s="284"/>
      <c r="G12" s="284"/>
      <c r="H12" s="284"/>
      <c r="I12" s="284"/>
      <c r="J12" s="284"/>
      <c r="K12" s="337"/>
    </row>
    <row r="13" customHeight="1" spans="1:11">
      <c r="A13" s="294" t="s">
        <v>177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1">
      <c r="A14" s="295" t="s">
        <v>178</v>
      </c>
      <c r="B14" s="296"/>
      <c r="C14" s="296"/>
      <c r="D14" s="296"/>
      <c r="E14" s="296"/>
      <c r="F14" s="296"/>
      <c r="G14" s="296"/>
      <c r="H14" s="297"/>
      <c r="I14" s="338"/>
      <c r="J14" s="338"/>
      <c r="K14" s="339"/>
    </row>
    <row r="15" customHeight="1" spans="1:11">
      <c r="A15" s="298"/>
      <c r="B15" s="299"/>
      <c r="C15" s="299"/>
      <c r="D15" s="300"/>
      <c r="E15" s="301"/>
      <c r="F15" s="299"/>
      <c r="G15" s="299"/>
      <c r="H15" s="300"/>
      <c r="I15" s="340"/>
      <c r="J15" s="341"/>
      <c r="K15" s="342"/>
    </row>
    <row r="16" customHeight="1" spans="1:1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35"/>
    </row>
    <row r="17" customHeight="1" spans="1:11">
      <c r="A17" s="294" t="s">
        <v>179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4" t="s">
        <v>180</v>
      </c>
      <c r="B18" s="305"/>
      <c r="C18" s="305"/>
      <c r="D18" s="305"/>
      <c r="E18" s="305"/>
      <c r="F18" s="305"/>
      <c r="G18" s="305"/>
      <c r="H18" s="305"/>
      <c r="I18" s="338"/>
      <c r="J18" s="338"/>
      <c r="K18" s="339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40"/>
      <c r="J19" s="341"/>
      <c r="K19" s="342"/>
    </row>
    <row r="20" customHeight="1" spans="1:1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35"/>
    </row>
    <row r="21" customHeight="1" spans="1:11">
      <c r="A21" s="306" t="s">
        <v>114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customHeight="1" spans="1:11">
      <c r="A22" s="146" t="s">
        <v>115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08"/>
    </row>
    <row r="23" customHeight="1" spans="1:11">
      <c r="A23" s="159" t="s">
        <v>116</v>
      </c>
      <c r="B23" s="160"/>
      <c r="C23" s="151" t="s">
        <v>65</v>
      </c>
      <c r="D23" s="151" t="s">
        <v>66</v>
      </c>
      <c r="E23" s="158"/>
      <c r="F23" s="158"/>
      <c r="G23" s="158"/>
      <c r="H23" s="158"/>
      <c r="I23" s="158"/>
      <c r="J23" s="158"/>
      <c r="K23" s="201"/>
    </row>
    <row r="24" customHeight="1" spans="1:11">
      <c r="A24" s="307" t="s">
        <v>181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43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44"/>
    </row>
    <row r="26" customHeight="1" spans="1:11">
      <c r="A26" s="287" t="s">
        <v>124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63" t="s">
        <v>125</v>
      </c>
      <c r="B27" s="290" t="s">
        <v>95</v>
      </c>
      <c r="C27" s="290" t="s">
        <v>96</v>
      </c>
      <c r="D27" s="290" t="s">
        <v>88</v>
      </c>
      <c r="E27" s="264" t="s">
        <v>126</v>
      </c>
      <c r="F27" s="290" t="s">
        <v>95</v>
      </c>
      <c r="G27" s="290" t="s">
        <v>96</v>
      </c>
      <c r="H27" s="290" t="s">
        <v>88</v>
      </c>
      <c r="I27" s="264" t="s">
        <v>127</v>
      </c>
      <c r="J27" s="290" t="s">
        <v>95</v>
      </c>
      <c r="K27" s="336" t="s">
        <v>96</v>
      </c>
    </row>
    <row r="28" customHeight="1" spans="1:11">
      <c r="A28" s="310" t="s">
        <v>87</v>
      </c>
      <c r="B28" s="151" t="s">
        <v>95</v>
      </c>
      <c r="C28" s="151" t="s">
        <v>96</v>
      </c>
      <c r="D28" s="151" t="s">
        <v>88</v>
      </c>
      <c r="E28" s="311" t="s">
        <v>94</v>
      </c>
      <c r="F28" s="151" t="s">
        <v>95</v>
      </c>
      <c r="G28" s="151" t="s">
        <v>96</v>
      </c>
      <c r="H28" s="151" t="s">
        <v>88</v>
      </c>
      <c r="I28" s="311" t="s">
        <v>105</v>
      </c>
      <c r="J28" s="151" t="s">
        <v>95</v>
      </c>
      <c r="K28" s="152" t="s">
        <v>96</v>
      </c>
    </row>
    <row r="29" customHeight="1" spans="1:11">
      <c r="A29" s="269" t="s">
        <v>98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5"/>
    </row>
    <row r="30" customHeight="1" spans="1:1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46"/>
    </row>
    <row r="31" customHeight="1" spans="1:11">
      <c r="A31" s="315" t="s">
        <v>182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ht="21" customHeight="1" spans="1:1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47"/>
    </row>
    <row r="33" ht="21" customHeight="1" spans="1:11">
      <c r="A33" s="318"/>
      <c r="B33" s="319"/>
      <c r="C33" s="319"/>
      <c r="D33" s="319"/>
      <c r="E33" s="319"/>
      <c r="F33" s="319"/>
      <c r="G33" s="319"/>
      <c r="H33" s="319"/>
      <c r="I33" s="319"/>
      <c r="J33" s="319"/>
      <c r="K33" s="348"/>
    </row>
    <row r="34" ht="21" customHeight="1" spans="1:11">
      <c r="A34" s="318"/>
      <c r="B34" s="319"/>
      <c r="C34" s="319"/>
      <c r="D34" s="319"/>
      <c r="E34" s="319"/>
      <c r="F34" s="319"/>
      <c r="G34" s="319"/>
      <c r="H34" s="319"/>
      <c r="I34" s="319"/>
      <c r="J34" s="319"/>
      <c r="K34" s="348"/>
    </row>
    <row r="35" ht="21" customHeight="1" spans="1:1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48"/>
    </row>
    <row r="36" ht="21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48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48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48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48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48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48"/>
    </row>
    <row r="42" ht="21" customHeight="1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48"/>
    </row>
    <row r="43" ht="17.25" customHeight="1" spans="1:11">
      <c r="A43" s="313" t="s">
        <v>123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46"/>
    </row>
    <row r="44" customHeight="1" spans="1:11">
      <c r="A44" s="315" t="s">
        <v>183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ht="18" customHeight="1" spans="1:11">
      <c r="A45" s="320" t="s">
        <v>117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49"/>
    </row>
    <row r="46" ht="18" customHeight="1" spans="1:11">
      <c r="A46" s="320" t="s">
        <v>184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49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44"/>
    </row>
    <row r="48" ht="21" customHeight="1" spans="1:11">
      <c r="A48" s="322" t="s">
        <v>129</v>
      </c>
      <c r="B48" s="323" t="s">
        <v>130</v>
      </c>
      <c r="C48" s="323"/>
      <c r="D48" s="324" t="s">
        <v>131</v>
      </c>
      <c r="E48" s="324"/>
      <c r="F48" s="324" t="s">
        <v>133</v>
      </c>
      <c r="G48" s="325"/>
      <c r="H48" s="326" t="s">
        <v>134</v>
      </c>
      <c r="I48" s="326"/>
      <c r="J48" s="323" t="s">
        <v>135</v>
      </c>
      <c r="K48" s="350"/>
    </row>
    <row r="49" customHeight="1" spans="1:11">
      <c r="A49" s="327" t="s">
        <v>136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51"/>
    </row>
    <row r="50" customHeight="1" spans="1:1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52"/>
    </row>
    <row r="51" customHeight="1" spans="1:1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53"/>
    </row>
    <row r="52" ht="21" customHeight="1" spans="1:11">
      <c r="A52" s="322" t="s">
        <v>129</v>
      </c>
      <c r="B52" s="323" t="s">
        <v>130</v>
      </c>
      <c r="C52" s="323"/>
      <c r="D52" s="324" t="s">
        <v>131</v>
      </c>
      <c r="E52" s="324"/>
      <c r="F52" s="324" t="s">
        <v>133</v>
      </c>
      <c r="G52" s="325"/>
      <c r="H52" s="326" t="s">
        <v>134</v>
      </c>
      <c r="I52" s="326"/>
      <c r="J52" s="323" t="s">
        <v>135</v>
      </c>
      <c r="K52" s="35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J26" sqref="J26:J27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6" customWidth="1"/>
    <col min="4" max="7" width="8.5" style="84" customWidth="1"/>
    <col min="8" max="8" width="2.75" style="84" customWidth="1"/>
    <col min="9" max="14" width="12.625" style="84" customWidth="1"/>
    <col min="15" max="246" width="9" style="84"/>
    <col min="247" max="16384" width="9" style="88"/>
  </cols>
  <sheetData>
    <row r="1" s="84" customFormat="1" ht="29" customHeight="1" spans="1:249">
      <c r="A1" s="90" t="s">
        <v>138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</row>
    <row r="2" s="84" customFormat="1" ht="20" customHeight="1" spans="1:249">
      <c r="A2" s="223" t="s">
        <v>61</v>
      </c>
      <c r="B2" s="224" t="s">
        <v>62</v>
      </c>
      <c r="C2" s="225"/>
      <c r="D2" s="226" t="s">
        <v>67</v>
      </c>
      <c r="E2" s="227" t="s">
        <v>68</v>
      </c>
      <c r="F2" s="227"/>
      <c r="G2" s="227"/>
      <c r="H2" s="228"/>
      <c r="I2" s="223" t="s">
        <v>57</v>
      </c>
      <c r="J2" s="254" t="s">
        <v>56</v>
      </c>
      <c r="K2" s="254"/>
      <c r="L2" s="254"/>
      <c r="M2" s="254"/>
      <c r="N2" s="254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</row>
    <row r="3" s="84" customFormat="1" spans="1:249">
      <c r="A3" s="229" t="s">
        <v>139</v>
      </c>
      <c r="B3" s="100" t="s">
        <v>140</v>
      </c>
      <c r="C3" s="101"/>
      <c r="D3" s="100"/>
      <c r="E3" s="100"/>
      <c r="F3" s="100"/>
      <c r="G3" s="100"/>
      <c r="H3" s="228"/>
      <c r="I3" s="132" t="s">
        <v>185</v>
      </c>
      <c r="J3" s="132"/>
      <c r="K3" s="132"/>
      <c r="L3" s="132"/>
      <c r="M3" s="132"/>
      <c r="N3" s="132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</row>
    <row r="4" s="84" customFormat="1" ht="15" spans="1:249">
      <c r="A4" s="229"/>
      <c r="B4" s="230"/>
      <c r="C4" s="231"/>
      <c r="D4" s="230"/>
      <c r="E4" s="230"/>
      <c r="F4" s="230"/>
      <c r="G4" s="232"/>
      <c r="H4" s="228"/>
      <c r="I4" s="255"/>
      <c r="J4" s="255"/>
      <c r="K4" s="255"/>
      <c r="L4" s="255"/>
      <c r="M4" s="255"/>
      <c r="N4" s="255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</row>
    <row r="5" s="84" customFormat="1" ht="20" customHeight="1" spans="1:249">
      <c r="A5" s="229"/>
      <c r="B5" s="103" t="s">
        <v>141</v>
      </c>
      <c r="C5" s="104" t="s">
        <v>142</v>
      </c>
      <c r="D5" s="103" t="s">
        <v>143</v>
      </c>
      <c r="E5" s="103" t="s">
        <v>144</v>
      </c>
      <c r="F5" s="103" t="s">
        <v>145</v>
      </c>
      <c r="G5" s="103" t="s">
        <v>146</v>
      </c>
      <c r="H5" s="228"/>
      <c r="I5" s="103" t="s">
        <v>141</v>
      </c>
      <c r="J5" s="104" t="s">
        <v>142</v>
      </c>
      <c r="K5" s="103" t="s">
        <v>143</v>
      </c>
      <c r="L5" s="103" t="s">
        <v>144</v>
      </c>
      <c r="M5" s="103" t="s">
        <v>145</v>
      </c>
      <c r="N5" s="103" t="s">
        <v>146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</row>
    <row r="6" s="84" customFormat="1" ht="20" customHeight="1" spans="1:249">
      <c r="A6" s="233" t="s">
        <v>150</v>
      </c>
      <c r="B6" s="108">
        <f t="shared" ref="B6:B9" si="0">C6-5</f>
        <v>71</v>
      </c>
      <c r="C6" s="109">
        <v>76</v>
      </c>
      <c r="D6" s="108">
        <f t="shared" ref="D6:G6" si="1">C6+6</f>
        <v>82</v>
      </c>
      <c r="E6" s="108">
        <f t="shared" si="1"/>
        <v>88</v>
      </c>
      <c r="F6" s="234">
        <f t="shared" si="1"/>
        <v>94</v>
      </c>
      <c r="G6" s="108">
        <f t="shared" si="1"/>
        <v>100</v>
      </c>
      <c r="H6" s="228"/>
      <c r="I6" s="135"/>
      <c r="J6" s="135"/>
      <c r="K6" s="256"/>
      <c r="L6" s="135"/>
      <c r="M6" s="135"/>
      <c r="N6" s="135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</row>
    <row r="7" s="84" customFormat="1" ht="20" customHeight="1" spans="1:249">
      <c r="A7" s="235" t="s">
        <v>154</v>
      </c>
      <c r="B7" s="108">
        <f>C7-3</f>
        <v>51</v>
      </c>
      <c r="C7" s="109">
        <v>54</v>
      </c>
      <c r="D7" s="108">
        <f>C7+3</f>
        <v>57</v>
      </c>
      <c r="E7" s="108">
        <f>D7+3</f>
        <v>60</v>
      </c>
      <c r="F7" s="234">
        <f>E7+4</f>
        <v>64</v>
      </c>
      <c r="G7" s="108">
        <f t="shared" ref="G7:G9" si="2">F7+4</f>
        <v>68</v>
      </c>
      <c r="H7" s="228"/>
      <c r="I7" s="135"/>
      <c r="J7" s="135"/>
      <c r="K7" s="135"/>
      <c r="L7" s="135"/>
      <c r="M7" s="135"/>
      <c r="N7" s="135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</row>
    <row r="8" s="84" customFormat="1" ht="20" customHeight="1" spans="1:249">
      <c r="A8" s="235" t="s">
        <v>156</v>
      </c>
      <c r="B8" s="108">
        <f t="shared" si="0"/>
        <v>73</v>
      </c>
      <c r="C8" s="109">
        <v>78</v>
      </c>
      <c r="D8" s="108">
        <f>C8+6</f>
        <v>84</v>
      </c>
      <c r="E8" s="108">
        <f>D8+6</f>
        <v>90</v>
      </c>
      <c r="F8" s="234">
        <f>E8+6</f>
        <v>96</v>
      </c>
      <c r="G8" s="108">
        <f t="shared" si="2"/>
        <v>100</v>
      </c>
      <c r="H8" s="228"/>
      <c r="I8" s="135"/>
      <c r="J8" s="135"/>
      <c r="K8" s="135"/>
      <c r="L8" s="135"/>
      <c r="M8" s="135"/>
      <c r="N8" s="135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</row>
    <row r="9" s="84" customFormat="1" ht="20" customHeight="1" spans="1:249">
      <c r="A9" s="233" t="s">
        <v>157</v>
      </c>
      <c r="B9" s="108">
        <f t="shared" si="0"/>
        <v>75</v>
      </c>
      <c r="C9" s="109">
        <v>80</v>
      </c>
      <c r="D9" s="108">
        <f>C9+6</f>
        <v>86</v>
      </c>
      <c r="E9" s="108">
        <f>D9+6</f>
        <v>92</v>
      </c>
      <c r="F9" s="234">
        <f>E9+6</f>
        <v>98</v>
      </c>
      <c r="G9" s="108">
        <f t="shared" si="2"/>
        <v>102</v>
      </c>
      <c r="H9" s="228"/>
      <c r="I9" s="135"/>
      <c r="J9" s="135"/>
      <c r="K9" s="135"/>
      <c r="L9" s="135"/>
      <c r="M9" s="135"/>
      <c r="N9" s="135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</row>
    <row r="10" s="84" customFormat="1" ht="20" customHeight="1" spans="1:249">
      <c r="A10" s="236" t="s">
        <v>159</v>
      </c>
      <c r="B10" s="112">
        <f>C10-1.6</f>
        <v>22.9</v>
      </c>
      <c r="C10" s="113">
        <v>24.5</v>
      </c>
      <c r="D10" s="112">
        <f>C10+1.9</f>
        <v>26.4</v>
      </c>
      <c r="E10" s="112">
        <f>C10+3.8</f>
        <v>28.3</v>
      </c>
      <c r="F10" s="237">
        <f>C10+5.7</f>
        <v>30.2</v>
      </c>
      <c r="G10" s="112">
        <f>C10+7</f>
        <v>31.5</v>
      </c>
      <c r="H10" s="228"/>
      <c r="I10" s="135"/>
      <c r="J10" s="135"/>
      <c r="K10" s="135"/>
      <c r="L10" s="135"/>
      <c r="M10" s="135"/>
      <c r="N10" s="135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</row>
    <row r="11" s="84" customFormat="1" ht="20" customHeight="1" spans="1:249">
      <c r="A11" s="233" t="s">
        <v>161</v>
      </c>
      <c r="B11" s="108">
        <f>C11-1</f>
        <v>18</v>
      </c>
      <c r="C11" s="109">
        <v>19</v>
      </c>
      <c r="D11" s="108">
        <f>C11+1.2</f>
        <v>20.2</v>
      </c>
      <c r="E11" s="108">
        <f>D11+1.2</f>
        <v>21.4</v>
      </c>
      <c r="F11" s="234">
        <f>E11+1.2</f>
        <v>22.6</v>
      </c>
      <c r="G11" s="108">
        <f>F11+0.7</f>
        <v>23.3</v>
      </c>
      <c r="H11" s="228"/>
      <c r="I11" s="135"/>
      <c r="J11" s="135"/>
      <c r="K11" s="135"/>
      <c r="L11" s="135"/>
      <c r="M11" s="135"/>
      <c r="N11" s="135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</row>
    <row r="12" s="84" customFormat="1" ht="20" customHeight="1" spans="1:249">
      <c r="A12" s="235" t="s">
        <v>164</v>
      </c>
      <c r="B12" s="108">
        <f>C12-0.5</f>
        <v>13.5</v>
      </c>
      <c r="C12" s="109">
        <v>14</v>
      </c>
      <c r="D12" s="108">
        <f t="shared" ref="D12:G12" si="3">C12+0.5</f>
        <v>14.5</v>
      </c>
      <c r="E12" s="108">
        <f t="shared" si="3"/>
        <v>15</v>
      </c>
      <c r="F12" s="234">
        <f t="shared" si="3"/>
        <v>15.5</v>
      </c>
      <c r="G12" s="108">
        <f t="shared" si="3"/>
        <v>16</v>
      </c>
      <c r="H12" s="228"/>
      <c r="I12" s="135"/>
      <c r="J12" s="135"/>
      <c r="K12" s="135"/>
      <c r="L12" s="135"/>
      <c r="M12" s="135"/>
      <c r="N12" s="135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</row>
    <row r="13" s="84" customFormat="1" ht="20" customHeight="1" spans="1:249">
      <c r="A13" s="235" t="s">
        <v>165</v>
      </c>
      <c r="B13" s="108">
        <f>C13-0.5</f>
        <v>11</v>
      </c>
      <c r="C13" s="109">
        <v>11.5</v>
      </c>
      <c r="D13" s="108">
        <f t="shared" ref="D13:G13" si="4">C13+0.5</f>
        <v>12</v>
      </c>
      <c r="E13" s="108">
        <f t="shared" si="4"/>
        <v>12.5</v>
      </c>
      <c r="F13" s="234">
        <f t="shared" si="4"/>
        <v>13</v>
      </c>
      <c r="G13" s="108">
        <f t="shared" si="4"/>
        <v>13.5</v>
      </c>
      <c r="H13" s="228"/>
      <c r="I13" s="135"/>
      <c r="J13" s="135"/>
      <c r="K13" s="135"/>
      <c r="L13" s="135"/>
      <c r="M13" s="135"/>
      <c r="N13" s="135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</row>
    <row r="14" s="84" customFormat="1" ht="20" customHeight="1" spans="1:249">
      <c r="A14" s="233" t="s">
        <v>167</v>
      </c>
      <c r="B14" s="108">
        <f>C14-1.5</f>
        <v>22.5</v>
      </c>
      <c r="C14" s="109">
        <v>24</v>
      </c>
      <c r="D14" s="108">
        <f>C14+1.7</f>
        <v>25.7</v>
      </c>
      <c r="E14" s="108">
        <f>D14+1.7</f>
        <v>27.4</v>
      </c>
      <c r="F14" s="234">
        <f>E14+1.7</f>
        <v>29.1</v>
      </c>
      <c r="G14" s="108">
        <f>F14+1.6</f>
        <v>30.7</v>
      </c>
      <c r="H14" s="228"/>
      <c r="I14" s="135"/>
      <c r="J14" s="135"/>
      <c r="K14" s="135"/>
      <c r="L14" s="135"/>
      <c r="M14" s="135"/>
      <c r="N14" s="135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</row>
    <row r="15" s="84" customFormat="1" ht="20" customHeight="1" spans="1:249">
      <c r="A15" s="233" t="s">
        <v>168</v>
      </c>
      <c r="B15" s="108">
        <f>C15-1.8</f>
        <v>31.2</v>
      </c>
      <c r="C15" s="109">
        <v>33</v>
      </c>
      <c r="D15" s="108">
        <f>C15+2.25</f>
        <v>35.25</v>
      </c>
      <c r="E15" s="108">
        <f>D15+2.25</f>
        <v>37.5</v>
      </c>
      <c r="F15" s="234">
        <f>E15+2.25</f>
        <v>39.75</v>
      </c>
      <c r="G15" s="108">
        <f>F15+2</f>
        <v>41.75</v>
      </c>
      <c r="H15" s="228"/>
      <c r="I15" s="135"/>
      <c r="J15" s="135"/>
      <c r="K15" s="135"/>
      <c r="L15" s="135"/>
      <c r="M15" s="135"/>
      <c r="N15" s="135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</row>
    <row r="16" s="84" customFormat="1" ht="20" customHeight="1" spans="1:249">
      <c r="A16" s="233" t="s">
        <v>169</v>
      </c>
      <c r="B16" s="238">
        <v>12</v>
      </c>
      <c r="C16" s="238"/>
      <c r="D16" s="238">
        <f>B16+1</f>
        <v>13</v>
      </c>
      <c r="E16" s="239"/>
      <c r="F16" s="240">
        <f>D16+1</f>
        <v>14</v>
      </c>
      <c r="G16" s="241"/>
      <c r="H16" s="228"/>
      <c r="I16" s="135"/>
      <c r="J16" s="135"/>
      <c r="K16" s="135"/>
      <c r="L16" s="135"/>
      <c r="M16" s="135"/>
      <c r="N16" s="135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</row>
    <row r="17" s="84" customFormat="1" ht="20" customHeight="1" spans="1:249">
      <c r="A17" s="242"/>
      <c r="B17" s="243"/>
      <c r="C17" s="244"/>
      <c r="D17" s="244"/>
      <c r="E17" s="245"/>
      <c r="F17" s="244"/>
      <c r="G17" s="228"/>
      <c r="H17" s="228"/>
      <c r="I17" s="135"/>
      <c r="J17" s="135"/>
      <c r="K17" s="135"/>
      <c r="L17" s="135"/>
      <c r="M17" s="135"/>
      <c r="N17" s="135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</row>
    <row r="18" s="84" customFormat="1" ht="20" customHeight="1" spans="1:249">
      <c r="A18" s="242"/>
      <c r="B18" s="246"/>
      <c r="C18" s="247"/>
      <c r="D18" s="247"/>
      <c r="E18" s="245"/>
      <c r="F18" s="247"/>
      <c r="G18" s="228"/>
      <c r="H18" s="228"/>
      <c r="I18" s="135"/>
      <c r="J18" s="135"/>
      <c r="K18" s="135"/>
      <c r="L18" s="135"/>
      <c r="M18" s="135"/>
      <c r="N18" s="135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</row>
    <row r="19" s="84" customFormat="1" ht="20" customHeight="1" spans="1:249">
      <c r="A19" s="248"/>
      <c r="B19" s="247"/>
      <c r="C19" s="247"/>
      <c r="D19" s="249"/>
      <c r="E19" s="247"/>
      <c r="F19" s="247"/>
      <c r="G19" s="244"/>
      <c r="H19" s="228"/>
      <c r="I19" s="135"/>
      <c r="J19" s="135"/>
      <c r="K19" s="135"/>
      <c r="L19" s="135"/>
      <c r="M19" s="135"/>
      <c r="N19" s="135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</row>
    <row r="20" s="84" customFormat="1" ht="20" customHeight="1" spans="1:249">
      <c r="A20" s="250"/>
      <c r="B20" s="251"/>
      <c r="C20" s="251"/>
      <c r="D20" s="252"/>
      <c r="E20" s="251"/>
      <c r="F20" s="251"/>
      <c r="G20" s="251"/>
      <c r="H20" s="228"/>
      <c r="I20" s="257"/>
      <c r="J20" s="257"/>
      <c r="K20" s="135"/>
      <c r="L20" s="257"/>
      <c r="M20" s="257"/>
      <c r="N20" s="135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</row>
    <row r="21" s="84" customFormat="1" ht="16.5" spans="1:249">
      <c r="A21" s="124"/>
      <c r="B21" s="125"/>
      <c r="C21" s="125"/>
      <c r="D21" s="126"/>
      <c r="E21" s="125"/>
      <c r="F21" s="125"/>
      <c r="G21" s="253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</row>
    <row r="22" s="84" customFormat="1" spans="1:249">
      <c r="A22" s="127" t="s">
        <v>170</v>
      </c>
      <c r="B22" s="127"/>
      <c r="C22" s="12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</row>
    <row r="23" s="84" customFormat="1" spans="3:249">
      <c r="C23" s="86"/>
      <c r="I23" s="140" t="s">
        <v>171</v>
      </c>
      <c r="J23" s="141"/>
      <c r="K23" s="140" t="s">
        <v>172</v>
      </c>
      <c r="M23" s="140" t="s">
        <v>173</v>
      </c>
      <c r="N23" s="84" t="s">
        <v>135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9" workbookViewId="0">
      <selection activeCell="M11" sqref="M11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186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QAMMBM95664</v>
      </c>
      <c r="F2" s="150" t="s">
        <v>187</v>
      </c>
      <c r="G2" s="151" t="s">
        <v>68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v>2000</v>
      </c>
      <c r="C3" s="154"/>
      <c r="D3" s="155" t="s">
        <v>188</v>
      </c>
      <c r="E3" s="156">
        <v>45306</v>
      </c>
      <c r="F3" s="157"/>
      <c r="G3" s="157"/>
      <c r="H3" s="158" t="s">
        <v>189</v>
      </c>
      <c r="I3" s="158"/>
      <c r="J3" s="158"/>
      <c r="K3" s="201"/>
    </row>
    <row r="4" ht="18" customHeight="1" spans="1:11">
      <c r="A4" s="159" t="s">
        <v>71</v>
      </c>
      <c r="B4" s="154">
        <v>2</v>
      </c>
      <c r="C4" s="154">
        <v>6</v>
      </c>
      <c r="D4" s="160" t="s">
        <v>190</v>
      </c>
      <c r="E4" s="157" t="s">
        <v>191</v>
      </c>
      <c r="F4" s="157"/>
      <c r="G4" s="157"/>
      <c r="H4" s="160" t="s">
        <v>192</v>
      </c>
      <c r="I4" s="160"/>
      <c r="J4" s="172" t="s">
        <v>65</v>
      </c>
      <c r="K4" s="202" t="s">
        <v>66</v>
      </c>
    </row>
    <row r="5" ht="18" customHeight="1" spans="1:11">
      <c r="A5" s="159" t="s">
        <v>193</v>
      </c>
      <c r="B5" s="154">
        <v>1</v>
      </c>
      <c r="C5" s="154"/>
      <c r="D5" s="155" t="s">
        <v>194</v>
      </c>
      <c r="E5" s="155"/>
      <c r="G5" s="155"/>
      <c r="H5" s="160" t="s">
        <v>195</v>
      </c>
      <c r="I5" s="160"/>
      <c r="J5" s="172" t="s">
        <v>65</v>
      </c>
      <c r="K5" s="202" t="s">
        <v>66</v>
      </c>
    </row>
    <row r="6" ht="18" customHeight="1" spans="1:13">
      <c r="A6" s="161" t="s">
        <v>196</v>
      </c>
      <c r="B6" s="162">
        <v>125</v>
      </c>
      <c r="C6" s="162"/>
      <c r="D6" s="163" t="s">
        <v>197</v>
      </c>
      <c r="E6" s="164"/>
      <c r="F6" s="164">
        <v>2000</v>
      </c>
      <c r="G6" s="163"/>
      <c r="H6" s="165" t="s">
        <v>198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199</v>
      </c>
      <c r="B8" s="150" t="s">
        <v>200</v>
      </c>
      <c r="C8" s="150" t="s">
        <v>201</v>
      </c>
      <c r="D8" s="150" t="s">
        <v>202</v>
      </c>
      <c r="E8" s="150" t="s">
        <v>203</v>
      </c>
      <c r="F8" s="150" t="s">
        <v>204</v>
      </c>
      <c r="G8" s="170" t="s">
        <v>205</v>
      </c>
      <c r="H8" s="171"/>
      <c r="I8" s="171"/>
      <c r="J8" s="171"/>
      <c r="K8" s="205"/>
    </row>
    <row r="9" ht="18" customHeight="1" spans="1:11">
      <c r="A9" s="159" t="s">
        <v>206</v>
      </c>
      <c r="B9" s="160"/>
      <c r="C9" s="172" t="s">
        <v>65</v>
      </c>
      <c r="D9" s="172" t="s">
        <v>66</v>
      </c>
      <c r="E9" s="155" t="s">
        <v>207</v>
      </c>
      <c r="F9" s="173" t="s">
        <v>208</v>
      </c>
      <c r="G9" s="174"/>
      <c r="H9" s="175"/>
      <c r="I9" s="175"/>
      <c r="J9" s="175"/>
      <c r="K9" s="206"/>
    </row>
    <row r="10" ht="18" customHeight="1" spans="1:11">
      <c r="A10" s="159" t="s">
        <v>209</v>
      </c>
      <c r="B10" s="160"/>
      <c r="C10" s="172" t="s">
        <v>65</v>
      </c>
      <c r="D10" s="172" t="s">
        <v>66</v>
      </c>
      <c r="E10" s="155" t="s">
        <v>210</v>
      </c>
      <c r="F10" s="173" t="s">
        <v>211</v>
      </c>
      <c r="G10" s="174" t="s">
        <v>212</v>
      </c>
      <c r="H10" s="175"/>
      <c r="I10" s="175"/>
      <c r="J10" s="175"/>
      <c r="K10" s="206"/>
    </row>
    <row r="11" ht="18" customHeight="1" spans="1:11">
      <c r="A11" s="176" t="s">
        <v>176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213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214</v>
      </c>
      <c r="J13" s="172" t="s">
        <v>85</v>
      </c>
      <c r="K13" s="202" t="s">
        <v>86</v>
      </c>
    </row>
    <row r="14" ht="18" customHeight="1" spans="1:11">
      <c r="A14" s="161" t="s">
        <v>215</v>
      </c>
      <c r="B14" s="164" t="s">
        <v>85</v>
      </c>
      <c r="C14" s="164" t="s">
        <v>86</v>
      </c>
      <c r="D14" s="178"/>
      <c r="E14" s="163" t="s">
        <v>216</v>
      </c>
      <c r="F14" s="164" t="s">
        <v>85</v>
      </c>
      <c r="G14" s="164" t="s">
        <v>86</v>
      </c>
      <c r="H14" s="164"/>
      <c r="I14" s="163" t="s">
        <v>217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218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219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220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116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221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222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223</v>
      </c>
    </row>
    <row r="28" ht="23" customHeight="1" spans="1:11">
      <c r="A28" s="182" t="s">
        <v>224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2</v>
      </c>
    </row>
    <row r="29" ht="23" customHeight="1" spans="1:11">
      <c r="A29" s="182" t="s">
        <v>225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 t="s">
        <v>226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227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4</v>
      </c>
    </row>
    <row r="37" ht="18.75" customHeight="1" spans="1:11">
      <c r="A37" s="192" t="s">
        <v>228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229</v>
      </c>
      <c r="B38" s="160"/>
      <c r="C38" s="160"/>
      <c r="D38" s="158" t="s">
        <v>230</v>
      </c>
      <c r="E38" s="158"/>
      <c r="F38" s="194" t="s">
        <v>231</v>
      </c>
      <c r="G38" s="195"/>
      <c r="H38" s="160" t="s">
        <v>232</v>
      </c>
      <c r="I38" s="160"/>
      <c r="J38" s="160" t="s">
        <v>233</v>
      </c>
      <c r="K38" s="209"/>
    </row>
    <row r="39" ht="18.75" customHeight="1" spans="1:11">
      <c r="A39" s="159" t="s">
        <v>117</v>
      </c>
      <c r="B39" s="160" t="s">
        <v>234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129</v>
      </c>
      <c r="B42" s="196" t="s">
        <v>235</v>
      </c>
      <c r="C42" s="196"/>
      <c r="D42" s="163" t="s">
        <v>236</v>
      </c>
      <c r="E42" s="178" t="s">
        <v>132</v>
      </c>
      <c r="F42" s="163" t="s">
        <v>133</v>
      </c>
      <c r="G42" s="197">
        <v>45636</v>
      </c>
      <c r="H42" s="198" t="s">
        <v>134</v>
      </c>
      <c r="I42" s="198"/>
      <c r="J42" s="196" t="s">
        <v>135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tabSelected="1" workbookViewId="0">
      <selection activeCell="K12" sqref="K12"/>
    </sheetView>
  </sheetViews>
  <sheetFormatPr defaultColWidth="9" defaultRowHeight="14.25"/>
  <cols>
    <col min="1" max="1" width="15.125" style="85" customWidth="1"/>
    <col min="2" max="3" width="9.125" style="84" customWidth="1"/>
    <col min="4" max="4" width="9.125" style="86" customWidth="1"/>
    <col min="5" max="6" width="9.125" style="84" customWidth="1"/>
    <col min="7" max="7" width="8.5" style="84" customWidth="1"/>
    <col min="8" max="8" width="2.75" style="84" customWidth="1"/>
    <col min="9" max="11" width="15.625" style="84" customWidth="1"/>
    <col min="12" max="14" width="15.625" style="87" customWidth="1"/>
    <col min="15" max="252" width="9" style="84"/>
    <col min="253" max="16384" width="9" style="88"/>
  </cols>
  <sheetData>
    <row r="1" s="84" customFormat="1" ht="29" customHeight="1" spans="1:255">
      <c r="A1" s="89" t="s">
        <v>138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</row>
    <row r="2" s="84" customFormat="1" ht="20" customHeight="1" spans="1:255">
      <c r="A2" s="93" t="s">
        <v>61</v>
      </c>
      <c r="B2" s="94" t="s">
        <v>62</v>
      </c>
      <c r="C2" s="95"/>
      <c r="D2" s="94"/>
      <c r="E2" s="96" t="s">
        <v>67</v>
      </c>
      <c r="F2" s="97" t="s">
        <v>68</v>
      </c>
      <c r="G2" s="97"/>
      <c r="H2" s="98"/>
      <c r="I2" s="129" t="s">
        <v>57</v>
      </c>
      <c r="J2" s="130" t="s">
        <v>56</v>
      </c>
      <c r="K2" s="130"/>
      <c r="L2" s="130"/>
      <c r="M2" s="130"/>
      <c r="N2" s="131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</row>
    <row r="3" s="84" customFormat="1" spans="1:255">
      <c r="A3" s="99" t="s">
        <v>139</v>
      </c>
      <c r="B3" s="100" t="s">
        <v>140</v>
      </c>
      <c r="C3" s="101"/>
      <c r="D3" s="100"/>
      <c r="E3" s="100"/>
      <c r="F3" s="100"/>
      <c r="G3" s="100"/>
      <c r="H3" s="102"/>
      <c r="I3" s="132"/>
      <c r="J3" s="132"/>
      <c r="K3" s="132"/>
      <c r="L3" s="132"/>
      <c r="M3" s="132"/>
      <c r="N3" s="133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</row>
    <row r="4" s="84" customFormat="1" spans="1:255">
      <c r="A4" s="99"/>
      <c r="B4" s="103" t="s">
        <v>141</v>
      </c>
      <c r="C4" s="104" t="s">
        <v>142</v>
      </c>
      <c r="D4" s="103" t="s">
        <v>143</v>
      </c>
      <c r="E4" s="103" t="s">
        <v>144</v>
      </c>
      <c r="F4" s="103" t="s">
        <v>145</v>
      </c>
      <c r="G4" s="103" t="s">
        <v>146</v>
      </c>
      <c r="H4" s="102"/>
      <c r="I4" s="103" t="s">
        <v>141</v>
      </c>
      <c r="J4" s="104" t="s">
        <v>142</v>
      </c>
      <c r="K4" s="103" t="s">
        <v>143</v>
      </c>
      <c r="L4" s="103" t="s">
        <v>144</v>
      </c>
      <c r="M4" s="103" t="s">
        <v>145</v>
      </c>
      <c r="N4" s="134" t="s">
        <v>146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</row>
    <row r="5" s="84" customFormat="1" ht="16.5" spans="1:255">
      <c r="A5" s="99"/>
      <c r="B5" s="105"/>
      <c r="C5" s="105"/>
      <c r="D5" s="106"/>
      <c r="E5" s="106"/>
      <c r="F5" s="106"/>
      <c r="G5" s="106"/>
      <c r="H5" s="102"/>
      <c r="I5" s="135" t="s">
        <v>111</v>
      </c>
      <c r="J5" s="135" t="s">
        <v>111</v>
      </c>
      <c r="K5" s="135" t="s">
        <v>112</v>
      </c>
      <c r="L5" s="135" t="s">
        <v>112</v>
      </c>
      <c r="M5" s="135" t="s">
        <v>111</v>
      </c>
      <c r="N5" s="136" t="s">
        <v>112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</row>
    <row r="6" s="84" customFormat="1" ht="21" customHeight="1" spans="1:255">
      <c r="A6" s="107" t="s">
        <v>150</v>
      </c>
      <c r="B6" s="108">
        <f t="shared" ref="B6:B9" si="0">C6-5</f>
        <v>71</v>
      </c>
      <c r="C6" s="109">
        <v>76</v>
      </c>
      <c r="D6" s="108">
        <f t="shared" ref="D6:G6" si="1">C6+6</f>
        <v>82</v>
      </c>
      <c r="E6" s="108">
        <f t="shared" si="1"/>
        <v>88</v>
      </c>
      <c r="F6" s="108">
        <f t="shared" si="1"/>
        <v>94</v>
      </c>
      <c r="G6" s="108">
        <f t="shared" si="1"/>
        <v>100</v>
      </c>
      <c r="H6" s="102"/>
      <c r="I6" s="135" t="s">
        <v>237</v>
      </c>
      <c r="J6" s="135" t="s">
        <v>238</v>
      </c>
      <c r="K6" s="135" t="s">
        <v>237</v>
      </c>
      <c r="L6" s="135" t="s">
        <v>239</v>
      </c>
      <c r="M6" s="135" t="s">
        <v>237</v>
      </c>
      <c r="N6" s="136" t="s">
        <v>240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</row>
    <row r="7" s="84" customFormat="1" ht="21" customHeight="1" spans="1:255">
      <c r="A7" s="110" t="s">
        <v>241</v>
      </c>
      <c r="B7" s="108">
        <f>C7-3</f>
        <v>51</v>
      </c>
      <c r="C7" s="109">
        <v>54</v>
      </c>
      <c r="D7" s="108">
        <f>C7+3</f>
        <v>57</v>
      </c>
      <c r="E7" s="108">
        <f>D7+3</f>
        <v>60</v>
      </c>
      <c r="F7" s="108">
        <f>E7+4</f>
        <v>64</v>
      </c>
      <c r="G7" s="108">
        <f t="shared" ref="G7:G9" si="2">F7+4</f>
        <v>68</v>
      </c>
      <c r="H7" s="102"/>
      <c r="I7" s="135" t="s">
        <v>240</v>
      </c>
      <c r="J7" s="135" t="s">
        <v>239</v>
      </c>
      <c r="K7" s="135" t="s">
        <v>238</v>
      </c>
      <c r="L7" s="135" t="s">
        <v>238</v>
      </c>
      <c r="M7" s="135" t="s">
        <v>238</v>
      </c>
      <c r="N7" s="136" t="s">
        <v>242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</row>
    <row r="8" s="84" customFormat="1" ht="21" customHeight="1" spans="1:255">
      <c r="A8" s="110" t="s">
        <v>243</v>
      </c>
      <c r="B8" s="108">
        <f t="shared" si="0"/>
        <v>73</v>
      </c>
      <c r="C8" s="109">
        <v>78</v>
      </c>
      <c r="D8" s="108">
        <f>C8+6</f>
        <v>84</v>
      </c>
      <c r="E8" s="108">
        <f>D8+6</f>
        <v>90</v>
      </c>
      <c r="F8" s="108">
        <f>E8+6</f>
        <v>96</v>
      </c>
      <c r="G8" s="108">
        <f t="shared" si="2"/>
        <v>100</v>
      </c>
      <c r="H8" s="102"/>
      <c r="I8" s="135" t="s">
        <v>238</v>
      </c>
      <c r="J8" s="135" t="s">
        <v>238</v>
      </c>
      <c r="K8" s="135" t="s">
        <v>238</v>
      </c>
      <c r="L8" s="135" t="s">
        <v>238</v>
      </c>
      <c r="M8" s="135" t="s">
        <v>238</v>
      </c>
      <c r="N8" s="136" t="s">
        <v>238</v>
      </c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</row>
    <row r="9" s="84" customFormat="1" ht="21" customHeight="1" spans="1:255">
      <c r="A9" s="107" t="s">
        <v>157</v>
      </c>
      <c r="B9" s="108">
        <f t="shared" si="0"/>
        <v>75</v>
      </c>
      <c r="C9" s="109">
        <v>80</v>
      </c>
      <c r="D9" s="108">
        <f>C9+6</f>
        <v>86</v>
      </c>
      <c r="E9" s="108">
        <f>D9+6</f>
        <v>92</v>
      </c>
      <c r="F9" s="108">
        <f>E9+6</f>
        <v>98</v>
      </c>
      <c r="G9" s="108">
        <f t="shared" si="2"/>
        <v>102</v>
      </c>
      <c r="H9" s="102"/>
      <c r="I9" s="135" t="s">
        <v>238</v>
      </c>
      <c r="J9" s="135" t="s">
        <v>244</v>
      </c>
      <c r="K9" s="135" t="s">
        <v>238</v>
      </c>
      <c r="L9" s="135" t="s">
        <v>238</v>
      </c>
      <c r="M9" s="135" t="s">
        <v>245</v>
      </c>
      <c r="N9" s="136" t="s">
        <v>238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</row>
    <row r="10" s="84" customFormat="1" ht="21" customHeight="1" spans="1:255">
      <c r="A10" s="111" t="s">
        <v>159</v>
      </c>
      <c r="B10" s="112">
        <f>C10-1.6</f>
        <v>22.9</v>
      </c>
      <c r="C10" s="113">
        <v>24.5</v>
      </c>
      <c r="D10" s="112">
        <f>C10+1.9</f>
        <v>26.4</v>
      </c>
      <c r="E10" s="112">
        <f>C10+3.8</f>
        <v>28.3</v>
      </c>
      <c r="F10" s="112">
        <f>C10+5.7</f>
        <v>30.2</v>
      </c>
      <c r="G10" s="112">
        <f>C10+7</f>
        <v>31.5</v>
      </c>
      <c r="H10" s="102"/>
      <c r="I10" s="135" t="s">
        <v>238</v>
      </c>
      <c r="J10" s="135" t="s">
        <v>246</v>
      </c>
      <c r="K10" s="135" t="s">
        <v>237</v>
      </c>
      <c r="L10" s="135" t="s">
        <v>238</v>
      </c>
      <c r="M10" s="135" t="s">
        <v>246</v>
      </c>
      <c r="N10" s="136" t="s">
        <v>246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="84" customFormat="1" ht="21" customHeight="1" spans="1:255">
      <c r="A11" s="107" t="s">
        <v>161</v>
      </c>
      <c r="B11" s="108">
        <f>C11-1</f>
        <v>18</v>
      </c>
      <c r="C11" s="109">
        <v>19</v>
      </c>
      <c r="D11" s="108">
        <f>C11+1.2</f>
        <v>20.2</v>
      </c>
      <c r="E11" s="108">
        <f>D11+1.2</f>
        <v>21.4</v>
      </c>
      <c r="F11" s="108">
        <f>E11+1.2</f>
        <v>22.6</v>
      </c>
      <c r="G11" s="108">
        <f>F11+0.7</f>
        <v>23.3</v>
      </c>
      <c r="H11" s="102"/>
      <c r="I11" s="135" t="s">
        <v>247</v>
      </c>
      <c r="J11" s="135" t="s">
        <v>248</v>
      </c>
      <c r="K11" s="135" t="s">
        <v>238</v>
      </c>
      <c r="L11" s="135" t="s">
        <v>249</v>
      </c>
      <c r="M11" s="135" t="s">
        <v>250</v>
      </c>
      <c r="N11" s="136" t="s">
        <v>238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="84" customFormat="1" ht="21" customHeight="1" spans="1:255">
      <c r="A12" s="110" t="s">
        <v>251</v>
      </c>
      <c r="B12" s="108">
        <f>C12-0.5</f>
        <v>13.5</v>
      </c>
      <c r="C12" s="109">
        <v>14</v>
      </c>
      <c r="D12" s="108">
        <f t="shared" ref="D12:G12" si="3">C12+0.5</f>
        <v>14.5</v>
      </c>
      <c r="E12" s="108">
        <f t="shared" si="3"/>
        <v>15</v>
      </c>
      <c r="F12" s="108">
        <f t="shared" si="3"/>
        <v>15.5</v>
      </c>
      <c r="G12" s="108">
        <f t="shared" si="3"/>
        <v>16</v>
      </c>
      <c r="H12" s="102"/>
      <c r="I12" s="135" t="s">
        <v>238</v>
      </c>
      <c r="J12" s="135" t="s">
        <v>238</v>
      </c>
      <c r="K12" s="135" t="s">
        <v>238</v>
      </c>
      <c r="L12" s="135" t="s">
        <v>238</v>
      </c>
      <c r="M12" s="135" t="s">
        <v>238</v>
      </c>
      <c r="N12" s="136" t="s">
        <v>238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="84" customFormat="1" ht="21" customHeight="1" spans="1:255">
      <c r="A13" s="110" t="s">
        <v>252</v>
      </c>
      <c r="B13" s="108">
        <f>C13-0.5</f>
        <v>11</v>
      </c>
      <c r="C13" s="109">
        <v>11.5</v>
      </c>
      <c r="D13" s="108">
        <f t="shared" ref="D13:G13" si="4">C13+0.5</f>
        <v>12</v>
      </c>
      <c r="E13" s="108">
        <f t="shared" si="4"/>
        <v>12.5</v>
      </c>
      <c r="F13" s="108">
        <f t="shared" si="4"/>
        <v>13</v>
      </c>
      <c r="G13" s="108">
        <f t="shared" si="4"/>
        <v>13.5</v>
      </c>
      <c r="H13" s="102"/>
      <c r="I13" s="135" t="s">
        <v>238</v>
      </c>
      <c r="J13" s="135" t="s">
        <v>237</v>
      </c>
      <c r="K13" s="135" t="s">
        <v>237</v>
      </c>
      <c r="L13" s="135" t="s">
        <v>238</v>
      </c>
      <c r="M13" s="135" t="s">
        <v>249</v>
      </c>
      <c r="N13" s="136" t="s">
        <v>246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="84" customFormat="1" ht="21" customHeight="1" spans="1:255">
      <c r="A14" s="107" t="s">
        <v>167</v>
      </c>
      <c r="B14" s="108">
        <f>C14-1.5</f>
        <v>22.5</v>
      </c>
      <c r="C14" s="109">
        <v>24</v>
      </c>
      <c r="D14" s="108">
        <f>C14+1.7</f>
        <v>25.7</v>
      </c>
      <c r="E14" s="108">
        <f>D14+1.7</f>
        <v>27.4</v>
      </c>
      <c r="F14" s="108">
        <f>E14+1.7</f>
        <v>29.1</v>
      </c>
      <c r="G14" s="108">
        <f>F14+1.6</f>
        <v>30.7</v>
      </c>
      <c r="H14" s="102"/>
      <c r="I14" s="135" t="s">
        <v>245</v>
      </c>
      <c r="J14" s="135" t="s">
        <v>237</v>
      </c>
      <c r="K14" s="135" t="s">
        <v>253</v>
      </c>
      <c r="L14" s="135" t="s">
        <v>246</v>
      </c>
      <c r="M14" s="135" t="s">
        <v>254</v>
      </c>
      <c r="N14" s="136" t="s">
        <v>255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</row>
    <row r="15" s="84" customFormat="1" ht="21" customHeight="1" spans="1:255">
      <c r="A15" s="107" t="s">
        <v>168</v>
      </c>
      <c r="B15" s="108">
        <f>C15-1.8</f>
        <v>31.2</v>
      </c>
      <c r="C15" s="109">
        <v>33</v>
      </c>
      <c r="D15" s="108">
        <f>C15+2.25</f>
        <v>35.25</v>
      </c>
      <c r="E15" s="108">
        <f>D15+2.25</f>
        <v>37.5</v>
      </c>
      <c r="F15" s="108">
        <f>E15+2.25</f>
        <v>39.75</v>
      </c>
      <c r="G15" s="108">
        <f>F15+2</f>
        <v>41.75</v>
      </c>
      <c r="H15" s="102"/>
      <c r="I15" s="135" t="s">
        <v>238</v>
      </c>
      <c r="J15" s="135" t="s">
        <v>240</v>
      </c>
      <c r="K15" s="135" t="s">
        <v>248</v>
      </c>
      <c r="L15" s="135" t="s">
        <v>238</v>
      </c>
      <c r="M15" s="135" t="s">
        <v>249</v>
      </c>
      <c r="N15" s="136" t="s">
        <v>256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</row>
    <row r="16" s="84" customFormat="1" ht="21" customHeight="1" spans="1:255">
      <c r="A16" s="107" t="s">
        <v>169</v>
      </c>
      <c r="B16" s="108">
        <v>12</v>
      </c>
      <c r="C16" s="108"/>
      <c r="D16" s="108">
        <f>B16+1</f>
        <v>13</v>
      </c>
      <c r="E16" s="108"/>
      <c r="F16" s="114">
        <f>D16+1</f>
        <v>14</v>
      </c>
      <c r="G16" s="114"/>
      <c r="H16" s="102"/>
      <c r="I16" s="135" t="s">
        <v>238</v>
      </c>
      <c r="J16" s="135" t="s">
        <v>238</v>
      </c>
      <c r="K16" s="135" t="s">
        <v>238</v>
      </c>
      <c r="L16" s="135" t="s">
        <v>238</v>
      </c>
      <c r="M16" s="135" t="s">
        <v>238</v>
      </c>
      <c r="N16" s="136" t="s">
        <v>238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</row>
    <row r="17" s="84" customFormat="1" ht="21" customHeight="1" spans="1:255">
      <c r="A17" s="115"/>
      <c r="B17" s="116"/>
      <c r="C17" s="116"/>
      <c r="D17" s="116"/>
      <c r="E17" s="116"/>
      <c r="F17" s="116"/>
      <c r="G17" s="116"/>
      <c r="H17" s="102"/>
      <c r="I17" s="135"/>
      <c r="J17" s="135"/>
      <c r="K17" s="135"/>
      <c r="L17" s="135"/>
      <c r="M17" s="135"/>
      <c r="N17" s="136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</row>
    <row r="18" s="84" customFormat="1" ht="21" customHeight="1" spans="1:255">
      <c r="A18" s="117"/>
      <c r="B18" s="118"/>
      <c r="C18" s="118"/>
      <c r="D18" s="118"/>
      <c r="E18" s="118"/>
      <c r="F18" s="118"/>
      <c r="G18" s="118"/>
      <c r="H18" s="102"/>
      <c r="I18" s="135"/>
      <c r="J18" s="135"/>
      <c r="K18" s="135"/>
      <c r="L18" s="135"/>
      <c r="M18" s="135"/>
      <c r="N18" s="136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="84" customFormat="1" ht="21" customHeight="1" spans="1:255">
      <c r="A19" s="117"/>
      <c r="B19" s="118"/>
      <c r="C19" s="118"/>
      <c r="D19" s="118"/>
      <c r="E19" s="118"/>
      <c r="F19" s="118"/>
      <c r="G19" s="118"/>
      <c r="H19" s="102"/>
      <c r="I19" s="135"/>
      <c r="J19" s="135"/>
      <c r="K19" s="135"/>
      <c r="L19" s="135"/>
      <c r="M19" s="135"/>
      <c r="N19" s="136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="84" customFormat="1" ht="21" customHeight="1" spans="1:255">
      <c r="A20" s="119"/>
      <c r="B20" s="120"/>
      <c r="C20" s="120"/>
      <c r="D20" s="120"/>
      <c r="E20" s="121"/>
      <c r="F20" s="120"/>
      <c r="G20" s="120"/>
      <c r="H20" s="122"/>
      <c r="I20" s="137"/>
      <c r="J20" s="137"/>
      <c r="K20" s="138"/>
      <c r="L20" s="137"/>
      <c r="M20" s="137"/>
      <c r="N20" s="139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ht="16.5" spans="1:15">
      <c r="A21" s="123"/>
      <c r="B21" s="124"/>
      <c r="C21" s="125"/>
      <c r="D21" s="125"/>
      <c r="E21" s="126"/>
      <c r="F21" s="125"/>
      <c r="G21" s="125"/>
      <c r="L21" s="84"/>
      <c r="M21" s="84"/>
      <c r="N21" s="84"/>
      <c r="O21" s="88"/>
    </row>
    <row r="22" spans="1:15">
      <c r="A22" s="85" t="s">
        <v>170</v>
      </c>
      <c r="B22" s="127"/>
      <c r="C22" s="128"/>
      <c r="D22" s="128"/>
      <c r="L22" s="84"/>
      <c r="M22" s="84"/>
      <c r="N22" s="84"/>
      <c r="O22" s="88"/>
    </row>
    <row r="23" spans="3:15">
      <c r="C23" s="86"/>
      <c r="I23" s="140" t="s">
        <v>171</v>
      </c>
      <c r="J23" s="141">
        <v>45636</v>
      </c>
      <c r="K23" s="140" t="s">
        <v>172</v>
      </c>
      <c r="L23" s="140" t="s">
        <v>132</v>
      </c>
      <c r="M23" s="140" t="s">
        <v>173</v>
      </c>
      <c r="N23" s="84" t="s">
        <v>135</v>
      </c>
      <c r="O23" s="88"/>
    </row>
  </sheetData>
  <mergeCells count="10">
    <mergeCell ref="A1:N1"/>
    <mergeCell ref="B2:D2"/>
    <mergeCell ref="F2:G2"/>
    <mergeCell ref="J2:N2"/>
    <mergeCell ref="B3:G3"/>
    <mergeCell ref="I3:N3"/>
    <mergeCell ref="B16:C16"/>
    <mergeCell ref="D16:E16"/>
    <mergeCell ref="A3:A5"/>
    <mergeCell ref="H2:H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4.5" customWidth="1"/>
    <col min="3" max="3" width="19.5" style="73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74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223</v>
      </c>
      <c r="J3" s="4" t="s">
        <v>223</v>
      </c>
      <c r="K3" s="4" t="s">
        <v>223</v>
      </c>
      <c r="L3" s="4" t="s">
        <v>223</v>
      </c>
      <c r="M3" s="4" t="s">
        <v>223</v>
      </c>
      <c r="N3" s="7"/>
      <c r="O3" s="7"/>
    </row>
    <row r="4" ht="20" customHeight="1" spans="1:15">
      <c r="A4" s="11">
        <v>1</v>
      </c>
      <c r="B4" s="24">
        <v>241028004</v>
      </c>
      <c r="C4" s="24" t="s">
        <v>273</v>
      </c>
      <c r="D4" s="25" t="s">
        <v>112</v>
      </c>
      <c r="E4" s="26" t="s">
        <v>274</v>
      </c>
      <c r="F4" s="23" t="s">
        <v>275</v>
      </c>
      <c r="G4" s="76" t="s">
        <v>65</v>
      </c>
      <c r="H4" s="11" t="s">
        <v>65</v>
      </c>
      <c r="I4" s="80">
        <v>2</v>
      </c>
      <c r="J4" s="81">
        <v>1</v>
      </c>
      <c r="K4" s="81">
        <v>2</v>
      </c>
      <c r="L4" s="81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4">
        <v>241028006</v>
      </c>
      <c r="C5" s="24" t="s">
        <v>273</v>
      </c>
      <c r="D5" s="29" t="s">
        <v>111</v>
      </c>
      <c r="E5" s="26" t="s">
        <v>274</v>
      </c>
      <c r="F5" s="23" t="s">
        <v>275</v>
      </c>
      <c r="G5" s="77" t="s">
        <v>65</v>
      </c>
      <c r="H5" s="55" t="s">
        <v>65</v>
      </c>
      <c r="I5" s="82">
        <v>2</v>
      </c>
      <c r="J5" s="81">
        <v>0</v>
      </c>
      <c r="K5" s="81">
        <v>1</v>
      </c>
      <c r="L5" s="81">
        <v>0</v>
      </c>
      <c r="M5" s="11">
        <v>0</v>
      </c>
      <c r="N5" s="11">
        <f t="shared" si="0"/>
        <v>3</v>
      </c>
      <c r="O5" s="11"/>
    </row>
    <row r="6" ht="20" customHeight="1" spans="1:15">
      <c r="A6" s="11"/>
      <c r="B6" s="23"/>
      <c r="C6" s="23"/>
      <c r="D6" s="29"/>
      <c r="E6" s="30"/>
      <c r="F6" s="23"/>
      <c r="G6" s="77"/>
      <c r="H6" s="55"/>
      <c r="I6" s="82"/>
      <c r="J6" s="81"/>
      <c r="K6" s="81"/>
      <c r="L6" s="81"/>
      <c r="M6" s="11"/>
      <c r="N6" s="11"/>
      <c r="O6" s="11"/>
    </row>
    <row r="7" ht="20" customHeight="1" spans="1:15">
      <c r="A7" s="11"/>
      <c r="B7" s="23"/>
      <c r="C7" s="23"/>
      <c r="D7" s="29"/>
      <c r="E7" s="30"/>
      <c r="F7" s="23"/>
      <c r="G7" s="77"/>
      <c r="H7" s="55"/>
      <c r="I7" s="82"/>
      <c r="J7" s="81"/>
      <c r="K7" s="81"/>
      <c r="L7" s="81"/>
      <c r="M7" s="11"/>
      <c r="N7" s="11"/>
      <c r="O7" s="11"/>
    </row>
    <row r="8" ht="20" customHeight="1" spans="1:15">
      <c r="A8" s="11"/>
      <c r="B8" s="31"/>
      <c r="C8" s="31"/>
      <c r="D8" s="31"/>
      <c r="E8" s="64"/>
      <c r="F8" s="31"/>
      <c r="G8" s="11"/>
      <c r="H8" s="9"/>
      <c r="I8" s="80"/>
      <c r="J8" s="81"/>
      <c r="K8" s="81"/>
      <c r="L8" s="81"/>
      <c r="M8" s="11"/>
      <c r="N8" s="11"/>
      <c r="O8" s="9"/>
    </row>
    <row r="9" ht="20" customHeight="1" spans="1:15">
      <c r="A9" s="11"/>
      <c r="B9" s="31"/>
      <c r="C9" s="31"/>
      <c r="D9" s="31"/>
      <c r="E9" s="64"/>
      <c r="F9" s="31"/>
      <c r="G9" s="11"/>
      <c r="H9" s="9"/>
      <c r="I9" s="80"/>
      <c r="J9" s="81"/>
      <c r="K9" s="81"/>
      <c r="L9" s="81"/>
      <c r="M9" s="11"/>
      <c r="N9" s="11"/>
      <c r="O9" s="9"/>
    </row>
    <row r="10" ht="20" customHeight="1" spans="1:15">
      <c r="A10" s="11"/>
      <c r="B10" s="31"/>
      <c r="C10" s="31"/>
      <c r="D10" s="31"/>
      <c r="E10" s="64"/>
      <c r="F10" s="31"/>
      <c r="G10" s="11"/>
      <c r="H10" s="9"/>
      <c r="I10" s="80"/>
      <c r="J10" s="81"/>
      <c r="K10" s="81"/>
      <c r="L10" s="81"/>
      <c r="M10" s="11"/>
      <c r="N10" s="11"/>
      <c r="O10" s="9"/>
    </row>
    <row r="11" ht="20" customHeight="1" spans="1:15">
      <c r="A11" s="11"/>
      <c r="B11" s="31"/>
      <c r="C11" s="31"/>
      <c r="D11" s="31"/>
      <c r="E11" s="64"/>
      <c r="F11" s="31"/>
      <c r="G11" s="11"/>
      <c r="H11" s="9"/>
      <c r="I11" s="80"/>
      <c r="J11" s="81"/>
      <c r="K11" s="81"/>
      <c r="L11" s="81"/>
      <c r="M11" s="11"/>
      <c r="N11" s="11"/>
      <c r="O11" s="9"/>
    </row>
    <row r="12" s="2" customFormat="1" ht="18.75" spans="1:15">
      <c r="A12" s="13" t="s">
        <v>276</v>
      </c>
      <c r="B12" s="14"/>
      <c r="C12" s="31"/>
      <c r="D12" s="15"/>
      <c r="E12" s="16"/>
      <c r="F12" s="31"/>
      <c r="G12" s="11"/>
      <c r="H12" s="38"/>
      <c r="I12" s="32"/>
      <c r="J12" s="13" t="s">
        <v>277</v>
      </c>
      <c r="K12" s="14"/>
      <c r="L12" s="14"/>
      <c r="M12" s="15"/>
      <c r="N12" s="14"/>
      <c r="O12" s="21"/>
    </row>
    <row r="13" ht="61" customHeight="1" spans="1:15">
      <c r="A13" s="78" t="s">
        <v>278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2024-12-13T03:11:43Z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