
<file path=[Content_Types].xml><?xml version="1.0" encoding="utf-8"?>
<Types xmlns="http://schemas.openxmlformats.org/package/2006/content-types">
  <Default Extension="vml" ContentType="application/vnd.openxmlformats-officedocument.vmlDrawi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 tabRatio="727" firstSheet="2" activeTab="6"/>
  </bookViews>
  <sheets>
    <sheet name="AQL2.5验货" sheetId="2" r:id="rId1"/>
    <sheet name="首期 " sheetId="21" r:id="rId2"/>
    <sheet name="首期尺寸表" sheetId="15" r:id="rId3"/>
    <sheet name="中期" sheetId="4" r:id="rId4"/>
    <sheet name="中期成衣洗水" sheetId="16" r:id="rId5"/>
    <sheet name="中期大货尺寸表" sheetId="14" r:id="rId6"/>
    <sheet name="尾期" sheetId="5" r:id="rId7"/>
    <sheet name="尾期尺寸表" sheetId="6" r:id="rId8"/>
    <sheet name="1面料验布" sheetId="17" r:id="rId9"/>
    <sheet name="2面料缩率" sheetId="18" r:id="rId10"/>
    <sheet name="3.面料互染" sheetId="9" r:id="rId11"/>
    <sheet name="4.面料静水压" sheetId="10" r:id="rId12"/>
    <sheet name="5表.特殊工艺测试" sheetId="19" r:id="rId13"/>
    <sheet name="6表织带缩率" sheetId="20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<sst xmlns="http://schemas.openxmlformats.org/spreadsheetml/2006/main" count="1207" uniqueCount="475">
  <si>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</si>
  <si>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</si>
  <si>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</si>
  <si>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</si>
  <si>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</si>
  <si>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</si>
  <si>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</si>
  <si>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</si>
  <si>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</si>
  <si>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</si>
  <si>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</si>
  <si>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</si>
  <si>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</si>
  <si>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</si>
  <si>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</si>
  <si>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</si>
  <si>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</si>
  <si>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</si>
  <si>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</si>
  <si>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成人货期</t>
  </si>
  <si>
    <t>合同签订方</t>
  </si>
  <si>
    <t>东莞质品</t>
  </si>
  <si>
    <t>生产工厂</t>
  </si>
  <si>
    <t>湛江质品</t>
  </si>
  <si>
    <t>订单基础信息</t>
  </si>
  <si>
    <t>生产•出货进度</t>
  </si>
  <si>
    <t>指示•确认资料</t>
  </si>
  <si>
    <t>款号</t>
  </si>
  <si>
    <t>TAMMAN1604</t>
  </si>
  <si>
    <t>合同交期</t>
  </si>
  <si>
    <t>产前确认样</t>
  </si>
  <si>
    <t>有</t>
  </si>
  <si>
    <t>无</t>
  </si>
  <si>
    <t>品名</t>
  </si>
  <si>
    <t>男式休闲长裤</t>
  </si>
  <si>
    <t>上线日</t>
  </si>
  <si>
    <t>原辅材料卡</t>
  </si>
  <si>
    <t>色/号型数</t>
  </si>
  <si>
    <t>G01X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</si>
  <si>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</si>
  <si>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</si>
  <si>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</si>
  <si>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</si>
  <si>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</si>
  <si>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</si>
  <si>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</si>
  <si>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</si>
  <si>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</si>
  <si>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</si>
  <si>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</si>
  <si>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</si>
  <si>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</si>
  <si>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</si>
  <si>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</si>
  <si>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</si>
  <si>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</si>
  <si>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</si>
  <si>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</si>
  <si>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</si>
  <si>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</si>
  <si>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</si>
  <si>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</si>
  <si>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</si>
  <si>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</si>
  <si>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</si>
  <si>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</si>
  <si>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</si>
  <si>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</si>
  <si>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</si>
  <si>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</si>
  <si>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</si>
  <si>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</si>
  <si>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</si>
  <si>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</si>
  <si>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</si>
  <si>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</si>
  <si>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</si>
  <si>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</si>
  <si>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</si>
  <si>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</si>
  <si>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</si>
  <si>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</si>
  <si>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</si>
  <si>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</si>
  <si>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G01X黑色</t>
  </si>
  <si>
    <t>已裁完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</si>
  <si>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</si>
  <si>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 L/6件    XL/1件  XXL/1件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</si>
  <si>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</si>
  <si>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</si>
  <si>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</si>
  <si>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</si>
  <si>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</si>
  <si>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1.枣位歪斜</t>
  </si>
  <si>
    <t>2.枣位不居中</t>
  </si>
  <si>
    <t>3.腰头缩褶不均匀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</si>
  <si>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</si>
  <si>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</si>
  <si>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</si>
  <si>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</si>
  <si>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</si>
  <si>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</si>
  <si>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</si>
  <si>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</si>
  <si>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</si>
  <si>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李业球</t>
  </si>
  <si>
    <t>查验时间</t>
  </si>
  <si>
    <t>2024.11.1</t>
  </si>
  <si>
    <t>工厂负责人</t>
  </si>
  <si>
    <t>胡章勇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</si>
  <si>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</si>
  <si>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</si>
  <si>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</si>
  <si>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</si>
  <si>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</si>
  <si>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</si>
  <si>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公差</t>
  </si>
  <si>
    <t>黑色洗水前尺寸</t>
  </si>
  <si>
    <t>洗后尺寸</t>
  </si>
  <si>
    <t>165/80B</t>
  </si>
  <si>
    <t>170/84B</t>
  </si>
  <si>
    <t>175/88B</t>
  </si>
  <si>
    <t>180/92B</t>
  </si>
  <si>
    <t>185/96B</t>
  </si>
  <si>
    <t>190/100B</t>
  </si>
  <si>
    <t>洗水前</t>
  </si>
  <si>
    <t>洗水后</t>
  </si>
  <si>
    <t>裤外侧长（参考值）</t>
  </si>
  <si>
    <t>+1.5/-1.5</t>
  </si>
  <si>
    <t>104</t>
  </si>
  <si>
    <t>103</t>
  </si>
  <si>
    <t>内裆长</t>
  </si>
  <si>
    <t>+1/-1</t>
  </si>
  <si>
    <t>77.5</t>
  </si>
  <si>
    <t>76.2</t>
  </si>
  <si>
    <t>腰围 平量</t>
  </si>
  <si>
    <t>84</t>
  </si>
  <si>
    <t>93</t>
  </si>
  <si>
    <t>92</t>
  </si>
  <si>
    <t>腰围 拉量</t>
  </si>
  <si>
    <t>100</t>
  </si>
  <si>
    <t>腰绳</t>
  </si>
  <si>
    <t>124</t>
  </si>
  <si>
    <t>+2/-2</t>
  </si>
  <si>
    <t>臀围</t>
  </si>
  <si>
    <t>106</t>
  </si>
  <si>
    <t>115</t>
  </si>
  <si>
    <t>114</t>
  </si>
  <si>
    <t>腿围1/2</t>
  </si>
  <si>
    <t>+0.5/-0.5</t>
  </si>
  <si>
    <t>膝围1/2</t>
  </si>
  <si>
    <t>24.9</t>
  </si>
  <si>
    <t>24.7</t>
  </si>
  <si>
    <t>脚口1/2</t>
  </si>
  <si>
    <t>16</t>
  </si>
  <si>
    <t>前裆长 含腰</t>
  </si>
  <si>
    <t>+0.8/-0.8</t>
  </si>
  <si>
    <t>29.3</t>
  </si>
  <si>
    <t>29</t>
  </si>
  <si>
    <t>后裆长 含腰</t>
  </si>
  <si>
    <t>44.2</t>
  </si>
  <si>
    <t>44</t>
  </si>
  <si>
    <t>侧插袋</t>
  </si>
  <si>
    <t>20</t>
  </si>
  <si>
    <t>拉链开口</t>
  </si>
  <si>
    <t>18.5</t>
  </si>
  <si>
    <t>18</t>
  </si>
  <si>
    <t>腰头宽</t>
  </si>
  <si>
    <t>5.5</t>
  </si>
  <si>
    <t>脚口高</t>
  </si>
  <si>
    <t>4</t>
  </si>
  <si>
    <t>3.9</t>
  </si>
  <si>
    <t xml:space="preserve">    1. 初期请洗测2-3件，有问题的另加测量数量。</t>
  </si>
  <si>
    <t>2.中期验货需要齐色码洗水测试，并填写洗水前后尺寸</t>
  </si>
  <si>
    <t>验货时间：2024.11.1</t>
  </si>
  <si>
    <t>跟单QC:李业球</t>
  </si>
  <si>
    <t>工厂负责人：</t>
  </si>
  <si>
    <t>3.尾期验货按单量，5000件一下的齐色错码各测量3件。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</si>
  <si>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</si>
  <si>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</si>
  <si>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</si>
  <si>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</si>
  <si>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</si>
  <si>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</si>
  <si>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</si>
  <si>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已批包装办，包材已齐</t>
  </si>
  <si>
    <t>【附属资料确认】</t>
  </si>
  <si>
    <t>【检验明细】：检验明细（要求齐色、齐号至少10件检查）</t>
  </si>
  <si>
    <t>G01X黑色 S#10件 L#15件 XL#15件 XXL#15件 XXXL#15件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</si>
  <si>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</si>
  <si>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</si>
  <si>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</si>
  <si>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1.腰头纹路斜</t>
  </si>
  <si>
    <t>2.侧骨起拱，起扭</t>
  </si>
  <si>
    <t>3.脚口打折</t>
  </si>
  <si>
    <t>4.线头</t>
  </si>
  <si>
    <t>【整改的严重缺陷及整改复核时间】</t>
  </si>
  <si>
    <t>胡勇章</t>
  </si>
  <si>
    <t>黑色洗前/洗后</t>
  </si>
  <si>
    <t>0/-1.5</t>
  </si>
  <si>
    <t>+0.2/-1.4</t>
  </si>
  <si>
    <t>+1/-0.5</t>
  </si>
  <si>
    <t>+0.8/-0.9</t>
  </si>
  <si>
    <t>0/-1.2</t>
  </si>
  <si>
    <t>+1.3/+0.3</t>
  </si>
  <si>
    <t>+1.5/+0.5</t>
  </si>
  <si>
    <t>+1/0</t>
  </si>
  <si>
    <t>-0.1/-0.5</t>
  </si>
  <si>
    <t>0/-1</t>
  </si>
  <si>
    <t>-1/-2</t>
  </si>
  <si>
    <t>0/0</t>
  </si>
  <si>
    <t>+1/+1.5</t>
  </si>
  <si>
    <t>0/+1</t>
  </si>
  <si>
    <t>+1/+1.2</t>
  </si>
  <si>
    <t>+0.2/+0.2</t>
  </si>
  <si>
    <t>+0.5/+1.6</t>
  </si>
  <si>
    <t>0/-0.5</t>
  </si>
  <si>
    <t>+0.3/0</t>
  </si>
  <si>
    <t>+1.3/-0.3</t>
  </si>
  <si>
    <t>+0.7/-0.3</t>
  </si>
  <si>
    <t>+0.3/+0.4</t>
  </si>
  <si>
    <t>0/-0.4</t>
  </si>
  <si>
    <t>+0.3/+0.3</t>
  </si>
  <si>
    <t>+0.8/+1</t>
  </si>
  <si>
    <t>+0.5/+0.5</t>
  </si>
  <si>
    <t>+1.1/+1</t>
  </si>
  <si>
    <t>-0.5/-0.4</t>
  </si>
  <si>
    <t>-0.5/-0.5</t>
  </si>
  <si>
    <t>-0.2/-0.7</t>
  </si>
  <si>
    <t>0/-0.7</t>
  </si>
  <si>
    <t>-0.4/-0.9</t>
  </si>
  <si>
    <t>-0.8/-1</t>
  </si>
  <si>
    <t>-0.8/-1.1</t>
  </si>
  <si>
    <t>-0.5/-1.3</t>
  </si>
  <si>
    <t>+0.2/-0.5</t>
  </si>
  <si>
    <t>-0.5/-1.1</t>
  </si>
  <si>
    <t>0/-0.8</t>
  </si>
  <si>
    <t>+0.3/-1.1</t>
  </si>
  <si>
    <t>-0.5/-1.2</t>
  </si>
  <si>
    <t>+0.7/0</t>
  </si>
  <si>
    <t>+0.3/+0.2</t>
  </si>
  <si>
    <t>+0.2/+0.5</t>
  </si>
  <si>
    <t>+0.8/+0.5</t>
  </si>
  <si>
    <t>0/+0.2</t>
  </si>
  <si>
    <t>0/+0.5</t>
  </si>
  <si>
    <t>+0.5/+0.3</t>
  </si>
  <si>
    <t>+0.2/0</t>
  </si>
  <si>
    <t>+0.5/0</t>
  </si>
  <si>
    <t>验货时间：11月20日</t>
  </si>
  <si>
    <t>工厂负责人：胡勇章</t>
  </si>
  <si>
    <t>黑色</t>
  </si>
  <si>
    <t>0/0/0</t>
  </si>
  <si>
    <t>+0.2/0/0</t>
  </si>
  <si>
    <t>+1/+0.5/0</t>
  </si>
  <si>
    <t>+0.8/+0.3/0</t>
  </si>
  <si>
    <t>+1.3/+0.5/0</t>
  </si>
  <si>
    <t>+1/0/+0.5</t>
  </si>
  <si>
    <t>+1/+0.8/+0.1</t>
  </si>
  <si>
    <t>+1.5/+1/+0.8</t>
  </si>
  <si>
    <t>+1/+0.8/0.3</t>
  </si>
  <si>
    <t>+1.4/0/0</t>
  </si>
  <si>
    <t>-0.1/-0.3/0</t>
  </si>
  <si>
    <t>-1/0/0</t>
  </si>
  <si>
    <t>+1/+0.8/0</t>
  </si>
  <si>
    <t>+1/+0.5/+0.5</t>
  </si>
  <si>
    <t>+1/+0.8/+0.3</t>
  </si>
  <si>
    <t>+0.5/+0.1/+0.1</t>
  </si>
  <si>
    <t>+1/0/0</t>
  </si>
  <si>
    <t>+1.5/0/+0.8</t>
  </si>
  <si>
    <t>+1.3/0/+0.2</t>
  </si>
  <si>
    <t>+0.3/0.1/0</t>
  </si>
  <si>
    <t>+1.5/+/0.2+/0.3</t>
  </si>
  <si>
    <t>+0.3/0/+0.1</t>
  </si>
  <si>
    <t>+0.7/+0.3/+0.1</t>
  </si>
  <si>
    <t>+0.5/+0.1/0</t>
  </si>
  <si>
    <t>+1.1/0/0</t>
  </si>
  <si>
    <t>+1.3/+0.8/+0.5</t>
  </si>
  <si>
    <t>-0.5/0/-0.1</t>
  </si>
  <si>
    <t>+0.8/0/0.4</t>
  </si>
  <si>
    <t>-0.5/0/0</t>
  </si>
  <si>
    <t>+1.4/+0.3/0</t>
  </si>
  <si>
    <t>-0.4/-0.2/-0.1</t>
  </si>
  <si>
    <t>-0.8/0/-0.5</t>
  </si>
  <si>
    <t>-0.5/-0.3/0</t>
  </si>
  <si>
    <t>-0.2/0/0</t>
  </si>
  <si>
    <t>-0.5/0/-0.5</t>
  </si>
  <si>
    <t>+0.5/+0.2/+0.1</t>
  </si>
  <si>
    <t>-0.3/0/0</t>
  </si>
  <si>
    <t>-0.2/-0.3/0</t>
  </si>
  <si>
    <t>+0.2/0/+0.1</t>
  </si>
  <si>
    <t>+0.5/+0.2/+0</t>
  </si>
  <si>
    <t>+0.3/0/0</t>
  </si>
  <si>
    <t>+0.7/0/+0.3</t>
  </si>
  <si>
    <t>+0.5/0/+0.3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</si>
  <si>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</si>
  <si>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</si>
  <si>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</si>
  <si>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</si>
  <si>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</si>
  <si>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</si>
  <si>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</si>
  <si>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</si>
  <si>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</si>
  <si>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</si>
  <si>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</si>
  <si>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</si>
  <si>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</si>
  <si>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</si>
  <si>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</si>
  <si>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</si>
  <si>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</si>
  <si>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 √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</si>
  <si>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</si>
  <si>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</si>
  <si>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</si>
  <si>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</si>
  <si>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</si>
  <si>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</si>
  <si>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</si>
  <si>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r>
      <rPr>
        <sz val="10"/>
        <rFont val="宋体"/>
        <charset val="134"/>
      </rPr>
      <t xml:space="preserve">有   </t>
    </r>
    <r>
      <rPr>
        <b/>
        <sz val="10"/>
        <rFont val="宋体"/>
        <charset val="134"/>
      </rPr>
      <t>√</t>
    </r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</si>
  <si>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</si>
  <si>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</si>
  <si>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</si>
  <si>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</si>
  <si>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</si>
  <si>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</si>
  <si>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</si>
  <si>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</si>
  <si>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</si>
  <si>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</si>
  <si>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</si>
  <si>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>黑色：S#5件  M#5件 L#5件 XL#5件 XXL#5件 XXXL#5件</t>
  </si>
  <si>
    <t>情况说明：</t>
  </si>
  <si>
    <t xml:space="preserve">【问题点描述】  </t>
  </si>
  <si>
    <t>1.腰头容位不均，纹路斜2件</t>
  </si>
  <si>
    <t>2.侧缝不平顺2件</t>
  </si>
  <si>
    <t>3.内袋容皱1</t>
  </si>
  <si>
    <t>4.断线1件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</si>
  <si>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</si>
  <si>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</si>
  <si>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</si>
  <si>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</si>
  <si>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</si>
  <si>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</si>
  <si>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尾期验货，按照AQL2.5标准抽验200件，不良品数量7件，在可接受范围内，不良品已经改正，允许出货。</t>
  </si>
  <si>
    <t>服装QC部门</t>
  </si>
  <si>
    <t>检验人</t>
  </si>
  <si>
    <t>0/0/+0.2</t>
  </si>
  <si>
    <t>0/+0.5/0</t>
  </si>
  <si>
    <t>+0.7/+0.3/0</t>
  </si>
  <si>
    <t>0/0/+0.5</t>
  </si>
  <si>
    <t>+1.5/+0.7/+0.8</t>
  </si>
  <si>
    <t>+1/+0.5/0.3</t>
  </si>
  <si>
    <t>+0.8/0/+0.5</t>
  </si>
  <si>
    <t>-0.1/-0.2/0</t>
  </si>
  <si>
    <t>0/0/+0.3</t>
  </si>
  <si>
    <t>-0.8/0/0</t>
  </si>
  <si>
    <t>+1/+0.6/0</t>
  </si>
  <si>
    <t>+0.5/+1/+0.5</t>
  </si>
  <si>
    <t>+0.8/+0.5/+0.3</t>
  </si>
  <si>
    <t>+0.1/0/+0.1</t>
  </si>
  <si>
    <t>+0.4/+0.1/+0.1</t>
  </si>
  <si>
    <t>+1/0/+0.7</t>
  </si>
  <si>
    <t>+1/0/+0.2</t>
  </si>
  <si>
    <t>+0.2/0.3/0</t>
  </si>
  <si>
    <t>+1/+/0.2+/0.3</t>
  </si>
  <si>
    <t>+0.5/+0.3/+0.1</t>
  </si>
  <si>
    <t>+0.4/+0.1/0</t>
  </si>
  <si>
    <t>+1.1/+0.2/+0.5</t>
  </si>
  <si>
    <t>0/-0.1/0</t>
  </si>
  <si>
    <t>-0.3/0/-0.1</t>
  </si>
  <si>
    <t>+0.7/0/+0.4</t>
  </si>
  <si>
    <t>+1.2/+0.3/0</t>
  </si>
  <si>
    <t>-0.4/0/-0.1</t>
  </si>
  <si>
    <t>-0.6/0/-0.5</t>
  </si>
  <si>
    <t>-0.3/-0.1/0</t>
  </si>
  <si>
    <t>0/0/-0.5</t>
  </si>
  <si>
    <t>+0.3/+0.2/+0</t>
  </si>
  <si>
    <t>+0.6/+0.2/+0</t>
  </si>
  <si>
    <t>验货时间：2024.11/21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</si>
  <si>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</si>
  <si>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</si>
  <si>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</si>
  <si>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</si>
  <si>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</si>
  <si>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</si>
  <si>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</si>
  <si>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</si>
  <si>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</si>
  <si>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</si>
  <si>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</si>
  <si>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</si>
  <si>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</si>
  <si>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破洞</t>
  </si>
  <si>
    <t>折痕</t>
  </si>
  <si>
    <t>合计数量</t>
  </si>
  <si>
    <t>备注</t>
  </si>
  <si>
    <t>数量</t>
  </si>
  <si>
    <t>B24077399</t>
  </si>
  <si>
    <t>TAMMAN81604</t>
  </si>
  <si>
    <t>超盈</t>
  </si>
  <si>
    <t>B24077825R</t>
  </si>
  <si>
    <t>B240778826</t>
  </si>
  <si>
    <t>B24077825R-1</t>
  </si>
  <si>
    <t>B024080195A</t>
  </si>
  <si>
    <t>制表时间：2024/9/20</t>
  </si>
  <si>
    <t>测试人签名：孙亢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</si>
  <si>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1、面料到厂第一时间做测试，根据面料的实际情况，可每缸抽取1-3卷过验布机。
</t>
    </r>
  </si>
  <si>
    <t>注：问题实物要留底保存，有问题的寄公司探讨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</si>
  <si>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</si>
  <si>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</si>
  <si>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</si>
  <si>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</si>
  <si>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</si>
  <si>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</si>
  <si>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</si>
  <si>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</si>
  <si>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B24089621</t>
  </si>
  <si>
    <t>制表时间：2024.10.10</t>
  </si>
  <si>
    <t>测试人签名：黎应文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</si>
  <si>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</si>
  <si>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</si>
  <si>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</si>
  <si>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</si>
  <si>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</si>
  <si>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</si>
  <si>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</si>
  <si>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</si>
  <si>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</si>
  <si>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</si>
  <si>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</si>
  <si>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</si>
  <si>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</si>
  <si>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</si>
  <si>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</si>
  <si>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</si>
  <si>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</si>
  <si>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</si>
  <si>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</si>
  <si>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</si>
  <si>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</si>
  <si>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</si>
  <si>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</si>
  <si>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注：实物要留底保存，有问题的寄公司探讨</t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</si>
  <si>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</si>
  <si>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</si>
  <si>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</si>
  <si>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</si>
  <si>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</si>
  <si>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</si>
  <si>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</si>
  <si>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</si>
  <si>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</si>
  <si>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</si>
  <si>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</si>
  <si>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</si>
  <si>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</si>
  <si>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B24077826</t>
  </si>
  <si>
    <t>平纹布</t>
  </si>
  <si>
    <t>左前袋，后右幅</t>
  </si>
  <si>
    <t>烫标</t>
  </si>
  <si>
    <t>合格</t>
  </si>
  <si>
    <t>制表时间：2024.11.1</t>
  </si>
  <si>
    <t>测试人签名：李业球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</si>
  <si>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</si>
  <si>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</si>
  <si>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</si>
  <si>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</si>
  <si>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三达</t>
  </si>
  <si>
    <t>TA-P005</t>
  </si>
  <si>
    <t>YES</t>
  </si>
  <si>
    <t>润信</t>
  </si>
  <si>
    <t>CR5004/40/A/P</t>
  </si>
  <si>
    <t>测试人签名：李孟奇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</si>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</sst>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"/>
    <numFmt numFmtId="177" formatCode="\¥#,##0.00;[Red]\¥\-#,##0.00"/>
    <numFmt numFmtId="178" formatCode="\¥#,##0;[Red]\¥\-#,##0"/>
    <numFmt numFmtId="179" formatCode="0.0%"/>
    <numFmt numFmtId="180" formatCode="0.0_ "/>
  </numFmts>
  <fonts count="116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sz val="12"/>
      <color theme="1"/>
      <name val="宋体"/>
      <charset val="134"/>
      <scheme val="minor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1"/>
      <color indexed="8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0"/>
      <name val="微软雅黑"/>
      <charset val="134"/>
    </font>
    <font>
      <b/>
      <sz val="10"/>
      <color rgb="FFFF0000"/>
      <name val="微软雅黑"/>
      <charset val="134"/>
    </font>
    <font>
      <sz val="10"/>
      <name val="微软雅黑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rgb="FFFF0000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Arial"/>
      <charset val="134"/>
    </font>
    <font>
      <sz val="10"/>
      <name val="Helv"/>
      <charset val="134"/>
    </font>
    <font>
      <sz val="11"/>
      <color indexed="8"/>
      <name val="宋体"/>
      <charset val="134"/>
    </font>
    <font>
      <sz val="11"/>
      <color indexed="8"/>
      <name val="ＭＳ Ｐゴシック"/>
      <charset val="134"/>
    </font>
    <font>
      <sz val="12"/>
      <color indexed="8"/>
      <name val="新細明體"/>
      <charset val="134"/>
    </font>
    <font>
      <sz val="11"/>
      <color indexed="9"/>
      <name val="宋体"/>
      <charset val="134"/>
    </font>
    <font>
      <sz val="11"/>
      <color indexed="9"/>
      <name val="ＭＳ Ｐゴシック"/>
      <charset val="134"/>
    </font>
    <font>
      <sz val="12"/>
      <color indexed="9"/>
      <name val="新細明體"/>
      <charset val="134"/>
    </font>
    <font>
      <sz val="11"/>
      <color indexed="20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7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b/>
      <sz val="11"/>
      <color indexed="63"/>
      <name val="宋体"/>
      <charset val="134"/>
    </font>
    <font>
      <b/>
      <sz val="8"/>
      <color indexed="8"/>
      <name val="Arial"/>
      <charset val="134"/>
    </font>
    <font>
      <b/>
      <sz val="18"/>
      <color indexed="56"/>
      <name val="宋体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ＭＳ Ｐゴシック"/>
      <charset val="134"/>
    </font>
    <font>
      <b/>
      <sz val="11"/>
      <color indexed="9"/>
      <name val="ＭＳ Ｐゴシック"/>
      <charset val="134"/>
    </font>
    <font>
      <sz val="11"/>
      <color indexed="60"/>
      <name val="ＭＳ Ｐゴシック"/>
      <charset val="134"/>
    </font>
    <font>
      <u/>
      <sz val="11"/>
      <color indexed="12"/>
      <name val="ＭＳ Ｐゴシック"/>
      <charset val="134"/>
    </font>
    <font>
      <sz val="11"/>
      <name val="돋움"/>
      <charset val="134"/>
    </font>
    <font>
      <sz val="11"/>
      <color indexed="52"/>
      <name val="ＭＳ Ｐゴシック"/>
      <charset val="134"/>
    </font>
    <font>
      <sz val="10"/>
      <name val="Arial"/>
      <charset val="134"/>
    </font>
    <font>
      <sz val="11"/>
      <color indexed="8"/>
      <name val="新細明體"/>
      <charset val="134"/>
    </font>
    <font>
      <b/>
      <sz val="18"/>
      <color indexed="56"/>
      <name val="新細明體"/>
      <charset val="134"/>
    </font>
    <font>
      <b/>
      <sz val="15"/>
      <color indexed="56"/>
      <name val="新細明體"/>
      <charset val="134"/>
    </font>
    <font>
      <b/>
      <sz val="13"/>
      <color indexed="56"/>
      <name val="新細明體"/>
      <charset val="134"/>
    </font>
    <font>
      <b/>
      <sz val="11"/>
      <color indexed="56"/>
      <name val="新細明體"/>
      <charset val="134"/>
    </font>
    <font>
      <sz val="11"/>
      <name val="ＭＳ Ｐゴシック"/>
      <charset val="134"/>
    </font>
    <font>
      <u/>
      <sz val="11"/>
      <color indexed="61"/>
      <name val="ＭＳ Ｐゴシック"/>
      <charset val="134"/>
    </font>
    <font>
      <sz val="12"/>
      <color indexed="8"/>
      <name val="宋体"/>
      <charset val="134"/>
    </font>
    <font>
      <sz val="12"/>
      <name val="新細明體"/>
      <charset val="134"/>
    </font>
    <font>
      <u/>
      <sz val="12"/>
      <color indexed="12"/>
      <name val="宋体"/>
      <charset val="134"/>
    </font>
    <font>
      <u/>
      <sz val="11"/>
      <color indexed="12"/>
      <name val="宋体"/>
      <charset val="134"/>
    </font>
    <font>
      <b/>
      <sz val="11"/>
      <color indexed="63"/>
      <name val="ＭＳ Ｐゴシック"/>
      <charset val="134"/>
    </font>
    <font>
      <sz val="11"/>
      <color indexed="20"/>
      <name val="ＭＳ Ｐゴシック"/>
      <charset val="134"/>
    </font>
    <font>
      <sz val="12"/>
      <color indexed="17"/>
      <name val="新細明體"/>
      <charset val="134"/>
    </font>
    <font>
      <b/>
      <sz val="12"/>
      <color indexed="8"/>
      <name val="新細明體"/>
      <charset val="134"/>
    </font>
    <font>
      <sz val="12"/>
      <color indexed="20"/>
      <name val="新細明體"/>
      <charset val="134"/>
    </font>
    <font>
      <b/>
      <sz val="11"/>
      <color indexed="8"/>
      <name val="ＭＳ Ｐゴシック"/>
      <charset val="134"/>
    </font>
    <font>
      <b/>
      <sz val="11"/>
      <color indexed="52"/>
      <name val="ＭＳ Ｐゴシック"/>
      <charset val="134"/>
    </font>
    <font>
      <b/>
      <sz val="12"/>
      <color indexed="52"/>
      <name val="新細明體"/>
      <charset val="134"/>
    </font>
    <font>
      <b/>
      <sz val="12"/>
      <color indexed="9"/>
      <name val="新細明體"/>
      <charset val="134"/>
    </font>
    <font>
      <b/>
      <sz val="15"/>
      <color indexed="56"/>
      <name val="ＭＳ Ｐゴシック"/>
      <charset val="134"/>
    </font>
    <font>
      <b/>
      <sz val="13"/>
      <color indexed="56"/>
      <name val="ＭＳ Ｐゴシック"/>
      <charset val="134"/>
    </font>
    <font>
      <b/>
      <sz val="11"/>
      <color indexed="56"/>
      <name val="ＭＳ Ｐゴシック"/>
      <charset val="134"/>
    </font>
    <font>
      <sz val="11"/>
      <color indexed="10"/>
      <name val="ＭＳ Ｐゴシック"/>
      <charset val="134"/>
    </font>
    <font>
      <sz val="12"/>
      <color indexed="10"/>
      <name val="新細明體"/>
      <charset val="134"/>
    </font>
    <font>
      <sz val="12"/>
      <color indexed="52"/>
      <name val="新細明體"/>
      <charset val="134"/>
    </font>
    <font>
      <sz val="11"/>
      <color indexed="17"/>
      <name val="ＭＳ Ｐゴシック"/>
      <charset val="134"/>
    </font>
    <font>
      <sz val="11"/>
      <color indexed="62"/>
      <name val="ＭＳ Ｐゴシック"/>
      <charset val="134"/>
    </font>
    <font>
      <b/>
      <sz val="12"/>
      <color indexed="63"/>
      <name val="新細明體"/>
      <charset val="134"/>
    </font>
    <font>
      <sz val="12"/>
      <color indexed="62"/>
      <name val="新細明體"/>
      <charset val="134"/>
    </font>
    <font>
      <i/>
      <sz val="12"/>
      <color indexed="23"/>
      <name val="新細明體"/>
      <charset val="134"/>
    </font>
    <font>
      <i/>
      <sz val="11"/>
      <color indexed="23"/>
      <name val="ＭＳ Ｐゴシック"/>
      <charset val="134"/>
    </font>
    <font>
      <sz val="12"/>
      <color indexed="60"/>
      <name val="新細明體"/>
      <charset val="134"/>
    </font>
  </fonts>
  <fills count="60">
    <fill>
      <patternFill patternType="none"/>
    </fill>
    <fill>
      <patternFill patternType="gray125"/>
    </fill>
    <fill>
      <patternFill patternType="solid">
        <fgColor theme="3" tint="0.799920651875362"/>
        <bgColor indexed="64"/>
      </patternFill>
    </fill>
    <fill>
      <patternFill patternType="solid">
        <fgColor theme="3" tint="0.79989013336588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88402966399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9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202">
    <xf numFmtId="0" fontId="0" fillId="0" borderId="0"/>
    <xf numFmtId="43" fontId="32" fillId="0" borderId="0" applyFont="0" applyFill="0" applyBorder="0" applyAlignment="0" applyProtection="0">
      <alignment vertical="center"/>
    </xf>
    <xf numFmtId="44" fontId="32" fillId="0" borderId="0" applyFont="0" applyFill="0" applyBorder="0" applyAlignment="0" applyProtection="0">
      <alignment vertical="center"/>
    </xf>
    <xf numFmtId="9" fontId="32" fillId="0" borderId="0" applyFont="0" applyFill="0" applyBorder="0" applyAlignment="0" applyProtection="0">
      <alignment vertical="center"/>
    </xf>
    <xf numFmtId="41" fontId="32" fillId="0" borderId="0" applyFont="0" applyFill="0" applyBorder="0" applyAlignment="0" applyProtection="0">
      <alignment vertical="center"/>
    </xf>
    <xf numFmtId="42" fontId="32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2" fillId="7" borderId="75" applyNumberFormat="0" applyFon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76" applyNumberFormat="0" applyFill="0" applyAlignment="0" applyProtection="0">
      <alignment vertical="center"/>
    </xf>
    <xf numFmtId="0" fontId="39" fillId="0" borderId="76" applyNumberFormat="0" applyFill="0" applyAlignment="0" applyProtection="0">
      <alignment vertical="center"/>
    </xf>
    <xf numFmtId="0" fontId="40" fillId="0" borderId="77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8" borderId="78" applyNumberFormat="0" applyAlignment="0" applyProtection="0">
      <alignment vertical="center"/>
    </xf>
    <xf numFmtId="0" fontId="42" fillId="9" borderId="79" applyNumberFormat="0" applyAlignment="0" applyProtection="0">
      <alignment vertical="center"/>
    </xf>
    <xf numFmtId="0" fontId="43" fillId="9" borderId="78" applyNumberFormat="0" applyAlignment="0" applyProtection="0">
      <alignment vertical="center"/>
    </xf>
    <xf numFmtId="0" fontId="44" fillId="10" borderId="80" applyNumberFormat="0" applyAlignment="0" applyProtection="0">
      <alignment vertical="center"/>
    </xf>
    <xf numFmtId="0" fontId="45" fillId="0" borderId="81" applyNumberFormat="0" applyFill="0" applyAlignment="0" applyProtection="0">
      <alignment vertical="center"/>
    </xf>
    <xf numFmtId="0" fontId="46" fillId="0" borderId="82" applyNumberFormat="0" applyFill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50" fillId="14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1" fillId="16" borderId="0" applyNumberFormat="0" applyBorder="0" applyAlignment="0" applyProtection="0">
      <alignment vertical="center"/>
    </xf>
    <xf numFmtId="0" fontId="50" fillId="17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51" fillId="19" borderId="0" applyNumberFormat="0" applyBorder="0" applyAlignment="0" applyProtection="0">
      <alignment vertical="center"/>
    </xf>
    <xf numFmtId="0" fontId="51" fillId="20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50" fillId="22" borderId="0" applyNumberFormat="0" applyBorder="0" applyAlignment="0" applyProtection="0">
      <alignment vertical="center"/>
    </xf>
    <xf numFmtId="0" fontId="51" fillId="23" borderId="0" applyNumberFormat="0" applyBorder="0" applyAlignment="0" applyProtection="0">
      <alignment vertical="center"/>
    </xf>
    <xf numFmtId="0" fontId="51" fillId="24" borderId="0" applyNumberFormat="0" applyBorder="0" applyAlignment="0" applyProtection="0">
      <alignment vertical="center"/>
    </xf>
    <xf numFmtId="0" fontId="50" fillId="25" borderId="0" applyNumberFormat="0" applyBorder="0" applyAlignment="0" applyProtection="0">
      <alignment vertical="center"/>
    </xf>
    <xf numFmtId="0" fontId="50" fillId="26" borderId="0" applyNumberFormat="0" applyBorder="0" applyAlignment="0" applyProtection="0">
      <alignment vertical="center"/>
    </xf>
    <xf numFmtId="0" fontId="51" fillId="27" borderId="0" applyNumberFormat="0" applyBorder="0" applyAlignment="0" applyProtection="0">
      <alignment vertical="center"/>
    </xf>
    <xf numFmtId="0" fontId="51" fillId="28" borderId="0" applyNumberFormat="0" applyBorder="0" applyAlignment="0" applyProtection="0">
      <alignment vertical="center"/>
    </xf>
    <xf numFmtId="0" fontId="50" fillId="29" borderId="0" applyNumberFormat="0" applyBorder="0" applyAlignment="0" applyProtection="0">
      <alignment vertical="center"/>
    </xf>
    <xf numFmtId="0" fontId="50" fillId="30" borderId="0" applyNumberFormat="0" applyBorder="0" applyAlignment="0" applyProtection="0">
      <alignment vertical="center"/>
    </xf>
    <xf numFmtId="0" fontId="51" fillId="31" borderId="0" applyNumberFormat="0" applyBorder="0" applyAlignment="0" applyProtection="0">
      <alignment vertical="center"/>
    </xf>
    <xf numFmtId="0" fontId="51" fillId="32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1" fillId="35" borderId="0" applyNumberFormat="0" applyBorder="0" applyAlignment="0" applyProtection="0">
      <alignment vertical="center"/>
    </xf>
    <xf numFmtId="0" fontId="51" fillId="36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2" fillId="0" borderId="0">
      <alignment vertical="top"/>
    </xf>
    <xf numFmtId="0" fontId="53" fillId="0" borderId="0">
      <alignment vertical="center"/>
    </xf>
    <xf numFmtId="0" fontId="54" fillId="38" borderId="0" applyNumberFormat="0" applyBorder="0" applyAlignment="0" applyProtection="0">
      <alignment vertical="center"/>
    </xf>
    <xf numFmtId="0" fontId="54" fillId="39" borderId="0" applyNumberFormat="0" applyBorder="0" applyAlignment="0" applyProtection="0">
      <alignment vertical="center"/>
    </xf>
    <xf numFmtId="0" fontId="54" fillId="40" borderId="0" applyNumberFormat="0" applyBorder="0" applyAlignment="0" applyProtection="0">
      <alignment vertical="center"/>
    </xf>
    <xf numFmtId="0" fontId="54" fillId="41" borderId="0" applyNumberFormat="0" applyBorder="0" applyAlignment="0" applyProtection="0">
      <alignment vertical="center"/>
    </xf>
    <xf numFmtId="0" fontId="54" fillId="42" borderId="0" applyNumberFormat="0" applyBorder="0" applyAlignment="0" applyProtection="0">
      <alignment vertical="center"/>
    </xf>
    <xf numFmtId="0" fontId="54" fillId="43" borderId="0" applyNumberFormat="0" applyBorder="0" applyAlignment="0" applyProtection="0">
      <alignment vertical="center"/>
    </xf>
    <xf numFmtId="0" fontId="55" fillId="38" borderId="0" applyNumberFormat="0" applyBorder="0" applyAlignment="0" applyProtection="0">
      <alignment vertical="center"/>
    </xf>
    <xf numFmtId="0" fontId="55" fillId="39" borderId="0" applyNumberFormat="0" applyBorder="0" applyAlignment="0" applyProtection="0">
      <alignment vertical="center"/>
    </xf>
    <xf numFmtId="0" fontId="55" fillId="40" borderId="0" applyNumberFormat="0" applyBorder="0" applyAlignment="0" applyProtection="0">
      <alignment vertical="center"/>
    </xf>
    <xf numFmtId="0" fontId="55" fillId="41" borderId="0" applyNumberFormat="0" applyBorder="0" applyAlignment="0" applyProtection="0">
      <alignment vertical="center"/>
    </xf>
    <xf numFmtId="0" fontId="55" fillId="42" borderId="0" applyNumberFormat="0" applyBorder="0" applyAlignment="0" applyProtection="0">
      <alignment vertical="center"/>
    </xf>
    <xf numFmtId="0" fontId="55" fillId="43" borderId="0" applyNumberFormat="0" applyBorder="0" applyAlignment="0" applyProtection="0">
      <alignment vertical="center"/>
    </xf>
    <xf numFmtId="0" fontId="56" fillId="38" borderId="0" applyNumberFormat="0" applyBorder="0" applyAlignment="0" applyProtection="0">
      <alignment vertical="center"/>
    </xf>
    <xf numFmtId="0" fontId="56" fillId="39" borderId="0" applyNumberFormat="0" applyBorder="0" applyAlignment="0" applyProtection="0">
      <alignment vertical="center"/>
    </xf>
    <xf numFmtId="0" fontId="56" fillId="40" borderId="0" applyNumberFormat="0" applyBorder="0" applyAlignment="0" applyProtection="0">
      <alignment vertical="center"/>
    </xf>
    <xf numFmtId="0" fontId="56" fillId="41" borderId="0" applyNumberFormat="0" applyBorder="0" applyAlignment="0" applyProtection="0">
      <alignment vertical="center"/>
    </xf>
    <xf numFmtId="0" fontId="56" fillId="42" borderId="0" applyNumberFormat="0" applyBorder="0" applyAlignment="0" applyProtection="0">
      <alignment vertical="center"/>
    </xf>
    <xf numFmtId="0" fontId="56" fillId="43" borderId="0" applyNumberFormat="0" applyBorder="0" applyAlignment="0" applyProtection="0">
      <alignment vertical="center"/>
    </xf>
    <xf numFmtId="0" fontId="54" fillId="44" borderId="0" applyNumberFormat="0" applyBorder="0" applyAlignment="0" applyProtection="0">
      <alignment vertical="center"/>
    </xf>
    <xf numFmtId="0" fontId="54" fillId="45" borderId="0" applyNumberFormat="0" applyBorder="0" applyAlignment="0" applyProtection="0">
      <alignment vertical="center"/>
    </xf>
    <xf numFmtId="0" fontId="54" fillId="46" borderId="0" applyNumberFormat="0" applyBorder="0" applyAlignment="0" applyProtection="0">
      <alignment vertical="center"/>
    </xf>
    <xf numFmtId="0" fontId="54" fillId="47" borderId="0" applyNumberFormat="0" applyBorder="0" applyAlignment="0" applyProtection="0">
      <alignment vertical="center"/>
    </xf>
    <xf numFmtId="0" fontId="55" fillId="44" borderId="0" applyNumberFormat="0" applyBorder="0" applyAlignment="0" applyProtection="0">
      <alignment vertical="center"/>
    </xf>
    <xf numFmtId="0" fontId="55" fillId="45" borderId="0" applyNumberFormat="0" applyBorder="0" applyAlignment="0" applyProtection="0">
      <alignment vertical="center"/>
    </xf>
    <xf numFmtId="0" fontId="55" fillId="46" borderId="0" applyNumberFormat="0" applyBorder="0" applyAlignment="0" applyProtection="0">
      <alignment vertical="center"/>
    </xf>
    <xf numFmtId="0" fontId="55" fillId="47" borderId="0" applyNumberFormat="0" applyBorder="0" applyAlignment="0" applyProtection="0">
      <alignment vertical="center"/>
    </xf>
    <xf numFmtId="0" fontId="56" fillId="44" borderId="0" applyNumberFormat="0" applyBorder="0" applyAlignment="0" applyProtection="0">
      <alignment vertical="center"/>
    </xf>
    <xf numFmtId="0" fontId="56" fillId="45" borderId="0" applyNumberFormat="0" applyBorder="0" applyAlignment="0" applyProtection="0">
      <alignment vertical="center"/>
    </xf>
    <xf numFmtId="0" fontId="56" fillId="46" borderId="0" applyNumberFormat="0" applyBorder="0" applyAlignment="0" applyProtection="0">
      <alignment vertical="center"/>
    </xf>
    <xf numFmtId="0" fontId="56" fillId="47" borderId="0" applyNumberFormat="0" applyBorder="0" applyAlignment="0" applyProtection="0">
      <alignment vertical="center"/>
    </xf>
    <xf numFmtId="0" fontId="57" fillId="48" borderId="0" applyNumberFormat="0" applyBorder="0" applyAlignment="0" applyProtection="0">
      <alignment vertical="center"/>
    </xf>
    <xf numFmtId="0" fontId="57" fillId="45" borderId="0" applyNumberFormat="0" applyBorder="0" applyAlignment="0" applyProtection="0">
      <alignment vertical="center"/>
    </xf>
    <xf numFmtId="0" fontId="57" fillId="46" borderId="0" applyNumberFormat="0" applyBorder="0" applyAlignment="0" applyProtection="0">
      <alignment vertical="center"/>
    </xf>
    <xf numFmtId="0" fontId="57" fillId="49" borderId="0" applyNumberFormat="0" applyBorder="0" applyAlignment="0" applyProtection="0">
      <alignment vertical="center"/>
    </xf>
    <xf numFmtId="0" fontId="57" fillId="50" borderId="0" applyNumberFormat="0" applyBorder="0" applyAlignment="0" applyProtection="0">
      <alignment vertical="center"/>
    </xf>
    <xf numFmtId="0" fontId="57" fillId="51" borderId="0" applyNumberFormat="0" applyBorder="0" applyAlignment="0" applyProtection="0">
      <alignment vertical="center"/>
    </xf>
    <xf numFmtId="0" fontId="58" fillId="48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9" fillId="48" borderId="0" applyNumberFormat="0" applyBorder="0" applyAlignment="0" applyProtection="0">
      <alignment vertical="center"/>
    </xf>
    <xf numFmtId="0" fontId="59" fillId="45" borderId="0" applyNumberFormat="0" applyBorder="0" applyAlignment="0" applyProtection="0">
      <alignment vertical="center"/>
    </xf>
    <xf numFmtId="0" fontId="59" fillId="46" borderId="0" applyNumberFormat="0" applyBorder="0" applyAlignment="0" applyProtection="0">
      <alignment vertical="center"/>
    </xf>
    <xf numFmtId="0" fontId="59" fillId="49" borderId="0" applyNumberFormat="0" applyBorder="0" applyAlignment="0" applyProtection="0">
      <alignment vertical="center"/>
    </xf>
    <xf numFmtId="0" fontId="59" fillId="50" borderId="0" applyNumberFormat="0" applyBorder="0" applyAlignment="0" applyProtection="0">
      <alignment vertical="center"/>
    </xf>
    <xf numFmtId="0" fontId="59" fillId="51" borderId="0" applyNumberFormat="0" applyBorder="0" applyAlignment="0" applyProtection="0">
      <alignment vertical="center"/>
    </xf>
    <xf numFmtId="0" fontId="57" fillId="52" borderId="0" applyNumberFormat="0" applyBorder="0" applyAlignment="0" applyProtection="0">
      <alignment vertical="center"/>
    </xf>
    <xf numFmtId="0" fontId="57" fillId="53" borderId="0" applyNumberFormat="0" applyBorder="0" applyAlignment="0" applyProtection="0">
      <alignment vertical="center"/>
    </xf>
    <xf numFmtId="0" fontId="57" fillId="54" borderId="0" applyNumberFormat="0" applyBorder="0" applyAlignment="0" applyProtection="0">
      <alignment vertical="center"/>
    </xf>
    <xf numFmtId="0" fontId="57" fillId="55" borderId="0" applyNumberFormat="0" applyBorder="0" applyAlignment="0" applyProtection="0">
      <alignment vertical="center"/>
    </xf>
    <xf numFmtId="0" fontId="60" fillId="39" borderId="0" applyNumberFormat="0" applyBorder="0" applyAlignment="0" applyProtection="0">
      <alignment vertical="center"/>
    </xf>
    <xf numFmtId="0" fontId="61" fillId="56" borderId="83" applyNumberFormat="0" applyAlignment="0" applyProtection="0">
      <alignment vertical="center"/>
    </xf>
    <xf numFmtId="0" fontId="62" fillId="57" borderId="84" applyNumberFormat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4" fillId="40" borderId="0" applyNumberFormat="0" applyBorder="0" applyAlignment="0" applyProtection="0">
      <alignment vertical="center"/>
    </xf>
    <xf numFmtId="0" fontId="65" fillId="0" borderId="85" applyNumberFormat="0" applyFill="0" applyAlignment="0" applyProtection="0">
      <alignment vertical="center"/>
    </xf>
    <xf numFmtId="0" fontId="66" fillId="0" borderId="86" applyNumberFormat="0" applyFill="0" applyAlignment="0" applyProtection="0">
      <alignment vertical="center"/>
    </xf>
    <xf numFmtId="0" fontId="67" fillId="0" borderId="87" applyNumberFormat="0" applyFill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8" fillId="43" borderId="83" applyNumberFormat="0" applyAlignment="0" applyProtection="0">
      <alignment vertical="center"/>
    </xf>
    <xf numFmtId="0" fontId="69" fillId="0" borderId="88" applyNumberFormat="0" applyFill="0" applyAlignment="0" applyProtection="0">
      <alignment vertical="center"/>
    </xf>
    <xf numFmtId="0" fontId="70" fillId="58" borderId="0" applyNumberFormat="0" applyBorder="0" applyAlignment="0" applyProtection="0">
      <alignment vertical="center"/>
    </xf>
    <xf numFmtId="176" fontId="53" fillId="0" borderId="0">
      <alignment vertical="center"/>
    </xf>
    <xf numFmtId="0" fontId="54" fillId="59" borderId="89" applyNumberFormat="0" applyFont="0" applyAlignment="0" applyProtection="0">
      <alignment vertical="center"/>
    </xf>
    <xf numFmtId="0" fontId="71" fillId="56" borderId="90" applyNumberFormat="0" applyAlignment="0" applyProtection="0">
      <alignment vertical="center"/>
    </xf>
    <xf numFmtId="0" fontId="72" fillId="0" borderId="0">
      <alignment horizontal="center" vertical="center"/>
    </xf>
    <xf numFmtId="0" fontId="73" fillId="0" borderId="0" applyNumberFormat="0" applyFill="0" applyBorder="0" applyAlignment="0" applyProtection="0">
      <alignment vertical="center"/>
    </xf>
    <xf numFmtId="0" fontId="74" fillId="0" borderId="91" applyNumberFormat="0" applyFill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3" borderId="0" applyNumberFormat="0" applyBorder="0" applyAlignment="0" applyProtection="0">
      <alignment vertical="center"/>
    </xf>
    <xf numFmtId="0" fontId="58" fillId="54" borderId="0" applyNumberFormat="0" applyBorder="0" applyAlignment="0" applyProtection="0">
      <alignment vertical="center"/>
    </xf>
    <xf numFmtId="0" fontId="58" fillId="55" borderId="0" applyNumberFormat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7" fillId="57" borderId="84" applyNumberFormat="0" applyAlignment="0" applyProtection="0">
      <alignment vertical="center"/>
    </xf>
    <xf numFmtId="0" fontId="78" fillId="58" borderId="0" applyNumberFormat="0" applyBorder="0" applyAlignment="0" applyProtection="0">
      <alignment vertical="center"/>
    </xf>
    <xf numFmtId="0" fontId="79" fillId="0" borderId="0" applyNumberFormat="0" applyFill="0" applyBorder="0" applyAlignment="0" applyProtection="0">
      <alignment vertical="top"/>
      <protection locked="0"/>
    </xf>
    <xf numFmtId="0" fontId="80" fillId="59" borderId="89" applyNumberFormat="0" applyFont="0" applyAlignment="0" applyProtection="0">
      <alignment vertical="center"/>
    </xf>
    <xf numFmtId="0" fontId="81" fillId="0" borderId="88" applyNumberFormat="0" applyFill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9" fontId="54" fillId="0" borderId="0" applyFont="0" applyFill="0" applyBorder="0" applyAlignment="0" applyProtection="0">
      <alignment vertical="center"/>
    </xf>
    <xf numFmtId="9" fontId="82" fillId="0" borderId="0" applyFont="0" applyFill="0" applyBorder="0" applyAlignment="0" applyProtection="0">
      <alignment vertical="center"/>
    </xf>
    <xf numFmtId="0" fontId="83" fillId="59" borderId="89" applyNumberFormat="0" applyFont="0" applyAlignment="0" applyProtection="0">
      <alignment vertical="center"/>
    </xf>
    <xf numFmtId="0" fontId="84" fillId="0" borderId="0" applyNumberFormat="0" applyFill="0" applyBorder="0" applyAlignment="0" applyProtection="0">
      <alignment vertical="center"/>
    </xf>
    <xf numFmtId="0" fontId="85" fillId="0" borderId="85" applyNumberFormat="0" applyFill="0" applyAlignment="0" applyProtection="0">
      <alignment vertical="center"/>
    </xf>
    <xf numFmtId="0" fontId="86" fillId="0" borderId="86" applyNumberFormat="0" applyFill="0" applyAlignment="0" applyProtection="0">
      <alignment vertical="center"/>
    </xf>
    <xf numFmtId="0" fontId="87" fillId="0" borderId="87" applyNumberFormat="0" applyFill="0" applyAlignment="0" applyProtection="0">
      <alignment vertical="center"/>
    </xf>
    <xf numFmtId="0" fontId="87" fillId="0" borderId="0" applyNumberFormat="0" applyFill="0" applyBorder="0" applyAlignment="0" applyProtection="0">
      <alignment vertical="center"/>
    </xf>
    <xf numFmtId="0" fontId="88" fillId="0" borderId="0">
      <alignment vertical="center"/>
    </xf>
    <xf numFmtId="0" fontId="89" fillId="0" borderId="0" applyNumberFormat="0" applyFill="0" applyBorder="0" applyAlignment="0" applyProtection="0">
      <alignment vertical="top"/>
      <protection locked="0"/>
    </xf>
    <xf numFmtId="0" fontId="60" fillId="39" borderId="0" applyProtection="0">
      <alignment vertical="center"/>
    </xf>
    <xf numFmtId="0" fontId="54" fillId="0" borderId="0">
      <alignment vertical="center"/>
    </xf>
    <xf numFmtId="0" fontId="82" fillId="0" borderId="0">
      <alignment vertical="center"/>
    </xf>
    <xf numFmtId="0" fontId="17" fillId="0" borderId="0">
      <alignment vertical="center"/>
    </xf>
    <xf numFmtId="0" fontId="2" fillId="0" borderId="0"/>
    <xf numFmtId="0" fontId="17" fillId="0" borderId="0" applyProtection="0">
      <alignment vertical="center"/>
    </xf>
    <xf numFmtId="0" fontId="17" fillId="0" borderId="0">
      <alignment vertical="top"/>
    </xf>
    <xf numFmtId="0" fontId="54" fillId="0" borderId="0">
      <alignment vertical="top"/>
    </xf>
    <xf numFmtId="0" fontId="54" fillId="0" borderId="0" applyProtection="0">
      <alignment vertical="center"/>
    </xf>
    <xf numFmtId="0" fontId="17" fillId="0" borderId="0">
      <alignment vertical="center"/>
    </xf>
    <xf numFmtId="0" fontId="90" fillId="0" borderId="0">
      <alignment vertical="center"/>
    </xf>
    <xf numFmtId="0" fontId="17" fillId="0" borderId="0"/>
    <xf numFmtId="0" fontId="17" fillId="0" borderId="0" applyProtection="0">
      <alignment vertical="top"/>
    </xf>
    <xf numFmtId="0" fontId="11" fillId="0" borderId="0">
      <alignment vertical="center"/>
    </xf>
    <xf numFmtId="0" fontId="2" fillId="0" borderId="0"/>
    <xf numFmtId="0" fontId="11" fillId="0" borderId="0">
      <alignment vertical="center"/>
    </xf>
    <xf numFmtId="0" fontId="91" fillId="0" borderId="0">
      <alignment vertical="center"/>
    </xf>
    <xf numFmtId="0" fontId="11" fillId="0" borderId="0"/>
    <xf numFmtId="0" fontId="6" fillId="0" borderId="0">
      <alignment vertical="center"/>
    </xf>
    <xf numFmtId="0" fontId="17" fillId="0" borderId="0">
      <alignment vertical="center"/>
    </xf>
    <xf numFmtId="0" fontId="92" fillId="0" borderId="0" applyNumberFormat="0" applyFill="0" applyBorder="0" applyAlignment="0" applyProtection="0">
      <alignment vertical="top"/>
      <protection locked="0"/>
    </xf>
    <xf numFmtId="0" fontId="92" fillId="0" borderId="0">
      <alignment vertical="center"/>
    </xf>
    <xf numFmtId="0" fontId="93" fillId="0" borderId="0">
      <alignment vertical="center"/>
    </xf>
    <xf numFmtId="0" fontId="94" fillId="56" borderId="90" applyNumberFormat="0" applyAlignment="0" applyProtection="0">
      <alignment vertical="center"/>
    </xf>
    <xf numFmtId="0" fontId="95" fillId="39" borderId="0" applyNumberFormat="0" applyBorder="0" applyAlignment="0" applyProtection="0">
      <alignment vertical="center"/>
    </xf>
    <xf numFmtId="0" fontId="59" fillId="52" borderId="0" applyNumberFormat="0" applyBorder="0" applyAlignment="0" applyProtection="0">
      <alignment vertical="center"/>
    </xf>
    <xf numFmtId="0" fontId="59" fillId="53" borderId="0" applyNumberFormat="0" applyBorder="0" applyAlignment="0" applyProtection="0">
      <alignment vertical="center"/>
    </xf>
    <xf numFmtId="0" fontId="59" fillId="54" borderId="0" applyNumberFormat="0" applyBorder="0" applyAlignment="0" applyProtection="0">
      <alignment vertical="center"/>
    </xf>
    <xf numFmtId="0" fontId="59" fillId="55" borderId="0" applyNumberFormat="0" applyBorder="0" applyAlignment="0" applyProtection="0">
      <alignment vertical="center"/>
    </xf>
    <xf numFmtId="0" fontId="96" fillId="40" borderId="0" applyNumberFormat="0" applyBorder="0" applyAlignment="0" applyProtection="0">
      <alignment vertical="center"/>
    </xf>
    <xf numFmtId="0" fontId="64" fillId="40" borderId="0" applyProtection="0">
      <alignment vertical="center"/>
    </xf>
    <xf numFmtId="0" fontId="97" fillId="0" borderId="91" applyNumberFormat="0" applyFill="0" applyAlignment="0" applyProtection="0">
      <alignment vertical="center"/>
    </xf>
    <xf numFmtId="40" fontId="88" fillId="0" borderId="0" applyFont="0" applyFill="0" applyBorder="0" applyAlignment="0" applyProtection="0">
      <alignment vertical="center"/>
    </xf>
    <xf numFmtId="38" fontId="88" fillId="0" borderId="0" applyFont="0" applyFill="0" applyBorder="0" applyAlignment="0" applyProtection="0">
      <alignment vertical="center"/>
    </xf>
    <xf numFmtId="0" fontId="98" fillId="39" borderId="0" applyNumberFormat="0" applyBorder="0" applyAlignment="0" applyProtection="0">
      <alignment vertical="center"/>
    </xf>
    <xf numFmtId="0" fontId="99" fillId="0" borderId="91" applyNumberFormat="0" applyFill="0" applyAlignment="0" applyProtection="0">
      <alignment vertical="center"/>
    </xf>
    <xf numFmtId="0" fontId="100" fillId="56" borderId="83" applyNumberFormat="0" applyAlignment="0" applyProtection="0">
      <alignment vertical="center"/>
    </xf>
    <xf numFmtId="0" fontId="101" fillId="56" borderId="83" applyNumberFormat="0" applyAlignment="0" applyProtection="0">
      <alignment vertical="center"/>
    </xf>
    <xf numFmtId="0" fontId="102" fillId="57" borderId="84" applyNumberFormat="0" applyAlignment="0" applyProtection="0">
      <alignment vertical="center"/>
    </xf>
    <xf numFmtId="0" fontId="103" fillId="0" borderId="85" applyNumberFormat="0" applyFill="0" applyAlignment="0" applyProtection="0">
      <alignment vertical="center"/>
    </xf>
    <xf numFmtId="0" fontId="104" fillId="0" borderId="86" applyNumberFormat="0" applyFill="0" applyAlignment="0" applyProtection="0">
      <alignment vertical="center"/>
    </xf>
    <xf numFmtId="0" fontId="105" fillId="0" borderId="87" applyNumberFormat="0" applyFill="0" applyAlignment="0" applyProtection="0">
      <alignment vertical="center"/>
    </xf>
    <xf numFmtId="0" fontId="105" fillId="0" borderId="0" applyNumberFormat="0" applyFill="0" applyBorder="0" applyAlignment="0" applyProtection="0">
      <alignment vertical="center"/>
    </xf>
    <xf numFmtId="0" fontId="106" fillId="0" borderId="0" applyNumberFormat="0" applyFill="0" applyBorder="0" applyAlignment="0" applyProtection="0">
      <alignment vertical="center"/>
    </xf>
    <xf numFmtId="0" fontId="107" fillId="0" borderId="0" applyNumberFormat="0" applyFill="0" applyBorder="0" applyAlignment="0" applyProtection="0">
      <alignment vertical="center"/>
    </xf>
    <xf numFmtId="0" fontId="108" fillId="0" borderId="88" applyNumberFormat="0" applyFill="0" applyAlignment="0" applyProtection="0">
      <alignment vertical="center"/>
    </xf>
    <xf numFmtId="0" fontId="109" fillId="40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110" fillId="43" borderId="83" applyNumberFormat="0" applyAlignment="0" applyProtection="0">
      <alignment vertical="center"/>
    </xf>
    <xf numFmtId="0" fontId="111" fillId="56" borderId="90" applyNumberFormat="0" applyAlignment="0" applyProtection="0">
      <alignment vertical="center"/>
    </xf>
    <xf numFmtId="0" fontId="112" fillId="43" borderId="83" applyNumberFormat="0" applyAlignment="0" applyProtection="0">
      <alignment vertical="center"/>
    </xf>
    <xf numFmtId="0" fontId="113" fillId="0" borderId="0" applyNumberFormat="0" applyFill="0" applyBorder="0" applyAlignment="0" applyProtection="0">
      <alignment vertical="center"/>
    </xf>
    <xf numFmtId="0" fontId="114" fillId="0" borderId="0" applyNumberFormat="0" applyFill="0" applyBorder="0" applyAlignment="0" applyProtection="0">
      <alignment vertical="center"/>
    </xf>
    <xf numFmtId="177" fontId="88" fillId="0" borderId="0" applyFont="0" applyFill="0" applyBorder="0" applyAlignment="0" applyProtection="0">
      <alignment vertical="center"/>
    </xf>
    <xf numFmtId="178" fontId="88" fillId="0" borderId="0" applyFont="0" applyFill="0" applyBorder="0" applyAlignment="0" applyProtection="0">
      <alignment vertical="center"/>
    </xf>
    <xf numFmtId="0" fontId="115" fillId="58" borderId="0" applyNumberFormat="0" applyBorder="0" applyAlignment="0" applyProtection="0">
      <alignment vertical="center"/>
    </xf>
    <xf numFmtId="0" fontId="17" fillId="59" borderId="89" applyNumberFormat="0" applyFont="0" applyAlignment="0" applyProtection="0">
      <alignment vertical="center"/>
    </xf>
    <xf numFmtId="0" fontId="80" fillId="0" borderId="0">
      <alignment vertical="center"/>
    </xf>
  </cellStyleXfs>
  <cellXfs count="392">
    <xf numFmtId="0" fontId="0" fillId="0" borderId="0" xfId="0"/>
    <xf numFmtId="0" fontId="1" fillId="0" borderId="0" xfId="147" applyFont="1"/>
    <xf numFmtId="0" fontId="2" fillId="0" borderId="0" xfId="147" applyAlignment="1">
      <alignment vertical="center"/>
    </xf>
    <xf numFmtId="0" fontId="2" fillId="0" borderId="0" xfId="147"/>
    <xf numFmtId="0" fontId="3" fillId="0" borderId="1" xfId="147" applyFont="1" applyBorder="1" applyAlignment="1">
      <alignment horizontal="center" vertical="center"/>
    </xf>
    <xf numFmtId="0" fontId="4" fillId="2" borderId="2" xfId="147" applyFont="1" applyFill="1" applyBorder="1" applyAlignment="1">
      <alignment horizontal="center" vertical="center"/>
    </xf>
    <xf numFmtId="0" fontId="4" fillId="2" borderId="3" xfId="147" applyFont="1" applyFill="1" applyBorder="1" applyAlignment="1">
      <alignment horizontal="center" vertical="center"/>
    </xf>
    <xf numFmtId="0" fontId="5" fillId="2" borderId="3" xfId="147" applyFont="1" applyFill="1" applyBorder="1" applyAlignment="1">
      <alignment horizontal="center" vertical="center"/>
    </xf>
    <xf numFmtId="0" fontId="4" fillId="2" borderId="4" xfId="147" applyFont="1" applyFill="1" applyBorder="1" applyAlignment="1">
      <alignment horizontal="center" vertical="center"/>
    </xf>
    <xf numFmtId="0" fontId="5" fillId="2" borderId="4" xfId="147" applyFont="1" applyFill="1" applyBorder="1" applyAlignment="1">
      <alignment horizontal="center" vertical="center"/>
    </xf>
    <xf numFmtId="0" fontId="6" fillId="0" borderId="2" xfId="161" applyBorder="1" applyAlignment="1">
      <alignment horizontal="center" vertical="center"/>
    </xf>
    <xf numFmtId="9" fontId="6" fillId="0" borderId="2" xfId="161" applyNumberFormat="1" applyBorder="1" applyAlignment="1">
      <alignment horizontal="center" vertical="center"/>
    </xf>
    <xf numFmtId="10" fontId="6" fillId="0" borderId="2" xfId="161" applyNumberFormat="1" applyBorder="1" applyAlignment="1">
      <alignment horizontal="center" vertical="center"/>
    </xf>
    <xf numFmtId="0" fontId="2" fillId="0" borderId="2" xfId="147" applyBorder="1" applyAlignment="1">
      <alignment horizontal="center" vertical="center"/>
    </xf>
    <xf numFmtId="0" fontId="7" fillId="0" borderId="5" xfId="147" applyFont="1" applyBorder="1" applyAlignment="1">
      <alignment horizontal="left" vertical="center"/>
    </xf>
    <xf numFmtId="0" fontId="7" fillId="0" borderId="6" xfId="147" applyFont="1" applyBorder="1" applyAlignment="1">
      <alignment horizontal="left" vertical="center"/>
    </xf>
    <xf numFmtId="0" fontId="7" fillId="0" borderId="7" xfId="147" applyFont="1" applyBorder="1" applyAlignment="1">
      <alignment horizontal="left" vertical="center"/>
    </xf>
    <xf numFmtId="0" fontId="8" fillId="0" borderId="5" xfId="147" applyFont="1" applyBorder="1" applyAlignment="1">
      <alignment horizontal="center" vertical="center"/>
    </xf>
    <xf numFmtId="0" fontId="4" fillId="0" borderId="2" xfId="147" applyFont="1" applyBorder="1" applyAlignment="1">
      <alignment horizontal="left" vertical="top" wrapText="1"/>
    </xf>
    <xf numFmtId="0" fontId="9" fillId="0" borderId="2" xfId="147" applyFont="1" applyBorder="1" applyAlignment="1">
      <alignment horizontal="left" vertical="top"/>
    </xf>
    <xf numFmtId="0" fontId="4" fillId="2" borderId="3" xfId="147" applyFont="1" applyFill="1" applyBorder="1" applyAlignment="1">
      <alignment horizontal="center" vertical="center" wrapText="1"/>
    </xf>
    <xf numFmtId="0" fontId="4" fillId="2" borderId="4" xfId="147" applyFont="1" applyFill="1" applyBorder="1" applyAlignment="1">
      <alignment horizontal="center" vertical="center" wrapText="1"/>
    </xf>
    <xf numFmtId="0" fontId="7" fillId="0" borderId="7" xfId="147" applyFont="1" applyBorder="1" applyAlignment="1">
      <alignment horizontal="center" vertical="center"/>
    </xf>
    <xf numFmtId="0" fontId="1" fillId="0" borderId="0" xfId="157" applyFont="1"/>
    <xf numFmtId="0" fontId="2" fillId="0" borderId="0" xfId="157" applyAlignment="1">
      <alignment vertical="center"/>
    </xf>
    <xf numFmtId="0" fontId="2" fillId="0" borderId="0" xfId="157"/>
    <xf numFmtId="0" fontId="3" fillId="0" borderId="1" xfId="157" applyFont="1" applyBorder="1" applyAlignment="1">
      <alignment horizontal="center" vertical="center"/>
    </xf>
    <xf numFmtId="0" fontId="4" fillId="3" borderId="2" xfId="157" applyFont="1" applyFill="1" applyBorder="1" applyAlignment="1">
      <alignment horizontal="center" vertical="center"/>
    </xf>
    <xf numFmtId="0" fontId="4" fillId="3" borderId="3" xfId="157" applyFont="1" applyFill="1" applyBorder="1" applyAlignment="1">
      <alignment horizontal="center" vertical="center"/>
    </xf>
    <xf numFmtId="0" fontId="2" fillId="0" borderId="2" xfId="157" applyBorder="1"/>
    <xf numFmtId="0" fontId="2" fillId="0" borderId="2" xfId="157" applyBorder="1" applyAlignment="1">
      <alignment horizontal="center"/>
    </xf>
    <xf numFmtId="0" fontId="7" fillId="0" borderId="5" xfId="157" applyFont="1" applyBorder="1" applyAlignment="1">
      <alignment horizontal="left" vertical="center"/>
    </xf>
    <xf numFmtId="0" fontId="7" fillId="0" borderId="6" xfId="157" applyFont="1" applyBorder="1" applyAlignment="1">
      <alignment horizontal="left" vertical="center"/>
    </xf>
    <xf numFmtId="0" fontId="7" fillId="0" borderId="7" xfId="157" applyFont="1" applyBorder="1" applyAlignment="1">
      <alignment horizontal="left" vertical="center"/>
    </xf>
    <xf numFmtId="0" fontId="8" fillId="0" borderId="5" xfId="157" applyFont="1" applyBorder="1" applyAlignment="1">
      <alignment horizontal="center" vertical="center"/>
    </xf>
    <xf numFmtId="0" fontId="8" fillId="0" borderId="7" xfId="157" applyFont="1" applyBorder="1" applyAlignment="1">
      <alignment horizontal="center" vertical="center"/>
    </xf>
    <xf numFmtId="0" fontId="4" fillId="0" borderId="2" xfId="157" applyFont="1" applyBorder="1" applyAlignment="1">
      <alignment horizontal="left" vertical="top" wrapText="1"/>
    </xf>
    <xf numFmtId="0" fontId="9" fillId="0" borderId="2" xfId="157" applyFont="1" applyBorder="1" applyAlignment="1">
      <alignment horizontal="left" vertical="top"/>
    </xf>
    <xf numFmtId="0" fontId="7" fillId="0" borderId="7" xfId="157" applyFont="1" applyBorder="1" applyAlignment="1">
      <alignment horizontal="center" vertical="center"/>
    </xf>
    <xf numFmtId="0" fontId="1" fillId="0" borderId="0" xfId="0" applyFont="1"/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10" fillId="0" borderId="2" xfId="0" applyFont="1" applyBorder="1"/>
    <xf numFmtId="0" fontId="10" fillId="0" borderId="2" xfId="0" applyFont="1" applyBorder="1" applyAlignment="1">
      <alignment horizontal="center"/>
    </xf>
    <xf numFmtId="0" fontId="7" fillId="0" borderId="5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left" vertical="top"/>
    </xf>
    <xf numFmtId="0" fontId="7" fillId="0" borderId="7" xfId="0" applyFont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4" fillId="3" borderId="7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179" fontId="2" fillId="0" borderId="2" xfId="147" applyNumberFormat="1" applyBorder="1" applyAlignment="1">
      <alignment horizontal="center" vertical="center"/>
    </xf>
    <xf numFmtId="9" fontId="2" fillId="0" borderId="2" xfId="147" applyNumberFormat="1" applyBorder="1" applyAlignment="1">
      <alignment horizontal="center" vertical="center"/>
    </xf>
    <xf numFmtId="0" fontId="2" fillId="0" borderId="2" xfId="147" applyBorder="1" applyAlignment="1">
      <alignment horizontal="center"/>
    </xf>
    <xf numFmtId="179" fontId="2" fillId="0" borderId="2" xfId="147" applyNumberFormat="1" applyBorder="1" applyAlignment="1">
      <alignment horizontal="center"/>
    </xf>
    <xf numFmtId="0" fontId="8" fillId="0" borderId="7" xfId="147" applyFont="1" applyBorder="1" applyAlignment="1">
      <alignment horizontal="center" vertical="center"/>
    </xf>
    <xf numFmtId="0" fontId="9" fillId="0" borderId="2" xfId="147" applyFont="1" applyBorder="1" applyAlignment="1">
      <alignment horizontal="left" vertical="top" wrapText="1"/>
    </xf>
    <xf numFmtId="0" fontId="4" fillId="2" borderId="3" xfId="147" applyFont="1" applyFill="1" applyBorder="1" applyAlignment="1">
      <alignment vertical="center" wrapText="1"/>
    </xf>
    <xf numFmtId="0" fontId="4" fillId="2" borderId="4" xfId="147" applyFont="1" applyFill="1" applyBorder="1" applyAlignment="1">
      <alignment vertical="center"/>
    </xf>
    <xf numFmtId="0" fontId="7" fillId="0" borderId="5" xfId="147" applyFont="1" applyBorder="1" applyAlignment="1">
      <alignment horizontal="center" vertical="center"/>
    </xf>
    <xf numFmtId="0" fontId="11" fillId="0" borderId="0" xfId="160"/>
    <xf numFmtId="0" fontId="3" fillId="0" borderId="1" xfId="160" applyFont="1" applyBorder="1" applyAlignment="1">
      <alignment horizontal="center" vertical="center"/>
    </xf>
    <xf numFmtId="0" fontId="4" fillId="2" borderId="2" xfId="160" applyFont="1" applyFill="1" applyBorder="1" applyAlignment="1">
      <alignment horizontal="center" vertical="center"/>
    </xf>
    <xf numFmtId="0" fontId="4" fillId="2" borderId="3" xfId="160" applyFont="1" applyFill="1" applyBorder="1" applyAlignment="1">
      <alignment horizontal="center" vertical="center"/>
    </xf>
    <xf numFmtId="0" fontId="4" fillId="2" borderId="4" xfId="160" applyFont="1" applyFill="1" applyBorder="1" applyAlignment="1">
      <alignment horizontal="center" vertical="center"/>
    </xf>
    <xf numFmtId="0" fontId="11" fillId="0" borderId="2" xfId="160" applyBorder="1"/>
    <xf numFmtId="0" fontId="11" fillId="0" borderId="2" xfId="160" applyBorder="1" applyAlignment="1">
      <alignment horizontal="center"/>
    </xf>
    <xf numFmtId="0" fontId="7" fillId="0" borderId="5" xfId="160" applyFont="1" applyBorder="1" applyAlignment="1">
      <alignment horizontal="left" vertical="center"/>
    </xf>
    <xf numFmtId="0" fontId="7" fillId="0" borderId="6" xfId="160" applyFont="1" applyBorder="1" applyAlignment="1">
      <alignment horizontal="left" vertical="center"/>
    </xf>
    <xf numFmtId="0" fontId="7" fillId="0" borderId="7" xfId="160" applyFont="1" applyBorder="1" applyAlignment="1">
      <alignment horizontal="left" vertical="center"/>
    </xf>
    <xf numFmtId="0" fontId="8" fillId="0" borderId="5" xfId="160" applyFont="1" applyBorder="1" applyAlignment="1">
      <alignment horizontal="center" vertical="center"/>
    </xf>
    <xf numFmtId="0" fontId="8" fillId="0" borderId="6" xfId="160" applyFont="1" applyBorder="1" applyAlignment="1">
      <alignment horizontal="center" vertical="center"/>
    </xf>
    <xf numFmtId="0" fontId="4" fillId="0" borderId="2" xfId="160" applyFont="1" applyBorder="1" applyAlignment="1">
      <alignment horizontal="left" vertical="top" wrapText="1"/>
    </xf>
    <xf numFmtId="0" fontId="9" fillId="0" borderId="2" xfId="160" applyFont="1" applyBorder="1" applyAlignment="1">
      <alignment horizontal="left" vertical="top"/>
    </xf>
    <xf numFmtId="0" fontId="8" fillId="0" borderId="7" xfId="160" applyFont="1" applyBorder="1" applyAlignment="1">
      <alignment horizontal="center" vertical="center"/>
    </xf>
    <xf numFmtId="0" fontId="7" fillId="0" borderId="7" xfId="160" applyFont="1" applyBorder="1" applyAlignment="1">
      <alignment horizontal="center" vertical="center"/>
    </xf>
    <xf numFmtId="0" fontId="12" fillId="4" borderId="0" xfId="154" applyFont="1" applyFill="1"/>
    <xf numFmtId="0" fontId="13" fillId="4" borderId="0" xfId="154" applyFont="1" applyFill="1" applyAlignment="1">
      <alignment horizontal="center"/>
    </xf>
    <xf numFmtId="0" fontId="12" fillId="4" borderId="0" xfId="154" applyFont="1" applyFill="1" applyAlignment="1">
      <alignment horizontal="center"/>
    </xf>
    <xf numFmtId="0" fontId="13" fillId="4" borderId="9" xfId="146" applyFont="1" applyFill="1" applyBorder="1" applyAlignment="1">
      <alignment horizontal="left" vertical="center"/>
    </xf>
    <xf numFmtId="0" fontId="12" fillId="4" borderId="10" xfId="146" applyFont="1" applyFill="1" applyBorder="1" applyAlignment="1">
      <alignment horizontal="center" vertical="center"/>
    </xf>
    <xf numFmtId="0" fontId="13" fillId="4" borderId="10" xfId="146" applyFont="1" applyFill="1" applyBorder="1">
      <alignment vertical="center"/>
    </xf>
    <xf numFmtId="0" fontId="13" fillId="4" borderId="10" xfId="146" applyFont="1" applyFill="1" applyBorder="1" applyAlignment="1">
      <alignment horizontal="left" vertical="center"/>
    </xf>
    <xf numFmtId="0" fontId="13" fillId="4" borderId="11" xfId="154" applyFont="1" applyFill="1" applyBorder="1" applyAlignment="1">
      <alignment horizontal="center" vertical="center"/>
    </xf>
    <xf numFmtId="0" fontId="13" fillId="4" borderId="2" xfId="154" applyFont="1" applyFill="1" applyBorder="1" applyAlignment="1">
      <alignment horizontal="center" vertical="center"/>
    </xf>
    <xf numFmtId="0" fontId="14" fillId="4" borderId="7" xfId="152" applyFont="1" applyFill="1" applyBorder="1" applyAlignment="1">
      <alignment horizontal="center"/>
    </xf>
    <xf numFmtId="0" fontId="14" fillId="4" borderId="2" xfId="152" applyFont="1" applyFill="1" applyBorder="1" applyAlignment="1">
      <alignment horizontal="center"/>
    </xf>
    <xf numFmtId="0" fontId="15" fillId="4" borderId="2" xfId="152" applyFont="1" applyFill="1" applyBorder="1" applyAlignment="1">
      <alignment horizontal="center"/>
    </xf>
    <xf numFmtId="0" fontId="12" fillId="4" borderId="2" xfId="154" applyFont="1" applyFill="1" applyBorder="1" applyAlignment="1">
      <alignment horizontal="center" vertical="center"/>
    </xf>
    <xf numFmtId="0" fontId="13" fillId="4" borderId="2" xfId="156" applyFont="1" applyFill="1" applyBorder="1" applyAlignment="1">
      <alignment horizontal="center" vertical="center"/>
    </xf>
    <xf numFmtId="0" fontId="14" fillId="4" borderId="12" xfId="152" applyFont="1" applyFill="1" applyBorder="1" applyAlignment="1">
      <alignment horizontal="center"/>
    </xf>
    <xf numFmtId="180" fontId="16" fillId="4" borderId="2" xfId="152" applyNumberFormat="1" applyFont="1" applyFill="1" applyBorder="1" applyAlignment="1">
      <alignment horizontal="center"/>
    </xf>
    <xf numFmtId="0" fontId="15" fillId="4" borderId="2" xfId="0" applyFont="1" applyFill="1" applyBorder="1" applyAlignment="1">
      <alignment horizontal="center" vertical="center"/>
    </xf>
    <xf numFmtId="49" fontId="12" fillId="4" borderId="2" xfId="156" applyNumberFormat="1" applyFont="1" applyFill="1" applyBorder="1" applyAlignment="1">
      <alignment horizontal="center" vertical="center"/>
    </xf>
    <xf numFmtId="49" fontId="15" fillId="4" borderId="4" xfId="162" applyNumberFormat="1" applyFont="1" applyFill="1" applyBorder="1" applyAlignment="1">
      <alignment horizontal="center" vertical="center"/>
    </xf>
    <xf numFmtId="0" fontId="15" fillId="4" borderId="2" xfId="0" applyFont="1" applyFill="1" applyBorder="1" applyAlignment="1">
      <alignment horizontal="center"/>
    </xf>
    <xf numFmtId="49" fontId="12" fillId="4" borderId="2" xfId="154" applyNumberFormat="1" applyFont="1" applyFill="1" applyBorder="1" applyAlignment="1">
      <alignment horizontal="center"/>
    </xf>
    <xf numFmtId="0" fontId="0" fillId="4" borderId="2" xfId="156" applyFont="1" applyFill="1" applyBorder="1" applyAlignment="1">
      <alignment horizontal="center" vertical="center"/>
    </xf>
    <xf numFmtId="0" fontId="13" fillId="4" borderId="0" xfId="154" applyFont="1" applyFill="1"/>
    <xf numFmtId="0" fontId="0" fillId="4" borderId="0" xfId="156" applyFont="1" applyFill="1">
      <alignment vertical="center"/>
    </xf>
    <xf numFmtId="0" fontId="12" fillId="4" borderId="13" xfId="146" applyFont="1" applyFill="1" applyBorder="1" applyAlignment="1">
      <alignment horizontal="center" vertical="center"/>
    </xf>
    <xf numFmtId="0" fontId="13" fillId="4" borderId="14" xfId="154" applyFont="1" applyFill="1" applyBorder="1" applyAlignment="1">
      <alignment horizontal="center" vertical="center"/>
    </xf>
    <xf numFmtId="49" fontId="12" fillId="4" borderId="15" xfId="156" applyNumberFormat="1" applyFont="1" applyFill="1" applyBorder="1" applyAlignment="1">
      <alignment horizontal="center" vertical="center"/>
    </xf>
    <xf numFmtId="49" fontId="12" fillId="4" borderId="5" xfId="156" applyNumberFormat="1" applyFont="1" applyFill="1" applyBorder="1" applyAlignment="1">
      <alignment horizontal="center" vertical="center"/>
    </xf>
    <xf numFmtId="14" fontId="13" fillId="4" borderId="0" xfId="154" applyNumberFormat="1" applyFont="1" applyFill="1"/>
    <xf numFmtId="0" fontId="17" fillId="0" borderId="0" xfId="146" applyAlignment="1">
      <alignment horizontal="left" vertical="center"/>
    </xf>
    <xf numFmtId="0" fontId="18" fillId="0" borderId="16" xfId="146" applyFont="1" applyBorder="1" applyAlignment="1">
      <alignment horizontal="center" vertical="top"/>
    </xf>
    <xf numFmtId="0" fontId="19" fillId="0" borderId="17" xfId="146" applyFont="1" applyBorder="1" applyAlignment="1">
      <alignment horizontal="left" vertical="center"/>
    </xf>
    <xf numFmtId="0" fontId="20" fillId="0" borderId="18" xfId="146" applyFont="1" applyBorder="1" applyAlignment="1">
      <alignment horizontal="center" vertical="center"/>
    </xf>
    <xf numFmtId="0" fontId="19" fillId="0" borderId="18" xfId="146" applyFont="1" applyBorder="1" applyAlignment="1">
      <alignment horizontal="center" vertical="center"/>
    </xf>
    <xf numFmtId="0" fontId="21" fillId="0" borderId="18" xfId="146" applyFont="1" applyBorder="1">
      <alignment vertical="center"/>
    </xf>
    <xf numFmtId="0" fontId="19" fillId="0" borderId="18" xfId="146" applyFont="1" applyBorder="1">
      <alignment vertical="center"/>
    </xf>
    <xf numFmtId="0" fontId="21" fillId="0" borderId="18" xfId="146" applyFont="1" applyBorder="1" applyAlignment="1">
      <alignment horizontal="center" vertical="center"/>
    </xf>
    <xf numFmtId="0" fontId="19" fillId="0" borderId="19" xfId="146" applyFont="1" applyBorder="1">
      <alignment vertical="center"/>
    </xf>
    <xf numFmtId="0" fontId="20" fillId="0" borderId="20" xfId="146" applyFont="1" applyBorder="1" applyAlignment="1">
      <alignment horizontal="center" vertical="center"/>
    </xf>
    <xf numFmtId="0" fontId="19" fillId="0" borderId="20" xfId="146" applyFont="1" applyBorder="1">
      <alignment vertical="center"/>
    </xf>
    <xf numFmtId="58" fontId="21" fillId="0" borderId="20" xfId="146" applyNumberFormat="1" applyFont="1" applyBorder="1" applyAlignment="1">
      <alignment horizontal="center" vertical="center"/>
    </xf>
    <xf numFmtId="0" fontId="21" fillId="0" borderId="20" xfId="146" applyFont="1" applyBorder="1" applyAlignment="1">
      <alignment horizontal="center" vertical="center"/>
    </xf>
    <xf numFmtId="0" fontId="19" fillId="0" borderId="20" xfId="146" applyFont="1" applyBorder="1" applyAlignment="1">
      <alignment horizontal="center" vertical="center"/>
    </xf>
    <xf numFmtId="0" fontId="19" fillId="0" borderId="19" xfId="146" applyFont="1" applyBorder="1" applyAlignment="1">
      <alignment horizontal="left" vertical="center"/>
    </xf>
    <xf numFmtId="0" fontId="20" fillId="0" borderId="20" xfId="146" applyFont="1" applyBorder="1" applyAlignment="1">
      <alignment horizontal="right" vertical="center"/>
    </xf>
    <xf numFmtId="0" fontId="19" fillId="0" borderId="20" xfId="146" applyFont="1" applyBorder="1" applyAlignment="1">
      <alignment horizontal="left" vertical="center"/>
    </xf>
    <xf numFmtId="0" fontId="19" fillId="0" borderId="21" xfId="146" applyFont="1" applyBorder="1">
      <alignment vertical="center"/>
    </xf>
    <xf numFmtId="0" fontId="20" fillId="0" borderId="22" xfId="146" applyFont="1" applyBorder="1" applyAlignment="1">
      <alignment horizontal="center" vertical="center"/>
    </xf>
    <xf numFmtId="0" fontId="19" fillId="0" borderId="22" xfId="146" applyFont="1" applyBorder="1">
      <alignment vertical="center"/>
    </xf>
    <xf numFmtId="0" fontId="21" fillId="0" borderId="22" xfId="146" applyFont="1" applyBorder="1">
      <alignment vertical="center"/>
    </xf>
    <xf numFmtId="0" fontId="21" fillId="0" borderId="22" xfId="146" applyFont="1" applyBorder="1" applyAlignment="1">
      <alignment horizontal="left" vertical="center"/>
    </xf>
    <xf numFmtId="0" fontId="19" fillId="0" borderId="22" xfId="146" applyFont="1" applyBorder="1" applyAlignment="1">
      <alignment horizontal="left" vertical="center"/>
    </xf>
    <xf numFmtId="0" fontId="19" fillId="0" borderId="0" xfId="146" applyFont="1">
      <alignment vertical="center"/>
    </xf>
    <xf numFmtId="0" fontId="21" fillId="0" borderId="0" xfId="146" applyFont="1">
      <alignment vertical="center"/>
    </xf>
    <xf numFmtId="0" fontId="21" fillId="0" borderId="0" xfId="146" applyFont="1" applyAlignment="1">
      <alignment horizontal="left" vertical="center"/>
    </xf>
    <xf numFmtId="0" fontId="19" fillId="0" borderId="17" xfId="146" applyFont="1" applyBorder="1">
      <alignment vertical="center"/>
    </xf>
    <xf numFmtId="0" fontId="21" fillId="0" borderId="23" xfId="146" applyFont="1" applyBorder="1" applyAlignment="1">
      <alignment horizontal="center" vertical="center"/>
    </xf>
    <xf numFmtId="0" fontId="21" fillId="0" borderId="24" xfId="146" applyFont="1" applyBorder="1" applyAlignment="1">
      <alignment horizontal="center" vertical="center"/>
    </xf>
    <xf numFmtId="0" fontId="21" fillId="0" borderId="20" xfId="146" applyFont="1" applyBorder="1" applyAlignment="1">
      <alignment horizontal="left" vertical="center"/>
    </xf>
    <xf numFmtId="0" fontId="21" fillId="0" borderId="20" xfId="146" applyFont="1" applyBorder="1">
      <alignment vertical="center"/>
    </xf>
    <xf numFmtId="0" fontId="21" fillId="0" borderId="25" xfId="146" applyFont="1" applyBorder="1" applyAlignment="1">
      <alignment horizontal="center" vertical="center"/>
    </xf>
    <xf numFmtId="0" fontId="21" fillId="0" borderId="26" xfId="146" applyFont="1" applyBorder="1" applyAlignment="1">
      <alignment horizontal="center" vertical="center"/>
    </xf>
    <xf numFmtId="0" fontId="22" fillId="0" borderId="27" xfId="146" applyFont="1" applyBorder="1" applyAlignment="1">
      <alignment horizontal="left" vertical="center"/>
    </xf>
    <xf numFmtId="0" fontId="22" fillId="0" borderId="26" xfId="146" applyFont="1" applyBorder="1" applyAlignment="1">
      <alignment horizontal="left" vertical="center"/>
    </xf>
    <xf numFmtId="0" fontId="19" fillId="0" borderId="18" xfId="146" applyFont="1" applyBorder="1" applyAlignment="1">
      <alignment horizontal="left" vertical="center"/>
    </xf>
    <xf numFmtId="0" fontId="21" fillId="0" borderId="19" xfId="146" applyFont="1" applyBorder="1" applyAlignment="1">
      <alignment horizontal="left" vertical="center"/>
    </xf>
    <xf numFmtId="0" fontId="21" fillId="0" borderId="27" xfId="146" applyFont="1" applyBorder="1" applyAlignment="1">
      <alignment horizontal="left" vertical="center"/>
    </xf>
    <xf numFmtId="0" fontId="21" fillId="0" borderId="26" xfId="146" applyFont="1" applyBorder="1" applyAlignment="1">
      <alignment horizontal="left" vertical="center"/>
    </xf>
    <xf numFmtId="0" fontId="21" fillId="0" borderId="19" xfId="146" applyFont="1" applyBorder="1" applyAlignment="1">
      <alignment horizontal="left" vertical="center" wrapText="1"/>
    </xf>
    <xf numFmtId="0" fontId="21" fillId="0" borderId="20" xfId="146" applyFont="1" applyBorder="1" applyAlignment="1">
      <alignment horizontal="left" vertical="center" wrapText="1"/>
    </xf>
    <xf numFmtId="0" fontId="19" fillId="0" borderId="21" xfId="146" applyFont="1" applyBorder="1" applyAlignment="1">
      <alignment horizontal="left" vertical="center"/>
    </xf>
    <xf numFmtId="0" fontId="17" fillId="0" borderId="22" xfId="146" applyBorder="1" applyAlignment="1">
      <alignment horizontal="center" vertical="center"/>
    </xf>
    <xf numFmtId="0" fontId="19" fillId="0" borderId="28" xfId="146" applyFont="1" applyBorder="1" applyAlignment="1">
      <alignment horizontal="center" vertical="center"/>
    </xf>
    <xf numFmtId="0" fontId="19" fillId="0" borderId="29" xfId="146" applyFont="1" applyBorder="1" applyAlignment="1">
      <alignment horizontal="left" vertical="center"/>
    </xf>
    <xf numFmtId="0" fontId="19" fillId="0" borderId="24" xfId="146" applyFont="1" applyBorder="1" applyAlignment="1">
      <alignment horizontal="left" vertical="center"/>
    </xf>
    <xf numFmtId="0" fontId="17" fillId="0" borderId="27" xfId="146" applyBorder="1" applyAlignment="1">
      <alignment horizontal="left" vertical="center"/>
    </xf>
    <xf numFmtId="0" fontId="17" fillId="0" borderId="26" xfId="146" applyBorder="1" applyAlignment="1">
      <alignment horizontal="left" vertical="center"/>
    </xf>
    <xf numFmtId="0" fontId="23" fillId="0" borderId="27" xfId="146" applyFont="1" applyBorder="1" applyAlignment="1">
      <alignment horizontal="left" vertical="center"/>
    </xf>
    <xf numFmtId="0" fontId="21" fillId="0" borderId="30" xfId="146" applyFont="1" applyBorder="1" applyAlignment="1">
      <alignment horizontal="left" vertical="center"/>
    </xf>
    <xf numFmtId="0" fontId="21" fillId="0" borderId="31" xfId="146" applyFont="1" applyBorder="1" applyAlignment="1">
      <alignment horizontal="left" vertical="center"/>
    </xf>
    <xf numFmtId="0" fontId="22" fillId="0" borderId="17" xfId="146" applyFont="1" applyBorder="1" applyAlignment="1">
      <alignment horizontal="left" vertical="center"/>
    </xf>
    <xf numFmtId="0" fontId="22" fillId="0" borderId="18" xfId="146" applyFont="1" applyBorder="1" applyAlignment="1">
      <alignment horizontal="left" vertical="center"/>
    </xf>
    <xf numFmtId="0" fontId="19" fillId="0" borderId="25" xfId="146" applyFont="1" applyBorder="1" applyAlignment="1">
      <alignment horizontal="left" vertical="center"/>
    </xf>
    <xf numFmtId="0" fontId="19" fillId="0" borderId="32" xfId="146" applyFont="1" applyBorder="1" applyAlignment="1">
      <alignment horizontal="left" vertical="center"/>
    </xf>
    <xf numFmtId="0" fontId="21" fillId="0" borderId="22" xfId="146" applyFont="1" applyBorder="1" applyAlignment="1">
      <alignment horizontal="center" vertical="center"/>
    </xf>
    <xf numFmtId="58" fontId="21" fillId="0" borderId="22" xfId="146" applyNumberFormat="1" applyFont="1" applyBorder="1">
      <alignment vertical="center"/>
    </xf>
    <xf numFmtId="0" fontId="19" fillId="0" borderId="22" xfId="146" applyFont="1" applyBorder="1" applyAlignment="1">
      <alignment horizontal="center" vertical="center"/>
    </xf>
    <xf numFmtId="0" fontId="21" fillId="0" borderId="33" xfId="146" applyFont="1" applyBorder="1" applyAlignment="1">
      <alignment horizontal="center" vertical="center"/>
    </xf>
    <xf numFmtId="0" fontId="19" fillId="0" borderId="34" xfId="146" applyFont="1" applyBorder="1" applyAlignment="1">
      <alignment horizontal="center" vertical="center"/>
    </xf>
    <xf numFmtId="0" fontId="21" fillId="0" borderId="34" xfId="146" applyFont="1" applyBorder="1" applyAlignment="1">
      <alignment horizontal="left" vertical="center"/>
    </xf>
    <xf numFmtId="0" fontId="21" fillId="0" borderId="35" xfId="146" applyFont="1" applyBorder="1" applyAlignment="1">
      <alignment horizontal="left" vertical="center"/>
    </xf>
    <xf numFmtId="0" fontId="21" fillId="0" borderId="36" xfId="146" applyFont="1" applyBorder="1" applyAlignment="1">
      <alignment horizontal="center" vertical="center"/>
    </xf>
    <xf numFmtId="0" fontId="21" fillId="0" borderId="37" xfId="146" applyFont="1" applyBorder="1" applyAlignment="1">
      <alignment horizontal="center" vertical="center"/>
    </xf>
    <xf numFmtId="0" fontId="22" fillId="0" borderId="37" xfId="146" applyFont="1" applyBorder="1" applyAlignment="1">
      <alignment horizontal="left" vertical="center"/>
    </xf>
    <xf numFmtId="0" fontId="19" fillId="0" borderId="33" xfId="146" applyFont="1" applyBorder="1" applyAlignment="1">
      <alignment horizontal="left" vertical="center"/>
    </xf>
    <xf numFmtId="0" fontId="19" fillId="0" borderId="34" xfId="146" applyFont="1" applyBorder="1" applyAlignment="1">
      <alignment horizontal="left" vertical="center"/>
    </xf>
    <xf numFmtId="0" fontId="21" fillId="0" borderId="37" xfId="146" applyFont="1" applyBorder="1" applyAlignment="1">
      <alignment horizontal="left" vertical="center"/>
    </xf>
    <xf numFmtId="0" fontId="21" fillId="0" borderId="34" xfId="146" applyFont="1" applyBorder="1" applyAlignment="1">
      <alignment horizontal="left" vertical="center" wrapText="1"/>
    </xf>
    <xf numFmtId="0" fontId="17" fillId="0" borderId="35" xfId="146" applyBorder="1" applyAlignment="1">
      <alignment horizontal="center" vertical="center"/>
    </xf>
    <xf numFmtId="0" fontId="19" fillId="0" borderId="36" xfId="146" applyFont="1" applyBorder="1" applyAlignment="1">
      <alignment horizontal="left" vertical="center"/>
    </xf>
    <xf numFmtId="0" fontId="17" fillId="0" borderId="37" xfId="146" applyBorder="1" applyAlignment="1">
      <alignment horizontal="left" vertical="center"/>
    </xf>
    <xf numFmtId="0" fontId="21" fillId="0" borderId="38" xfId="146" applyFont="1" applyBorder="1" applyAlignment="1">
      <alignment horizontal="left" vertical="center"/>
    </xf>
    <xf numFmtId="0" fontId="22" fillId="0" borderId="33" xfId="146" applyFont="1" applyBorder="1" applyAlignment="1">
      <alignment horizontal="left" vertical="center"/>
    </xf>
    <xf numFmtId="0" fontId="21" fillId="0" borderId="35" xfId="146" applyFont="1" applyBorder="1" applyAlignment="1">
      <alignment horizontal="center" vertical="center"/>
    </xf>
    <xf numFmtId="0" fontId="4" fillId="4" borderId="3" xfId="152" applyFont="1" applyFill="1" applyBorder="1" applyAlignment="1">
      <alignment horizontal="center" vertical="center"/>
    </xf>
    <xf numFmtId="0" fontId="4" fillId="4" borderId="4" xfId="152" applyFont="1" applyFill="1" applyBorder="1" applyAlignment="1">
      <alignment horizontal="center" vertical="center"/>
    </xf>
    <xf numFmtId="49" fontId="9" fillId="4" borderId="2" xfId="152" applyNumberFormat="1" applyFont="1" applyFill="1" applyBorder="1" applyAlignment="1">
      <alignment horizontal="center"/>
    </xf>
    <xf numFmtId="49" fontId="9" fillId="4" borderId="5" xfId="152" applyNumberFormat="1" applyFont="1" applyFill="1" applyBorder="1" applyAlignment="1">
      <alignment horizontal="center"/>
    </xf>
    <xf numFmtId="0" fontId="13" fillId="4" borderId="39" xfId="156" applyFont="1" applyFill="1" applyBorder="1" applyAlignment="1">
      <alignment horizontal="center" vertical="center"/>
    </xf>
    <xf numFmtId="49" fontId="12" fillId="4" borderId="3" xfId="156" applyNumberFormat="1" applyFont="1" applyFill="1" applyBorder="1" applyAlignment="1">
      <alignment horizontal="center" vertical="center"/>
    </xf>
    <xf numFmtId="49" fontId="12" fillId="4" borderId="40" xfId="156" applyNumberFormat="1" applyFont="1" applyFill="1" applyBorder="1" applyAlignment="1">
      <alignment horizontal="center" vertical="center"/>
    </xf>
    <xf numFmtId="0" fontId="24" fillId="0" borderId="16" xfId="146" applyFont="1" applyBorder="1" applyAlignment="1">
      <alignment horizontal="center" vertical="top"/>
    </xf>
    <xf numFmtId="0" fontId="23" fillId="0" borderId="41" xfId="146" applyFont="1" applyBorder="1" applyAlignment="1">
      <alignment horizontal="left" vertical="center"/>
    </xf>
    <xf numFmtId="0" fontId="20" fillId="0" borderId="42" xfId="146" applyFont="1" applyBorder="1" applyAlignment="1">
      <alignment horizontal="center" vertical="center"/>
    </xf>
    <xf numFmtId="0" fontId="23" fillId="0" borderId="42" xfId="146" applyFont="1" applyBorder="1" applyAlignment="1">
      <alignment horizontal="center" vertical="center"/>
    </xf>
    <xf numFmtId="0" fontId="22" fillId="0" borderId="42" xfId="146" applyFont="1" applyBorder="1" applyAlignment="1">
      <alignment horizontal="left" vertical="center"/>
    </xf>
    <xf numFmtId="0" fontId="22" fillId="0" borderId="17" xfId="146" applyFont="1" applyBorder="1" applyAlignment="1">
      <alignment horizontal="center" vertical="center"/>
    </xf>
    <xf numFmtId="0" fontId="22" fillId="0" borderId="18" xfId="146" applyFont="1" applyBorder="1" applyAlignment="1">
      <alignment horizontal="center" vertical="center"/>
    </xf>
    <xf numFmtId="0" fontId="22" fillId="0" borderId="33" xfId="146" applyFont="1" applyBorder="1" applyAlignment="1">
      <alignment horizontal="center" vertical="center"/>
    </xf>
    <xf numFmtId="0" fontId="23" fillId="0" borderId="17" xfId="146" applyFont="1" applyBorder="1" applyAlignment="1">
      <alignment horizontal="center" vertical="center"/>
    </xf>
    <xf numFmtId="0" fontId="23" fillId="0" borderId="18" xfId="146" applyFont="1" applyBorder="1" applyAlignment="1">
      <alignment horizontal="center" vertical="center"/>
    </xf>
    <xf numFmtId="0" fontId="23" fillId="0" borderId="33" xfId="146" applyFont="1" applyBorder="1" applyAlignment="1">
      <alignment horizontal="center" vertical="center"/>
    </xf>
    <xf numFmtId="0" fontId="22" fillId="0" borderId="19" xfId="146" applyFont="1" applyBorder="1" applyAlignment="1">
      <alignment horizontal="left" vertical="center"/>
    </xf>
    <xf numFmtId="0" fontId="20" fillId="0" borderId="34" xfId="146" applyFont="1" applyBorder="1" applyAlignment="1">
      <alignment horizontal="center" vertical="center"/>
    </xf>
    <xf numFmtId="0" fontId="22" fillId="0" borderId="20" xfId="146" applyFont="1" applyBorder="1" applyAlignment="1">
      <alignment horizontal="left" vertical="center"/>
    </xf>
    <xf numFmtId="14" fontId="20" fillId="0" borderId="20" xfId="146" applyNumberFormat="1" applyFont="1" applyBorder="1" applyAlignment="1">
      <alignment horizontal="center" vertical="center"/>
    </xf>
    <xf numFmtId="14" fontId="20" fillId="0" borderId="34" xfId="146" applyNumberFormat="1" applyFont="1" applyBorder="1" applyAlignment="1">
      <alignment horizontal="center" vertical="center"/>
    </xf>
    <xf numFmtId="0" fontId="22" fillId="0" borderId="19" xfId="146" applyFont="1" applyBorder="1">
      <alignment vertical="center"/>
    </xf>
    <xf numFmtId="0" fontId="21" fillId="0" borderId="34" xfId="146" applyFont="1" applyBorder="1" applyAlignment="1">
      <alignment horizontal="center" vertical="center"/>
    </xf>
    <xf numFmtId="9" fontId="20" fillId="0" borderId="20" xfId="146" applyNumberFormat="1" applyFont="1" applyBorder="1" applyAlignment="1">
      <alignment horizontal="center" vertical="center"/>
    </xf>
    <xf numFmtId="0" fontId="20" fillId="0" borderId="20" xfId="146" applyFont="1" applyBorder="1">
      <alignment vertical="center"/>
    </xf>
    <xf numFmtId="0" fontId="20" fillId="0" borderId="34" xfId="146" applyFont="1" applyBorder="1">
      <alignment vertical="center"/>
    </xf>
    <xf numFmtId="0" fontId="22" fillId="0" borderId="19" xfId="146" applyFont="1" applyBorder="1" applyAlignment="1">
      <alignment horizontal="center" vertical="center"/>
    </xf>
    <xf numFmtId="0" fontId="20" fillId="0" borderId="19" xfId="146" applyFont="1" applyBorder="1" applyAlignment="1">
      <alignment horizontal="left" vertical="center"/>
    </xf>
    <xf numFmtId="0" fontId="22" fillId="0" borderId="21" xfId="146" applyFont="1" applyBorder="1" applyAlignment="1">
      <alignment horizontal="left" vertical="center"/>
    </xf>
    <xf numFmtId="0" fontId="20" fillId="0" borderId="35" xfId="146" applyFont="1" applyBorder="1" applyAlignment="1">
      <alignment horizontal="center" vertical="center"/>
    </xf>
    <xf numFmtId="0" fontId="22" fillId="0" borderId="22" xfId="146" applyFont="1" applyBorder="1" applyAlignment="1">
      <alignment horizontal="left" vertical="center"/>
    </xf>
    <xf numFmtId="14" fontId="20" fillId="0" borderId="22" xfId="146" applyNumberFormat="1" applyFont="1" applyBorder="1" applyAlignment="1">
      <alignment horizontal="center" vertical="center"/>
    </xf>
    <xf numFmtId="14" fontId="20" fillId="0" borderId="35" xfId="146" applyNumberFormat="1" applyFont="1" applyBorder="1" applyAlignment="1">
      <alignment horizontal="center" vertical="center"/>
    </xf>
    <xf numFmtId="0" fontId="20" fillId="0" borderId="21" xfId="146" applyFont="1" applyBorder="1" applyAlignment="1">
      <alignment horizontal="left" vertical="center"/>
    </xf>
    <xf numFmtId="0" fontId="23" fillId="0" borderId="0" xfId="146" applyFont="1" applyAlignment="1">
      <alignment horizontal="left" vertical="center"/>
    </xf>
    <xf numFmtId="0" fontId="22" fillId="0" borderId="17" xfId="146" applyFont="1" applyBorder="1">
      <alignment vertical="center"/>
    </xf>
    <xf numFmtId="0" fontId="17" fillId="0" borderId="18" xfId="146" applyBorder="1" applyAlignment="1">
      <alignment horizontal="left" vertical="center"/>
    </xf>
    <xf numFmtId="0" fontId="20" fillId="0" borderId="18" xfId="146" applyFont="1" applyBorder="1" applyAlignment="1">
      <alignment horizontal="left" vertical="center"/>
    </xf>
    <xf numFmtId="0" fontId="17" fillId="0" borderId="18" xfId="146" applyBorder="1">
      <alignment vertical="center"/>
    </xf>
    <xf numFmtId="0" fontId="22" fillId="0" borderId="18" xfId="146" applyFont="1" applyBorder="1">
      <alignment vertical="center"/>
    </xf>
    <xf numFmtId="0" fontId="17" fillId="0" borderId="20" xfId="146" applyBorder="1" applyAlignment="1">
      <alignment horizontal="left" vertical="center"/>
    </xf>
    <xf numFmtId="0" fontId="20" fillId="0" borderId="20" xfId="146" applyFont="1" applyBorder="1" applyAlignment="1">
      <alignment horizontal="left" vertical="center"/>
    </xf>
    <xf numFmtId="0" fontId="17" fillId="0" borderId="20" xfId="146" applyBorder="1">
      <alignment vertical="center"/>
    </xf>
    <xf numFmtId="0" fontId="22" fillId="0" borderId="20" xfId="146" applyFont="1" applyBorder="1">
      <alignment vertical="center"/>
    </xf>
    <xf numFmtId="0" fontId="22" fillId="0" borderId="0" xfId="146" applyFont="1" applyAlignment="1">
      <alignment horizontal="left" vertical="center"/>
    </xf>
    <xf numFmtId="0" fontId="21" fillId="0" borderId="29" xfId="146" applyFont="1" applyBorder="1" applyAlignment="1">
      <alignment horizontal="left" vertical="center"/>
    </xf>
    <xf numFmtId="0" fontId="21" fillId="0" borderId="24" xfId="146" applyFont="1" applyBorder="1" applyAlignment="1">
      <alignment horizontal="left" vertical="center"/>
    </xf>
    <xf numFmtId="0" fontId="21" fillId="0" borderId="43" xfId="146" applyFont="1" applyBorder="1" applyAlignment="1">
      <alignment horizontal="left" vertical="center"/>
    </xf>
    <xf numFmtId="0" fontId="21" fillId="0" borderId="32" xfId="146" applyFont="1" applyBorder="1" applyAlignment="1">
      <alignment horizontal="left" vertical="center"/>
    </xf>
    <xf numFmtId="0" fontId="21" fillId="0" borderId="25" xfId="146" applyFont="1" applyBorder="1" applyAlignment="1">
      <alignment horizontal="left" vertical="center"/>
    </xf>
    <xf numFmtId="0" fontId="20" fillId="0" borderId="22" xfId="146" applyFont="1" applyBorder="1" applyAlignment="1">
      <alignment horizontal="left" vertical="center"/>
    </xf>
    <xf numFmtId="0" fontId="21" fillId="0" borderId="17" xfId="146" applyFont="1" applyBorder="1" applyAlignment="1">
      <alignment horizontal="left" vertical="center"/>
    </xf>
    <xf numFmtId="0" fontId="21" fillId="0" borderId="18" xfId="146" applyFont="1" applyBorder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2" fillId="0" borderId="21" xfId="146" applyFont="1" applyBorder="1" applyAlignment="1">
      <alignment horizontal="center" vertical="center"/>
    </xf>
    <xf numFmtId="0" fontId="22" fillId="0" borderId="22" xfId="146" applyFont="1" applyBorder="1" applyAlignment="1">
      <alignment horizontal="center" vertical="center"/>
    </xf>
    <xf numFmtId="0" fontId="22" fillId="0" borderId="20" xfId="146" applyFont="1" applyBorder="1" applyAlignment="1">
      <alignment horizontal="center" vertical="center"/>
    </xf>
    <xf numFmtId="0" fontId="22" fillId="0" borderId="30" xfId="146" applyFont="1" applyBorder="1" applyAlignment="1">
      <alignment horizontal="left" vertical="center"/>
    </xf>
    <xf numFmtId="0" fontId="22" fillId="0" borderId="31" xfId="146" applyFont="1" applyBorder="1" applyAlignment="1">
      <alignment horizontal="left" vertical="center"/>
    </xf>
    <xf numFmtId="0" fontId="20" fillId="0" borderId="29" xfId="146" applyFont="1" applyBorder="1" applyAlignment="1">
      <alignment horizontal="left" vertical="center"/>
    </xf>
    <xf numFmtId="0" fontId="20" fillId="0" borderId="24" xfId="146" applyFont="1" applyBorder="1" applyAlignment="1">
      <alignment horizontal="left" vertical="center"/>
    </xf>
    <xf numFmtId="0" fontId="20" fillId="0" borderId="27" xfId="146" applyFont="1" applyBorder="1" applyAlignment="1">
      <alignment horizontal="left" vertical="center"/>
    </xf>
    <xf numFmtId="0" fontId="20" fillId="0" borderId="26" xfId="146" applyFont="1" applyBorder="1" applyAlignment="1">
      <alignment horizontal="left" vertical="center"/>
    </xf>
    <xf numFmtId="0" fontId="23" fillId="0" borderId="44" xfId="146" applyFont="1" applyBorder="1">
      <alignment vertical="center"/>
    </xf>
    <xf numFmtId="0" fontId="20" fillId="0" borderId="45" xfId="146" applyFont="1" applyBorder="1" applyAlignment="1">
      <alignment horizontal="center" vertical="center"/>
    </xf>
    <xf numFmtId="0" fontId="23" fillId="0" borderId="45" xfId="146" applyFont="1" applyBorder="1">
      <alignment vertical="center"/>
    </xf>
    <xf numFmtId="0" fontId="20" fillId="0" borderId="46" xfId="146" applyFont="1" applyBorder="1">
      <alignment vertical="center"/>
    </xf>
    <xf numFmtId="58" fontId="17" fillId="0" borderId="45" xfId="146" applyNumberFormat="1" applyBorder="1">
      <alignment vertical="center"/>
    </xf>
    <xf numFmtId="0" fontId="23" fillId="0" borderId="45" xfId="146" applyFont="1" applyBorder="1" applyAlignment="1">
      <alignment horizontal="center" vertical="center"/>
    </xf>
    <xf numFmtId="0" fontId="23" fillId="0" borderId="47" xfId="146" applyFont="1" applyBorder="1" applyAlignment="1">
      <alignment horizontal="left" vertical="center"/>
    </xf>
    <xf numFmtId="0" fontId="23" fillId="0" borderId="45" xfId="146" applyFont="1" applyBorder="1" applyAlignment="1">
      <alignment horizontal="left" vertical="center"/>
    </xf>
    <xf numFmtId="0" fontId="23" fillId="0" borderId="48" xfId="146" applyFont="1" applyBorder="1" applyAlignment="1">
      <alignment horizontal="center" vertical="center"/>
    </xf>
    <xf numFmtId="0" fontId="23" fillId="0" borderId="49" xfId="146" applyFont="1" applyBorder="1" applyAlignment="1">
      <alignment horizontal="center" vertical="center"/>
    </xf>
    <xf numFmtId="0" fontId="23" fillId="0" borderId="21" xfId="146" applyFont="1" applyBorder="1" applyAlignment="1">
      <alignment horizontal="center" vertical="center"/>
    </xf>
    <xf numFmtId="0" fontId="23" fillId="0" borderId="22" xfId="146" applyFont="1" applyBorder="1" applyAlignment="1">
      <alignment horizontal="center" vertical="center"/>
    </xf>
    <xf numFmtId="0" fontId="17" fillId="0" borderId="42" xfId="146" applyBorder="1" applyAlignment="1">
      <alignment horizontal="center" vertical="center"/>
    </xf>
    <xf numFmtId="0" fontId="17" fillId="0" borderId="50" xfId="146" applyBorder="1" applyAlignment="1">
      <alignment horizontal="center" vertical="center"/>
    </xf>
    <xf numFmtId="0" fontId="20" fillId="0" borderId="34" xfId="146" applyFont="1" applyBorder="1" applyAlignment="1">
      <alignment horizontal="left" vertical="center"/>
    </xf>
    <xf numFmtId="0" fontId="22" fillId="0" borderId="34" xfId="146" applyFont="1" applyBorder="1" applyAlignment="1">
      <alignment horizontal="center" vertical="center"/>
    </xf>
    <xf numFmtId="0" fontId="20" fillId="0" borderId="35" xfId="146" applyFont="1" applyBorder="1" applyAlignment="1">
      <alignment horizontal="left" vertical="center"/>
    </xf>
    <xf numFmtId="0" fontId="20" fillId="0" borderId="33" xfId="146" applyFont="1" applyBorder="1" applyAlignment="1">
      <alignment horizontal="left" vertical="center"/>
    </xf>
    <xf numFmtId="0" fontId="22" fillId="0" borderId="35" xfId="146" applyFont="1" applyBorder="1" applyAlignment="1">
      <alignment horizontal="left" vertical="center"/>
    </xf>
    <xf numFmtId="0" fontId="19" fillId="0" borderId="26" xfId="146" applyFont="1" applyBorder="1" applyAlignment="1">
      <alignment horizontal="left" vertical="center"/>
    </xf>
    <xf numFmtId="0" fontId="19" fillId="0" borderId="37" xfId="146" applyFont="1" applyBorder="1" applyAlignment="1">
      <alignment horizontal="left" vertical="center"/>
    </xf>
    <xf numFmtId="0" fontId="22" fillId="0" borderId="35" xfId="146" applyFont="1" applyBorder="1" applyAlignment="1">
      <alignment horizontal="center" vertical="center"/>
    </xf>
    <xf numFmtId="0" fontId="22" fillId="0" borderId="38" xfId="146" applyFont="1" applyBorder="1" applyAlignment="1">
      <alignment horizontal="left" vertical="center"/>
    </xf>
    <xf numFmtId="0" fontId="20" fillId="0" borderId="36" xfId="146" applyFont="1" applyBorder="1" applyAlignment="1">
      <alignment horizontal="left" vertical="center"/>
    </xf>
    <xf numFmtId="0" fontId="20" fillId="0" borderId="37" xfId="146" applyFont="1" applyBorder="1" applyAlignment="1">
      <alignment horizontal="left" vertical="center"/>
    </xf>
    <xf numFmtId="0" fontId="20" fillId="0" borderId="51" xfId="146" applyFont="1" applyBorder="1" applyAlignment="1">
      <alignment horizontal="center" vertical="center"/>
    </xf>
    <xf numFmtId="0" fontId="23" fillId="0" borderId="52" xfId="146" applyFont="1" applyBorder="1" applyAlignment="1">
      <alignment horizontal="left" vertical="center"/>
    </xf>
    <xf numFmtId="0" fontId="23" fillId="0" borderId="53" xfId="146" applyFont="1" applyBorder="1" applyAlignment="1">
      <alignment horizontal="center" vertical="center"/>
    </xf>
    <xf numFmtId="0" fontId="23" fillId="0" borderId="35" xfId="146" applyFont="1" applyBorder="1" applyAlignment="1">
      <alignment horizontal="center" vertical="center"/>
    </xf>
    <xf numFmtId="0" fontId="17" fillId="0" borderId="45" xfId="146" applyBorder="1" applyAlignment="1">
      <alignment horizontal="center" vertical="center"/>
    </xf>
    <xf numFmtId="0" fontId="17" fillId="0" borderId="51" xfId="146" applyBorder="1" applyAlignment="1">
      <alignment horizontal="center" vertical="center"/>
    </xf>
    <xf numFmtId="0" fontId="12" fillId="4" borderId="10" xfId="154" applyFont="1" applyFill="1" applyBorder="1" applyAlignment="1">
      <alignment horizontal="center"/>
    </xf>
    <xf numFmtId="0" fontId="13" fillId="4" borderId="10" xfId="146" applyFont="1" applyFill="1" applyBorder="1" applyAlignment="1">
      <alignment horizontal="center" vertical="center"/>
    </xf>
    <xf numFmtId="0" fontId="12" fillId="4" borderId="2" xfId="154" applyFont="1" applyFill="1" applyBorder="1" applyAlignment="1">
      <alignment horizontal="center"/>
    </xf>
    <xf numFmtId="0" fontId="12" fillId="4" borderId="7" xfId="154" applyFont="1" applyFill="1" applyBorder="1" applyAlignment="1">
      <alignment horizontal="center" vertical="center"/>
    </xf>
    <xf numFmtId="0" fontId="14" fillId="4" borderId="2" xfId="152" applyFont="1" applyFill="1" applyBorder="1" applyAlignment="1">
      <alignment horizontal="center" vertical="center"/>
    </xf>
    <xf numFmtId="180" fontId="16" fillId="4" borderId="2" xfId="152" applyNumberFormat="1" applyFont="1" applyFill="1" applyBorder="1" applyAlignment="1">
      <alignment horizontal="center" vertical="center"/>
    </xf>
    <xf numFmtId="49" fontId="13" fillId="4" borderId="2" xfId="156" applyNumberFormat="1" applyFont="1" applyFill="1" applyBorder="1" applyAlignment="1">
      <alignment horizontal="center" vertical="center"/>
    </xf>
    <xf numFmtId="49" fontId="13" fillId="4" borderId="15" xfId="156" applyNumberFormat="1" applyFont="1" applyFill="1" applyBorder="1" applyAlignment="1">
      <alignment horizontal="center" vertical="center"/>
    </xf>
    <xf numFmtId="49" fontId="12" fillId="4" borderId="54" xfId="156" applyNumberFormat="1" applyFont="1" applyFill="1" applyBorder="1" applyAlignment="1">
      <alignment horizontal="center" vertical="center"/>
    </xf>
    <xf numFmtId="49" fontId="12" fillId="4" borderId="55" xfId="156" applyNumberFormat="1" applyFont="1" applyFill="1" applyBorder="1" applyAlignment="1">
      <alignment horizontal="center" vertical="center"/>
    </xf>
    <xf numFmtId="49" fontId="13" fillId="4" borderId="55" xfId="156" applyNumberFormat="1" applyFont="1" applyFill="1" applyBorder="1" applyAlignment="1">
      <alignment horizontal="center" vertical="center"/>
    </xf>
    <xf numFmtId="0" fontId="12" fillId="4" borderId="56" xfId="154" applyFont="1" applyFill="1" applyBorder="1" applyAlignment="1">
      <alignment horizontal="center"/>
    </xf>
    <xf numFmtId="49" fontId="12" fillId="4" borderId="57" xfId="154" applyNumberFormat="1" applyFont="1" applyFill="1" applyBorder="1" applyAlignment="1">
      <alignment horizontal="center"/>
    </xf>
    <xf numFmtId="49" fontId="12" fillId="4" borderId="58" xfId="154" applyNumberFormat="1" applyFont="1" applyFill="1" applyBorder="1" applyAlignment="1">
      <alignment horizontal="center"/>
    </xf>
    <xf numFmtId="0" fontId="25" fillId="0" borderId="16" xfId="146" applyFont="1" applyBorder="1" applyAlignment="1">
      <alignment horizontal="center" vertical="top"/>
    </xf>
    <xf numFmtId="0" fontId="20" fillId="0" borderId="25" xfId="146" applyFont="1" applyBorder="1" applyAlignment="1">
      <alignment horizontal="left" vertical="center"/>
    </xf>
    <xf numFmtId="0" fontId="22" fillId="0" borderId="21" xfId="146" applyFont="1" applyBorder="1">
      <alignment vertical="center"/>
    </xf>
    <xf numFmtId="0" fontId="22" fillId="0" borderId="59" xfId="146" applyFont="1" applyBorder="1" applyAlignment="1">
      <alignment horizontal="left" vertical="center"/>
    </xf>
    <xf numFmtId="0" fontId="22" fillId="0" borderId="28" xfId="146" applyFont="1" applyBorder="1" applyAlignment="1">
      <alignment horizontal="left" vertical="center"/>
    </xf>
    <xf numFmtId="0" fontId="22" fillId="0" borderId="48" xfId="146" applyFont="1" applyBorder="1">
      <alignment vertical="center"/>
    </xf>
    <xf numFmtId="0" fontId="17" fillId="0" borderId="49" xfId="146" applyBorder="1" applyAlignment="1">
      <alignment horizontal="left" vertical="center"/>
    </xf>
    <xf numFmtId="0" fontId="20" fillId="0" borderId="49" xfId="146" applyFont="1" applyBorder="1" applyAlignment="1">
      <alignment horizontal="left" vertical="center"/>
    </xf>
    <xf numFmtId="0" fontId="17" fillId="0" borderId="49" xfId="146" applyBorder="1">
      <alignment vertical="center"/>
    </xf>
    <xf numFmtId="0" fontId="22" fillId="0" borderId="49" xfId="146" applyFont="1" applyBorder="1">
      <alignment vertical="center"/>
    </xf>
    <xf numFmtId="0" fontId="22" fillId="0" borderId="48" xfId="146" applyFont="1" applyBorder="1" applyAlignment="1">
      <alignment horizontal="center" vertical="center"/>
    </xf>
    <xf numFmtId="0" fontId="20" fillId="0" borderId="49" xfId="146" applyFont="1" applyBorder="1" applyAlignment="1">
      <alignment horizontal="center" vertical="center"/>
    </xf>
    <xf numFmtId="0" fontId="22" fillId="0" borderId="49" xfId="146" applyFont="1" applyBorder="1" applyAlignment="1">
      <alignment horizontal="center" vertical="center"/>
    </xf>
    <xf numFmtId="0" fontId="17" fillId="0" borderId="49" xfId="146" applyBorder="1" applyAlignment="1">
      <alignment horizontal="center" vertical="center"/>
    </xf>
    <xf numFmtId="0" fontId="17" fillId="0" borderId="20" xfId="146" applyBorder="1" applyAlignment="1">
      <alignment horizontal="center" vertical="center"/>
    </xf>
    <xf numFmtId="0" fontId="22" fillId="0" borderId="30" xfId="146" applyFont="1" applyBorder="1" applyAlignment="1">
      <alignment horizontal="left" vertical="center" wrapText="1"/>
    </xf>
    <xf numFmtId="0" fontId="22" fillId="0" borderId="31" xfId="146" applyFont="1" applyBorder="1" applyAlignment="1">
      <alignment horizontal="left" vertical="center" wrapText="1"/>
    </xf>
    <xf numFmtId="0" fontId="22" fillId="0" borderId="48" xfId="146" applyFont="1" applyBorder="1" applyAlignment="1">
      <alignment horizontal="left" vertical="center"/>
    </xf>
    <xf numFmtId="0" fontId="22" fillId="0" borderId="49" xfId="146" applyFont="1" applyBorder="1" applyAlignment="1">
      <alignment horizontal="left" vertical="center"/>
    </xf>
    <xf numFmtId="0" fontId="26" fillId="0" borderId="60" xfId="146" applyFont="1" applyBorder="1" applyAlignment="1">
      <alignment horizontal="left" vertical="center" wrapText="1"/>
    </xf>
    <xf numFmtId="0" fontId="23" fillId="0" borderId="47" xfId="157" applyFont="1" applyBorder="1" applyAlignment="1">
      <alignment horizontal="left" vertical="center"/>
    </xf>
    <xf numFmtId="0" fontId="23" fillId="0" borderId="45" xfId="157" applyFont="1" applyBorder="1" applyAlignment="1">
      <alignment horizontal="left" vertical="center"/>
    </xf>
    <xf numFmtId="9" fontId="20" fillId="0" borderId="29" xfId="146" applyNumberFormat="1" applyFont="1" applyBorder="1" applyAlignment="1">
      <alignment horizontal="left" vertical="center"/>
    </xf>
    <xf numFmtId="9" fontId="20" fillId="0" borderId="24" xfId="146" applyNumberFormat="1" applyFont="1" applyBorder="1" applyAlignment="1">
      <alignment horizontal="left" vertical="center"/>
    </xf>
    <xf numFmtId="9" fontId="20" fillId="0" borderId="30" xfId="146" applyNumberFormat="1" applyFont="1" applyBorder="1" applyAlignment="1">
      <alignment horizontal="left" vertical="center"/>
    </xf>
    <xf numFmtId="9" fontId="20" fillId="0" borderId="31" xfId="146" applyNumberFormat="1" applyFont="1" applyBorder="1" applyAlignment="1">
      <alignment horizontal="left" vertical="center"/>
    </xf>
    <xf numFmtId="0" fontId="19" fillId="0" borderId="48" xfId="146" applyFont="1" applyBorder="1" applyAlignment="1">
      <alignment horizontal="left" vertical="center"/>
    </xf>
    <xf numFmtId="0" fontId="19" fillId="0" borderId="49" xfId="146" applyFont="1" applyBorder="1" applyAlignment="1">
      <alignment horizontal="left" vertical="center"/>
    </xf>
    <xf numFmtId="0" fontId="19" fillId="0" borderId="61" xfId="146" applyFont="1" applyBorder="1" applyAlignment="1">
      <alignment horizontal="left" vertical="center"/>
    </xf>
    <xf numFmtId="0" fontId="19" fillId="0" borderId="31" xfId="146" applyFont="1" applyBorder="1" applyAlignment="1">
      <alignment horizontal="left" vertical="center"/>
    </xf>
    <xf numFmtId="0" fontId="23" fillId="0" borderId="28" xfId="146" applyFont="1" applyBorder="1" applyAlignment="1">
      <alignment horizontal="left" vertical="center"/>
    </xf>
    <xf numFmtId="0" fontId="27" fillId="0" borderId="62" xfId="146" applyFont="1" applyBorder="1" applyAlignment="1">
      <alignment horizontal="left" vertical="center"/>
    </xf>
    <xf numFmtId="0" fontId="27" fillId="0" borderId="63" xfId="146" applyFont="1" applyBorder="1" applyAlignment="1">
      <alignment horizontal="left" vertical="center"/>
    </xf>
    <xf numFmtId="0" fontId="20" fillId="0" borderId="62" xfId="146" applyFont="1" applyBorder="1" applyAlignment="1">
      <alignment horizontal="left" vertical="center"/>
    </xf>
    <xf numFmtId="0" fontId="20" fillId="0" borderId="63" xfId="146" applyFont="1" applyBorder="1" applyAlignment="1">
      <alignment horizontal="left" vertical="center"/>
    </xf>
    <xf numFmtId="0" fontId="23" fillId="0" borderId="41" xfId="146" applyFont="1" applyBorder="1">
      <alignment vertical="center"/>
    </xf>
    <xf numFmtId="0" fontId="28" fillId="0" borderId="45" xfId="146" applyFont="1" applyBorder="1" applyAlignment="1">
      <alignment horizontal="center" vertical="center"/>
    </xf>
    <xf numFmtId="0" fontId="23" fillId="0" borderId="42" xfId="146" applyFont="1" applyBorder="1">
      <alignment vertical="center"/>
    </xf>
    <xf numFmtId="0" fontId="23" fillId="0" borderId="46" xfId="146" applyFont="1" applyBorder="1">
      <alignment vertical="center"/>
    </xf>
    <xf numFmtId="58" fontId="17" fillId="0" borderId="42" xfId="146" applyNumberFormat="1" applyBorder="1">
      <alignment vertical="center"/>
    </xf>
    <xf numFmtId="0" fontId="23" fillId="0" borderId="28" xfId="146" applyFont="1" applyBorder="1" applyAlignment="1">
      <alignment horizontal="center" vertical="center"/>
    </xf>
    <xf numFmtId="0" fontId="20" fillId="0" borderId="59" xfId="146" applyFont="1" applyBorder="1" applyAlignment="1">
      <alignment horizontal="left" vertical="center"/>
    </xf>
    <xf numFmtId="0" fontId="20" fillId="0" borderId="28" xfId="146" applyFont="1" applyBorder="1" applyAlignment="1">
      <alignment horizontal="left" vertical="center"/>
    </xf>
    <xf numFmtId="0" fontId="17" fillId="0" borderId="46" xfId="146" applyBorder="1">
      <alignment vertical="center"/>
    </xf>
    <xf numFmtId="0" fontId="22" fillId="0" borderId="64" xfId="146" applyFont="1" applyBorder="1" applyAlignment="1">
      <alignment horizontal="left" vertical="center"/>
    </xf>
    <xf numFmtId="0" fontId="20" fillId="0" borderId="53" xfId="146" applyFont="1" applyBorder="1" applyAlignment="1">
      <alignment horizontal="left" vertical="center"/>
    </xf>
    <xf numFmtId="0" fontId="22" fillId="0" borderId="0" xfId="146" applyFont="1">
      <alignment vertical="center"/>
    </xf>
    <xf numFmtId="0" fontId="22" fillId="0" borderId="38" xfId="146" applyFont="1" applyBorder="1" applyAlignment="1">
      <alignment horizontal="left" vertical="center" wrapText="1"/>
    </xf>
    <xf numFmtId="0" fontId="22" fillId="0" borderId="53" xfId="146" applyFont="1" applyBorder="1" applyAlignment="1">
      <alignment horizontal="left" vertical="center"/>
    </xf>
    <xf numFmtId="0" fontId="29" fillId="0" borderId="34" xfId="146" applyFont="1" applyBorder="1" applyAlignment="1">
      <alignment horizontal="left" vertical="center" wrapText="1"/>
    </xf>
    <xf numFmtId="0" fontId="29" fillId="0" borderId="34" xfId="146" applyFont="1" applyBorder="1" applyAlignment="1">
      <alignment horizontal="left" vertical="center"/>
    </xf>
    <xf numFmtId="0" fontId="23" fillId="0" borderId="52" xfId="157" applyFont="1" applyBorder="1" applyAlignment="1">
      <alignment horizontal="left" vertical="center"/>
    </xf>
    <xf numFmtId="9" fontId="20" fillId="0" borderId="36" xfId="146" applyNumberFormat="1" applyFont="1" applyBorder="1" applyAlignment="1">
      <alignment horizontal="left" vertical="center"/>
    </xf>
    <xf numFmtId="9" fontId="20" fillId="0" borderId="38" xfId="146" applyNumberFormat="1" applyFont="1" applyBorder="1" applyAlignment="1">
      <alignment horizontal="left" vertical="center"/>
    </xf>
    <xf numFmtId="0" fontId="19" fillId="0" borderId="53" xfId="146" applyFont="1" applyBorder="1" applyAlignment="1">
      <alignment horizontal="left" vertical="center"/>
    </xf>
    <xf numFmtId="0" fontId="19" fillId="0" borderId="38" xfId="146" applyFont="1" applyBorder="1" applyAlignment="1">
      <alignment horizontal="left" vertical="center"/>
    </xf>
    <xf numFmtId="0" fontId="27" fillId="0" borderId="65" xfId="146" applyFont="1" applyBorder="1" applyAlignment="1">
      <alignment horizontal="left" vertical="center"/>
    </xf>
    <xf numFmtId="0" fontId="20" fillId="0" borderId="65" xfId="146" applyFont="1" applyBorder="1" applyAlignment="1">
      <alignment horizontal="left" vertical="center"/>
    </xf>
    <xf numFmtId="0" fontId="23" fillId="0" borderId="66" xfId="146" applyFont="1" applyBorder="1" applyAlignment="1">
      <alignment horizontal="center" vertical="center"/>
    </xf>
    <xf numFmtId="0" fontId="20" fillId="0" borderId="46" xfId="146" applyFont="1" applyBorder="1" applyAlignment="1">
      <alignment horizontal="center" vertical="center"/>
    </xf>
    <xf numFmtId="0" fontId="20" fillId="0" borderId="64" xfId="146" applyFont="1" applyBorder="1" applyAlignment="1">
      <alignment horizontal="center" vertical="center"/>
    </xf>
    <xf numFmtId="0" fontId="20" fillId="0" borderId="64" xfId="146" applyFont="1" applyBorder="1" applyAlignment="1">
      <alignment horizontal="left" vertical="center"/>
    </xf>
    <xf numFmtId="0" fontId="30" fillId="0" borderId="67" xfId="0" applyFont="1" applyBorder="1" applyAlignment="1">
      <alignment horizontal="center" vertical="center" wrapText="1"/>
    </xf>
    <xf numFmtId="0" fontId="30" fillId="0" borderId="68" xfId="0" applyFont="1" applyBorder="1" applyAlignment="1">
      <alignment horizontal="center" vertical="center" wrapText="1"/>
    </xf>
    <xf numFmtId="0" fontId="31" fillId="0" borderId="12" xfId="0" applyFont="1" applyBorder="1"/>
    <xf numFmtId="0" fontId="31" fillId="0" borderId="2" xfId="0" applyFont="1" applyBorder="1"/>
    <xf numFmtId="0" fontId="31" fillId="0" borderId="5" xfId="0" applyFont="1" applyBorder="1" applyAlignment="1">
      <alignment horizontal="center" vertical="center"/>
    </xf>
    <xf numFmtId="0" fontId="31" fillId="0" borderId="7" xfId="0" applyFont="1" applyBorder="1" applyAlignment="1">
      <alignment horizontal="center" vertical="center"/>
    </xf>
    <xf numFmtId="0" fontId="31" fillId="5" borderId="5" xfId="0" applyFont="1" applyFill="1" applyBorder="1" applyAlignment="1">
      <alignment horizontal="center" vertical="center"/>
    </xf>
    <xf numFmtId="0" fontId="31" fillId="5" borderId="7" xfId="0" applyFont="1" applyFill="1" applyBorder="1" applyAlignment="1">
      <alignment horizontal="center" vertical="center"/>
    </xf>
    <xf numFmtId="0" fontId="31" fillId="5" borderId="2" xfId="0" applyFont="1" applyFill="1" applyBorder="1"/>
    <xf numFmtId="0" fontId="0" fillId="0" borderId="12" xfId="0" applyBorder="1"/>
    <xf numFmtId="0" fontId="0" fillId="5" borderId="2" xfId="0" applyFill="1" applyBorder="1"/>
    <xf numFmtId="0" fontId="0" fillId="0" borderId="69" xfId="0" applyBorder="1"/>
    <xf numFmtId="0" fontId="0" fillId="0" borderId="70" xfId="0" applyBorder="1"/>
    <xf numFmtId="0" fontId="0" fillId="5" borderId="70" xfId="0" applyFill="1" applyBorder="1"/>
    <xf numFmtId="0" fontId="0" fillId="6" borderId="0" xfId="0" applyFill="1"/>
    <xf numFmtId="0" fontId="30" fillId="0" borderId="71" xfId="0" applyFont="1" applyBorder="1" applyAlignment="1">
      <alignment horizontal="center" vertical="center" wrapText="1"/>
    </xf>
    <xf numFmtId="0" fontId="31" fillId="0" borderId="72" xfId="0" applyFont="1" applyBorder="1" applyAlignment="1">
      <alignment horizontal="center" vertical="center"/>
    </xf>
    <xf numFmtId="0" fontId="31" fillId="0" borderId="73" xfId="0" applyFont="1" applyBorder="1"/>
    <xf numFmtId="0" fontId="0" fillId="0" borderId="73" xfId="0" applyBorder="1"/>
    <xf numFmtId="0" fontId="0" fillId="0" borderId="74" xfId="0" applyBorder="1"/>
  </cellXfs>
  <cellStyles count="20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TOREAD - 11AW - 新加7款 - 核价表 - 2011.03.0 4" xfId="49"/>
    <cellStyle name="_探路者11AW面辅料大货汇总表（包含供应商联系方式）（有图）" xfId="50"/>
    <cellStyle name="20% - Accent1" xfId="51"/>
    <cellStyle name="20% - Accent2" xfId="52"/>
    <cellStyle name="20% - Accent3" xfId="53"/>
    <cellStyle name="20% - Accent4" xfId="54"/>
    <cellStyle name="20% - Accent5" xfId="55"/>
    <cellStyle name="20% - Accent6" xfId="56"/>
    <cellStyle name="20% - アクセント 1" xfId="57"/>
    <cellStyle name="20% - アクセント 2" xfId="58"/>
    <cellStyle name="20% - アクセント 3" xfId="59"/>
    <cellStyle name="20% - アクセント 4" xfId="60"/>
    <cellStyle name="20% - アクセント 5" xfId="61"/>
    <cellStyle name="20% - アクセント 6" xfId="62"/>
    <cellStyle name="20% - 輔色1" xfId="63"/>
    <cellStyle name="20% - 輔色2" xfId="64"/>
    <cellStyle name="20% - 輔色3" xfId="65"/>
    <cellStyle name="20% - 輔色4" xfId="66"/>
    <cellStyle name="20% - 輔色5" xfId="67"/>
    <cellStyle name="20% - 輔色6" xfId="68"/>
    <cellStyle name="40% - Accent1" xfId="69"/>
    <cellStyle name="40% - Accent2" xfId="70"/>
    <cellStyle name="40% - Accent3" xfId="71"/>
    <cellStyle name="40% - Accent6" xfId="72"/>
    <cellStyle name="40% - アクセント 1" xfId="73"/>
    <cellStyle name="40% - アクセント 2" xfId="74"/>
    <cellStyle name="40% - アクセント 3" xfId="75"/>
    <cellStyle name="40% - アクセント 6" xfId="76"/>
    <cellStyle name="40% - 輔色1" xfId="77"/>
    <cellStyle name="40% - 輔色2" xfId="78"/>
    <cellStyle name="40% - 輔色3" xfId="79"/>
    <cellStyle name="40% - 輔色6" xfId="80"/>
    <cellStyle name="60% - Accent1" xfId="81"/>
    <cellStyle name="60% - Accent2" xfId="82"/>
    <cellStyle name="60% - Accent3" xfId="83"/>
    <cellStyle name="60% - Accent4" xfId="84"/>
    <cellStyle name="60% - Accent5" xfId="85"/>
    <cellStyle name="60% - Accent6" xfId="86"/>
    <cellStyle name="60% - アクセント 1" xfId="87"/>
    <cellStyle name="60% - アクセント 2" xfId="88"/>
    <cellStyle name="60% - アクセント 3" xfId="89"/>
    <cellStyle name="60% - アクセント 4" xfId="90"/>
    <cellStyle name="60% - アクセント 5" xfId="91"/>
    <cellStyle name="60% - アクセント 6" xfId="92"/>
    <cellStyle name="60% - 輔色1" xfId="93"/>
    <cellStyle name="60% - 輔色2" xfId="94"/>
    <cellStyle name="60% - 輔色3" xfId="95"/>
    <cellStyle name="60% - 輔色4" xfId="96"/>
    <cellStyle name="60% - 輔色5" xfId="97"/>
    <cellStyle name="60% - 輔色6" xfId="98"/>
    <cellStyle name="Accent1" xfId="99"/>
    <cellStyle name="Accent2" xfId="100"/>
    <cellStyle name="Accent3" xfId="101"/>
    <cellStyle name="Accent6" xfId="102"/>
    <cellStyle name="Bad" xfId="103"/>
    <cellStyle name="Calculation" xfId="104"/>
    <cellStyle name="Check Cell" xfId="105"/>
    <cellStyle name="Explanatory Text" xfId="106"/>
    <cellStyle name="Good" xfId="107"/>
    <cellStyle name="Heading 1" xfId="108"/>
    <cellStyle name="Heading 2" xfId="109"/>
    <cellStyle name="Heading 3" xfId="110"/>
    <cellStyle name="Heading 4" xfId="111"/>
    <cellStyle name="Input" xfId="112"/>
    <cellStyle name="Linked Cell" xfId="113"/>
    <cellStyle name="Neutral" xfId="114"/>
    <cellStyle name="Normal_~0578341" xfId="115"/>
    <cellStyle name="Note" xfId="116"/>
    <cellStyle name="Output" xfId="117"/>
    <cellStyle name="S2" xfId="118"/>
    <cellStyle name="Title" xfId="119"/>
    <cellStyle name="Total" xfId="120"/>
    <cellStyle name="Warning Text" xfId="121"/>
    <cellStyle name="アクセント 1" xfId="122"/>
    <cellStyle name="アクセント 2" xfId="123"/>
    <cellStyle name="アクセント 3" xfId="124"/>
    <cellStyle name="アクセント 6" xfId="125"/>
    <cellStyle name="タイトル" xfId="126"/>
    <cellStyle name="チェック セル" xfId="127"/>
    <cellStyle name="どちらでもない" xfId="128"/>
    <cellStyle name="ハイパーリンク_組曲プレゼン.xls" xfId="129"/>
    <cellStyle name="メモ" xfId="130"/>
    <cellStyle name="リンク セル" xfId="131"/>
    <cellStyle name="百分比 2" xfId="132"/>
    <cellStyle name="百分比 2 2" xfId="133"/>
    <cellStyle name="百分比 3" xfId="134"/>
    <cellStyle name="備註" xfId="135"/>
    <cellStyle name="標題" xfId="136"/>
    <cellStyle name="標題 1" xfId="137"/>
    <cellStyle name="標題 2" xfId="138"/>
    <cellStyle name="標題 3" xfId="139"/>
    <cellStyle name="標題 4" xfId="140"/>
    <cellStyle name="標準_組曲プレゼン.xls" xfId="141"/>
    <cellStyle name="表示済みのハイパーリンク_組曲プレゼン.xls" xfId="142"/>
    <cellStyle name="差_下单表" xfId="143"/>
    <cellStyle name="常规 10 10" xfId="144"/>
    <cellStyle name="常规 10 11" xfId="145"/>
    <cellStyle name="常规 2" xfId="146"/>
    <cellStyle name="常规 2 2" xfId="147"/>
    <cellStyle name="常规 2 2 2" xfId="148"/>
    <cellStyle name="常规 2 2 4 2" xfId="149"/>
    <cellStyle name="常规 2 3 4 3" xfId="150"/>
    <cellStyle name="常规 2 5 2" xfId="151"/>
    <cellStyle name="常规 23" xfId="152"/>
    <cellStyle name="常规 23 2 2" xfId="153"/>
    <cellStyle name="常规 3" xfId="154"/>
    <cellStyle name="常规 3 2_152" xfId="155"/>
    <cellStyle name="常规 4" xfId="156"/>
    <cellStyle name="常规 4 2" xfId="157"/>
    <cellStyle name="常规 40" xfId="158"/>
    <cellStyle name="常规 43" xfId="159"/>
    <cellStyle name="常规 5" xfId="160"/>
    <cellStyle name="常规 6" xfId="161"/>
    <cellStyle name="常规_110509_2006-09-28 2" xfId="162"/>
    <cellStyle name="超链接 2" xfId="163"/>
    <cellStyle name="超链接 2 2" xfId="164"/>
    <cellStyle name="超链接 3" xfId="165"/>
    <cellStyle name="出力" xfId="166"/>
    <cellStyle name="悪い" xfId="167"/>
    <cellStyle name="輔色1" xfId="168"/>
    <cellStyle name="輔色2" xfId="169"/>
    <cellStyle name="輔色3" xfId="170"/>
    <cellStyle name="輔色6" xfId="171"/>
    <cellStyle name="好_TADA2412女款梭织羽绒服" xfId="172"/>
    <cellStyle name="好_下单表" xfId="173"/>
    <cellStyle name="合計" xfId="174"/>
    <cellStyle name="桁区切り [0.00]_組曲プレゼン.xls" xfId="175"/>
    <cellStyle name="桁区切り_組曲プレゼン.xls" xfId="176"/>
    <cellStyle name="壞" xfId="177"/>
    <cellStyle name="集計" xfId="178"/>
    <cellStyle name="計算" xfId="179"/>
    <cellStyle name="計算方式" xfId="180"/>
    <cellStyle name="檢查儲存格" xfId="181"/>
    <cellStyle name="見出し 1" xfId="182"/>
    <cellStyle name="見出し 2" xfId="183"/>
    <cellStyle name="見出し 3" xfId="184"/>
    <cellStyle name="見出し 4" xfId="185"/>
    <cellStyle name="警告文" xfId="186"/>
    <cellStyle name="警告文字" xfId="187"/>
    <cellStyle name="連結的儲存格" xfId="188"/>
    <cellStyle name="良い" xfId="189"/>
    <cellStyle name="千位分隔 2" xfId="190"/>
    <cellStyle name="千位分隔[0] 2" xfId="191"/>
    <cellStyle name="入力" xfId="192"/>
    <cellStyle name="輸出" xfId="193"/>
    <cellStyle name="輸入" xfId="194"/>
    <cellStyle name="說明文字" xfId="195"/>
    <cellStyle name="説明文" xfId="196"/>
    <cellStyle name="通貨 [0.00]_組曲プレゼン.xls" xfId="197"/>
    <cellStyle name="通貨_組曲プレゼン.xls" xfId="198"/>
    <cellStyle name="中等" xfId="199"/>
    <cellStyle name="注释 2 2" xfId="200"/>
    <cellStyle name="표준_CB525WCB520CB521CB527 자재리스트_MATERIAL LIST GREEN LAMB GL550 GL551(BULK)" xfId="201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checked="Checked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checked="Checked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checked="Checked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noThreeD="1" val="0"/>
</file>

<file path=xl/ctrlProps/ctrlProp158.xml><?xml version="1.0" encoding="utf-8"?>
<formControlPr xmlns="http://schemas.microsoft.com/office/spreadsheetml/2009/9/main" objectType="CheckBox" checked="Checked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checked="Checked" noThreeD="1" val="0"/>
</file>

<file path=xl/ctrlProps/ctrlProp164.xml><?xml version="1.0" encoding="utf-8"?>
<formControlPr xmlns="http://schemas.microsoft.com/office/spreadsheetml/2009/9/main" objectType="CheckBox" checked="Checked" noThreeD="1" val="0"/>
</file>

<file path=xl/ctrlProps/ctrlProp165.xml><?xml version="1.0" encoding="utf-8"?>
<formControlPr xmlns="http://schemas.microsoft.com/office/spreadsheetml/2009/9/main" objectType="CheckBox" checked="Checked" noThreeD="1" val="0"/>
</file>

<file path=xl/ctrlProps/ctrlProp166.xml><?xml version="1.0" encoding="utf-8"?>
<formControlPr xmlns="http://schemas.microsoft.com/office/spreadsheetml/2009/9/main" objectType="CheckBox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checked="Checked" noThreeD="1" val="0"/>
</file>

<file path=xl/ctrlProps/ctrlProp169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checked="Checked" noThreeD="1" val="0"/>
</file>

<file path=xl/ctrlProps/ctrlProp46.xml><?xml version="1.0" encoding="utf-8"?>
<formControlPr xmlns="http://schemas.microsoft.com/office/spreadsheetml/2009/9/main" objectType="CheckBox" checked="Checked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checked="Checked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checked="Checked" noThreeD="1" val="0"/>
</file>

<file path=xl/ctrlProps/ctrlProp89.xml><?xml version="1.0" encoding="utf-8"?>
<formControlPr xmlns="http://schemas.microsoft.com/office/spreadsheetml/2009/9/main" objectType="CheckBox" checked="Checked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11</xdr:row>
          <xdr:rowOff>0</xdr:rowOff>
        </xdr:from>
        <xdr:to>
          <xdr:col>2</xdr:col>
          <xdr:colOff>571500</xdr:colOff>
          <xdr:row>12</xdr:row>
          <xdr:rowOff>7620</xdr:rowOff>
        </xdr:to>
        <xdr:sp>
          <xdr:nvSpPr>
            <xdr:cNvPr id="13313" name="Check Box 1" hidden="1">
              <a:extLst>
                <a:ext uri="{63B3BB69-23CF-44E3-9099-C40C66FF867C}">
                  <a14:compatExt spid="_x0000_s13313"/>
                </a:ext>
              </a:extLst>
            </xdr:cNvPr>
            <xdr:cNvSpPr/>
          </xdr:nvSpPr>
          <xdr:spPr>
            <a:xfrm>
              <a:off x="1767840" y="2114550"/>
              <a:ext cx="38862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106680</xdr:rowOff>
        </xdr:to>
        <xdr:sp>
          <xdr:nvSpPr>
            <xdr:cNvPr id="13314" name="Check Box 2" hidden="1">
              <a:extLst>
                <a:ext uri="{63B3BB69-23CF-44E3-9099-C40C66FF867C}">
                  <a14:compatExt spid="_x0000_s13314"/>
                </a:ext>
              </a:extLst>
            </xdr:cNvPr>
            <xdr:cNvSpPr/>
          </xdr:nvSpPr>
          <xdr:spPr>
            <a:xfrm>
              <a:off x="199712580" y="9734550"/>
              <a:ext cx="304800" cy="10668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198120</xdr:colOff>
          <xdr:row>10</xdr:row>
          <xdr:rowOff>121920</xdr:rowOff>
        </xdr:from>
        <xdr:to>
          <xdr:col>6</xdr:col>
          <xdr:colOff>601980</xdr:colOff>
          <xdr:row>12</xdr:row>
          <xdr:rowOff>68580</xdr:rowOff>
        </xdr:to>
        <xdr:sp>
          <xdr:nvSpPr>
            <xdr:cNvPr id="13315" name="Check Box 3" hidden="1">
              <a:extLst>
                <a:ext uri="{63B3BB69-23CF-44E3-9099-C40C66FF867C}">
                  <a14:compatExt spid="_x0000_s13315"/>
                </a:ext>
              </a:extLst>
            </xdr:cNvPr>
            <xdr:cNvSpPr/>
          </xdr:nvSpPr>
          <xdr:spPr>
            <a:xfrm>
              <a:off x="4953000" y="2055495"/>
              <a:ext cx="403860" cy="30861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182880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13316" name="Check Box 4" hidden="1">
              <a:extLst>
                <a:ext uri="{63B3BB69-23CF-44E3-9099-C40C66FF867C}">
                  <a14:compatExt spid="_x0000_s13316"/>
                </a:ext>
              </a:extLst>
            </xdr:cNvPr>
            <xdr:cNvSpPr/>
          </xdr:nvSpPr>
          <xdr:spPr>
            <a:xfrm>
              <a:off x="975360" y="2114550"/>
              <a:ext cx="38862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198120</xdr:colOff>
          <xdr:row>10</xdr:row>
          <xdr:rowOff>121920</xdr:rowOff>
        </xdr:from>
        <xdr:to>
          <xdr:col>10</xdr:col>
          <xdr:colOff>601980</xdr:colOff>
          <xdr:row>12</xdr:row>
          <xdr:rowOff>68580</xdr:rowOff>
        </xdr:to>
        <xdr:sp>
          <xdr:nvSpPr>
            <xdr:cNvPr id="13317" name="Check Box 5" hidden="1">
              <a:extLst>
                <a:ext uri="{63B3BB69-23CF-44E3-9099-C40C66FF867C}">
                  <a14:compatExt spid="_x0000_s13317"/>
                </a:ext>
              </a:extLst>
            </xdr:cNvPr>
            <xdr:cNvSpPr/>
          </xdr:nvSpPr>
          <xdr:spPr>
            <a:xfrm>
              <a:off x="8008620" y="2055495"/>
              <a:ext cx="403860" cy="30861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10</xdr:row>
          <xdr:rowOff>0</xdr:rowOff>
        </xdr:from>
        <xdr:to>
          <xdr:col>2</xdr:col>
          <xdr:colOff>571500</xdr:colOff>
          <xdr:row>11</xdr:row>
          <xdr:rowOff>7620</xdr:rowOff>
        </xdr:to>
        <xdr:sp>
          <xdr:nvSpPr>
            <xdr:cNvPr id="13318" name="Check Box 6" hidden="1">
              <a:extLst>
                <a:ext uri="{63B3BB69-23CF-44E3-9099-C40C66FF867C}">
                  <a14:compatExt spid="_x0000_s13318"/>
                </a:ext>
              </a:extLst>
            </xdr:cNvPr>
            <xdr:cNvSpPr/>
          </xdr:nvSpPr>
          <xdr:spPr>
            <a:xfrm>
              <a:off x="1767840" y="1933575"/>
              <a:ext cx="38862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388620</xdr:colOff>
          <xdr:row>50</xdr:row>
          <xdr:rowOff>7620</xdr:rowOff>
        </xdr:to>
        <xdr:sp>
          <xdr:nvSpPr>
            <xdr:cNvPr id="13319" name="Check Box 7" hidden="1">
              <a:extLst>
                <a:ext uri="{63B3BB69-23CF-44E3-9099-C40C66FF867C}">
                  <a14:compatExt spid="_x0000_s13319"/>
                </a:ext>
              </a:extLst>
            </xdr:cNvPr>
            <xdr:cNvSpPr/>
          </xdr:nvSpPr>
          <xdr:spPr>
            <a:xfrm>
              <a:off x="199712580" y="9734550"/>
              <a:ext cx="388620" cy="1981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220980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13320" name="Check Box 8" hidden="1">
              <a:extLst>
                <a:ext uri="{63B3BB69-23CF-44E3-9099-C40C66FF867C}">
                  <a14:compatExt spid="_x0000_s13320"/>
                </a:ext>
              </a:extLst>
            </xdr:cNvPr>
            <xdr:cNvSpPr/>
          </xdr:nvSpPr>
          <xdr:spPr>
            <a:xfrm>
              <a:off x="4183380" y="1933575"/>
              <a:ext cx="38862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198120</xdr:colOff>
          <xdr:row>9</xdr:row>
          <xdr:rowOff>182880</xdr:rowOff>
        </xdr:from>
        <xdr:to>
          <xdr:col>6</xdr:col>
          <xdr:colOff>601980</xdr:colOff>
          <xdr:row>11</xdr:row>
          <xdr:rowOff>7620</xdr:rowOff>
        </xdr:to>
        <xdr:sp>
          <xdr:nvSpPr>
            <xdr:cNvPr id="13321" name="Check Box 9" hidden="1">
              <a:extLst>
                <a:ext uri="{63B3BB69-23CF-44E3-9099-C40C66FF867C}">
                  <a14:compatExt spid="_x0000_s13321"/>
                </a:ext>
              </a:extLst>
            </xdr:cNvPr>
            <xdr:cNvSpPr/>
          </xdr:nvSpPr>
          <xdr:spPr>
            <a:xfrm>
              <a:off x="4953000" y="1925955"/>
              <a:ext cx="403860" cy="1962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198120</xdr:colOff>
          <xdr:row>11</xdr:row>
          <xdr:rowOff>0</xdr:rowOff>
        </xdr:from>
        <xdr:to>
          <xdr:col>5</xdr:col>
          <xdr:colOff>601980</xdr:colOff>
          <xdr:row>12</xdr:row>
          <xdr:rowOff>0</xdr:rowOff>
        </xdr:to>
        <xdr:sp>
          <xdr:nvSpPr>
            <xdr:cNvPr id="13322" name="Check Box 10" hidden="1">
              <a:extLst>
                <a:ext uri="{63B3BB69-23CF-44E3-9099-C40C66FF867C}">
                  <a14:compatExt spid="_x0000_s13322"/>
                </a:ext>
              </a:extLst>
            </xdr:cNvPr>
            <xdr:cNvSpPr/>
          </xdr:nvSpPr>
          <xdr:spPr>
            <a:xfrm>
              <a:off x="4160520" y="2114550"/>
              <a:ext cx="40386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182880</xdr:colOff>
          <xdr:row>10</xdr:row>
          <xdr:rowOff>0</xdr:rowOff>
        </xdr:from>
        <xdr:to>
          <xdr:col>1</xdr:col>
          <xdr:colOff>571500</xdr:colOff>
          <xdr:row>11</xdr:row>
          <xdr:rowOff>7620</xdr:rowOff>
        </xdr:to>
        <xdr:sp>
          <xdr:nvSpPr>
            <xdr:cNvPr id="13323" name="Check Box 11" hidden="1">
              <a:extLst>
                <a:ext uri="{63B3BB69-23CF-44E3-9099-C40C66FF867C}">
                  <a14:compatExt spid="_x0000_s13323"/>
                </a:ext>
              </a:extLst>
            </xdr:cNvPr>
            <xdr:cNvSpPr/>
          </xdr:nvSpPr>
          <xdr:spPr>
            <a:xfrm>
              <a:off x="975360" y="1933575"/>
              <a:ext cx="38862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13324" name="Check Box 12" hidden="1">
              <a:extLst>
                <a:ext uri="{63B3BB69-23CF-44E3-9099-C40C66FF867C}">
                  <a14:compatExt spid="_x0000_s13324"/>
                </a:ext>
              </a:extLst>
            </xdr:cNvPr>
            <xdr:cNvSpPr/>
          </xdr:nvSpPr>
          <xdr:spPr>
            <a:xfrm>
              <a:off x="7315200" y="1933575"/>
              <a:ext cx="38862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579120</xdr:colOff>
          <xdr:row>11</xdr:row>
          <xdr:rowOff>60960</xdr:rowOff>
        </xdr:to>
        <xdr:sp>
          <xdr:nvSpPr>
            <xdr:cNvPr id="13325" name="Check Box 13" hidden="1">
              <a:extLst>
                <a:ext uri="{63B3BB69-23CF-44E3-9099-C40C66FF867C}">
                  <a14:compatExt spid="_x0000_s13325"/>
                </a:ext>
              </a:extLst>
            </xdr:cNvPr>
            <xdr:cNvSpPr/>
          </xdr:nvSpPr>
          <xdr:spPr>
            <a:xfrm>
              <a:off x="8001000" y="1857375"/>
              <a:ext cx="388620" cy="31813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579120</xdr:colOff>
          <xdr:row>12</xdr:row>
          <xdr:rowOff>0</xdr:rowOff>
        </xdr:to>
        <xdr:sp>
          <xdr:nvSpPr>
            <xdr:cNvPr id="13326" name="Check Box 14" hidden="1">
              <a:extLst>
                <a:ext uri="{63B3BB69-23CF-44E3-9099-C40C66FF867C}">
                  <a14:compatExt spid="_x0000_s13326"/>
                </a:ext>
              </a:extLst>
            </xdr:cNvPr>
            <xdr:cNvSpPr/>
          </xdr:nvSpPr>
          <xdr:spPr>
            <a:xfrm>
              <a:off x="7322820" y="2114550"/>
              <a:ext cx="38862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198120</xdr:colOff>
          <xdr:row>15</xdr:row>
          <xdr:rowOff>7620</xdr:rowOff>
        </xdr:from>
        <xdr:to>
          <xdr:col>1</xdr:col>
          <xdr:colOff>601980</xdr:colOff>
          <xdr:row>16</xdr:row>
          <xdr:rowOff>30480</xdr:rowOff>
        </xdr:to>
        <xdr:sp>
          <xdr:nvSpPr>
            <xdr:cNvPr id="13327" name="Check Box 15" hidden="1">
              <a:extLst>
                <a:ext uri="{63B3BB69-23CF-44E3-9099-C40C66FF867C}">
                  <a14:compatExt spid="_x0000_s13327"/>
                </a:ext>
              </a:extLst>
            </xdr:cNvPr>
            <xdr:cNvSpPr/>
          </xdr:nvSpPr>
          <xdr:spPr>
            <a:xfrm>
              <a:off x="990600" y="2865120"/>
              <a:ext cx="403860" cy="20383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198120</xdr:colOff>
          <xdr:row>16</xdr:row>
          <xdr:rowOff>7620</xdr:rowOff>
        </xdr:from>
        <xdr:to>
          <xdr:col>1</xdr:col>
          <xdr:colOff>601980</xdr:colOff>
          <xdr:row>17</xdr:row>
          <xdr:rowOff>7620</xdr:rowOff>
        </xdr:to>
        <xdr:sp>
          <xdr:nvSpPr>
            <xdr:cNvPr id="13328" name="Check Box 16" hidden="1">
              <a:extLst>
                <a:ext uri="{63B3BB69-23CF-44E3-9099-C40C66FF867C}">
                  <a14:compatExt spid="_x0000_s13328"/>
                </a:ext>
              </a:extLst>
            </xdr:cNvPr>
            <xdr:cNvSpPr/>
          </xdr:nvSpPr>
          <xdr:spPr>
            <a:xfrm>
              <a:off x="990600" y="3046095"/>
              <a:ext cx="40386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579120</xdr:colOff>
          <xdr:row>17</xdr:row>
          <xdr:rowOff>0</xdr:rowOff>
        </xdr:to>
        <xdr:sp>
          <xdr:nvSpPr>
            <xdr:cNvPr id="13329" name="Check Box 17" hidden="1">
              <a:extLst>
                <a:ext uri="{63B3BB69-23CF-44E3-9099-C40C66FF867C}">
                  <a14:compatExt spid="_x0000_s13329"/>
                </a:ext>
              </a:extLst>
            </xdr:cNvPr>
            <xdr:cNvSpPr/>
          </xdr:nvSpPr>
          <xdr:spPr>
            <a:xfrm>
              <a:off x="1775460" y="303847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198120</xdr:colOff>
          <xdr:row>15</xdr:row>
          <xdr:rowOff>0</xdr:rowOff>
        </xdr:from>
        <xdr:to>
          <xdr:col>2</xdr:col>
          <xdr:colOff>601980</xdr:colOff>
          <xdr:row>16</xdr:row>
          <xdr:rowOff>7620</xdr:rowOff>
        </xdr:to>
        <xdr:sp>
          <xdr:nvSpPr>
            <xdr:cNvPr id="13330" name="Check Box 18" hidden="1">
              <a:extLst>
                <a:ext uri="{63B3BB69-23CF-44E3-9099-C40C66FF867C}">
                  <a14:compatExt spid="_x0000_s13330"/>
                </a:ext>
              </a:extLst>
            </xdr:cNvPr>
            <xdr:cNvSpPr/>
          </xdr:nvSpPr>
          <xdr:spPr>
            <a:xfrm>
              <a:off x="1783080" y="2857500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579120</xdr:colOff>
          <xdr:row>17</xdr:row>
          <xdr:rowOff>0</xdr:rowOff>
        </xdr:to>
        <xdr:sp>
          <xdr:nvSpPr>
            <xdr:cNvPr id="13331" name="Check Box 19" hidden="1">
              <a:extLst>
                <a:ext uri="{63B3BB69-23CF-44E3-9099-C40C66FF867C}">
                  <a14:compatExt spid="_x0000_s13331"/>
                </a:ext>
              </a:extLst>
            </xdr:cNvPr>
            <xdr:cNvSpPr/>
          </xdr:nvSpPr>
          <xdr:spPr>
            <a:xfrm>
              <a:off x="4152900" y="303847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182880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13332" name="Check Box 20" hidden="1">
              <a:extLst>
                <a:ext uri="{63B3BB69-23CF-44E3-9099-C40C66FF867C}">
                  <a14:compatExt spid="_x0000_s13332"/>
                </a:ext>
              </a:extLst>
            </xdr:cNvPr>
            <xdr:cNvSpPr/>
          </xdr:nvSpPr>
          <xdr:spPr>
            <a:xfrm>
              <a:off x="4145280" y="2857500"/>
              <a:ext cx="38862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198120</xdr:colOff>
          <xdr:row>16</xdr:row>
          <xdr:rowOff>0</xdr:rowOff>
        </xdr:from>
        <xdr:to>
          <xdr:col>6</xdr:col>
          <xdr:colOff>601980</xdr:colOff>
          <xdr:row>17</xdr:row>
          <xdr:rowOff>0</xdr:rowOff>
        </xdr:to>
        <xdr:sp>
          <xdr:nvSpPr>
            <xdr:cNvPr id="13333" name="Check Box 21" hidden="1">
              <a:extLst>
                <a:ext uri="{63B3BB69-23CF-44E3-9099-C40C66FF867C}">
                  <a14:compatExt spid="_x0000_s13333"/>
                </a:ext>
              </a:extLst>
            </xdr:cNvPr>
            <xdr:cNvSpPr/>
          </xdr:nvSpPr>
          <xdr:spPr>
            <a:xfrm>
              <a:off x="4953000" y="3038475"/>
              <a:ext cx="40386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198120</xdr:colOff>
          <xdr:row>15</xdr:row>
          <xdr:rowOff>0</xdr:rowOff>
        </xdr:from>
        <xdr:to>
          <xdr:col>6</xdr:col>
          <xdr:colOff>601980</xdr:colOff>
          <xdr:row>16</xdr:row>
          <xdr:rowOff>7620</xdr:rowOff>
        </xdr:to>
        <xdr:sp>
          <xdr:nvSpPr>
            <xdr:cNvPr id="13334" name="Check Box 22" hidden="1">
              <a:extLst>
                <a:ext uri="{63B3BB69-23CF-44E3-9099-C40C66FF867C}">
                  <a14:compatExt spid="_x0000_s13334"/>
                </a:ext>
              </a:extLst>
            </xdr:cNvPr>
            <xdr:cNvSpPr/>
          </xdr:nvSpPr>
          <xdr:spPr>
            <a:xfrm>
              <a:off x="4953000" y="2857500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198120</xdr:colOff>
          <xdr:row>16</xdr:row>
          <xdr:rowOff>0</xdr:rowOff>
        </xdr:from>
        <xdr:to>
          <xdr:col>9</xdr:col>
          <xdr:colOff>601980</xdr:colOff>
          <xdr:row>17</xdr:row>
          <xdr:rowOff>0</xdr:rowOff>
        </xdr:to>
        <xdr:sp>
          <xdr:nvSpPr>
            <xdr:cNvPr id="13335" name="Check Box 23" hidden="1">
              <a:extLst>
                <a:ext uri="{63B3BB69-23CF-44E3-9099-C40C66FF867C}">
                  <a14:compatExt spid="_x0000_s13335"/>
                </a:ext>
              </a:extLst>
            </xdr:cNvPr>
            <xdr:cNvSpPr/>
          </xdr:nvSpPr>
          <xdr:spPr>
            <a:xfrm>
              <a:off x="7330440" y="3038475"/>
              <a:ext cx="40386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220980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13336" name="Check Box 24" hidden="1">
              <a:extLst>
                <a:ext uri="{63B3BB69-23CF-44E3-9099-C40C66FF867C}">
                  <a14:compatExt spid="_x0000_s13336"/>
                </a:ext>
              </a:extLst>
            </xdr:cNvPr>
            <xdr:cNvSpPr/>
          </xdr:nvSpPr>
          <xdr:spPr>
            <a:xfrm>
              <a:off x="8031480" y="3038475"/>
              <a:ext cx="38862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198120</xdr:colOff>
          <xdr:row>15</xdr:row>
          <xdr:rowOff>0</xdr:rowOff>
        </xdr:from>
        <xdr:to>
          <xdr:col>9</xdr:col>
          <xdr:colOff>601980</xdr:colOff>
          <xdr:row>16</xdr:row>
          <xdr:rowOff>7620</xdr:rowOff>
        </xdr:to>
        <xdr:sp>
          <xdr:nvSpPr>
            <xdr:cNvPr id="13337" name="Check Box 25" hidden="1">
              <a:extLst>
                <a:ext uri="{63B3BB69-23CF-44E3-9099-C40C66FF867C}">
                  <a14:compatExt spid="_x0000_s13337"/>
                </a:ext>
              </a:extLst>
            </xdr:cNvPr>
            <xdr:cNvSpPr/>
          </xdr:nvSpPr>
          <xdr:spPr>
            <a:xfrm>
              <a:off x="7330440" y="2857500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220980</xdr:colOff>
          <xdr:row>15</xdr:row>
          <xdr:rowOff>0</xdr:rowOff>
        </xdr:from>
        <xdr:to>
          <xdr:col>10</xdr:col>
          <xdr:colOff>609600</xdr:colOff>
          <xdr:row>16</xdr:row>
          <xdr:rowOff>7620</xdr:rowOff>
        </xdr:to>
        <xdr:sp>
          <xdr:nvSpPr>
            <xdr:cNvPr id="13338" name="Check Box 26" hidden="1">
              <a:extLst>
                <a:ext uri="{63B3BB69-23CF-44E3-9099-C40C66FF867C}">
                  <a14:compatExt spid="_x0000_s13338"/>
                </a:ext>
              </a:extLst>
            </xdr:cNvPr>
            <xdr:cNvSpPr/>
          </xdr:nvSpPr>
          <xdr:spPr>
            <a:xfrm>
              <a:off x="8031480" y="2857500"/>
              <a:ext cx="38862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236220</xdr:colOff>
          <xdr:row>6</xdr:row>
          <xdr:rowOff>0</xdr:rowOff>
        </xdr:from>
        <xdr:to>
          <xdr:col>9</xdr:col>
          <xdr:colOff>640080</xdr:colOff>
          <xdr:row>7</xdr:row>
          <xdr:rowOff>0</xdr:rowOff>
        </xdr:to>
        <xdr:sp>
          <xdr:nvSpPr>
            <xdr:cNvPr id="13339" name="Check Box 27" hidden="1">
              <a:extLst>
                <a:ext uri="{63B3BB69-23CF-44E3-9099-C40C66FF867C}">
                  <a14:compatExt spid="_x0000_s13339"/>
                </a:ext>
              </a:extLst>
            </xdr:cNvPr>
            <xdr:cNvSpPr/>
          </xdr:nvSpPr>
          <xdr:spPr>
            <a:xfrm>
              <a:off x="7368540" y="1181100"/>
              <a:ext cx="40386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236220</xdr:colOff>
          <xdr:row>7</xdr:row>
          <xdr:rowOff>0</xdr:rowOff>
        </xdr:from>
        <xdr:to>
          <xdr:col>9</xdr:col>
          <xdr:colOff>640080</xdr:colOff>
          <xdr:row>8</xdr:row>
          <xdr:rowOff>7620</xdr:rowOff>
        </xdr:to>
        <xdr:sp>
          <xdr:nvSpPr>
            <xdr:cNvPr id="13340" name="Check Box 28" hidden="1">
              <a:extLst>
                <a:ext uri="{63B3BB69-23CF-44E3-9099-C40C66FF867C}">
                  <a14:compatExt spid="_x0000_s13340"/>
                </a:ext>
              </a:extLst>
            </xdr:cNvPr>
            <xdr:cNvSpPr/>
          </xdr:nvSpPr>
          <xdr:spPr>
            <a:xfrm>
              <a:off x="7368540" y="1362075"/>
              <a:ext cx="40386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236220</xdr:colOff>
          <xdr:row>5</xdr:row>
          <xdr:rowOff>0</xdr:rowOff>
        </xdr:from>
        <xdr:to>
          <xdr:col>9</xdr:col>
          <xdr:colOff>640080</xdr:colOff>
          <xdr:row>6</xdr:row>
          <xdr:rowOff>7620</xdr:rowOff>
        </xdr:to>
        <xdr:sp>
          <xdr:nvSpPr>
            <xdr:cNvPr id="13341" name="Check Box 29" hidden="1">
              <a:extLst>
                <a:ext uri="{63B3BB69-23CF-44E3-9099-C40C66FF867C}">
                  <a14:compatExt spid="_x0000_s13341"/>
                </a:ext>
              </a:extLst>
            </xdr:cNvPr>
            <xdr:cNvSpPr/>
          </xdr:nvSpPr>
          <xdr:spPr>
            <a:xfrm>
              <a:off x="7368540" y="1000125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160020</xdr:rowOff>
        </xdr:from>
        <xdr:to>
          <xdr:col>9</xdr:col>
          <xdr:colOff>617220</xdr:colOff>
          <xdr:row>4</xdr:row>
          <xdr:rowOff>160020</xdr:rowOff>
        </xdr:to>
        <xdr:sp>
          <xdr:nvSpPr>
            <xdr:cNvPr id="13342" name="Check Box 30" hidden="1">
              <a:extLst>
                <a:ext uri="{63B3BB69-23CF-44E3-9099-C40C66FF867C}">
                  <a14:compatExt spid="_x0000_s13342"/>
                </a:ext>
              </a:extLst>
            </xdr:cNvPr>
            <xdr:cNvSpPr/>
          </xdr:nvSpPr>
          <xdr:spPr>
            <a:xfrm>
              <a:off x="7360920" y="798195"/>
              <a:ext cx="38862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220980</xdr:colOff>
          <xdr:row>2</xdr:row>
          <xdr:rowOff>182880</xdr:rowOff>
        </xdr:from>
        <xdr:to>
          <xdr:col>9</xdr:col>
          <xdr:colOff>609600</xdr:colOff>
          <xdr:row>4</xdr:row>
          <xdr:rowOff>0</xdr:rowOff>
        </xdr:to>
        <xdr:sp>
          <xdr:nvSpPr>
            <xdr:cNvPr id="13343" name="Check Box 31" hidden="1">
              <a:extLst>
                <a:ext uri="{63B3BB69-23CF-44E3-9099-C40C66FF867C}">
                  <a14:compatExt spid="_x0000_s13343"/>
                </a:ext>
              </a:extLst>
            </xdr:cNvPr>
            <xdr:cNvSpPr/>
          </xdr:nvSpPr>
          <xdr:spPr>
            <a:xfrm>
              <a:off x="7353300" y="638175"/>
              <a:ext cx="38862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144780</xdr:rowOff>
        </xdr:from>
        <xdr:to>
          <xdr:col>10</xdr:col>
          <xdr:colOff>579120</xdr:colOff>
          <xdr:row>4</xdr:row>
          <xdr:rowOff>7620</xdr:rowOff>
        </xdr:to>
        <xdr:sp>
          <xdr:nvSpPr>
            <xdr:cNvPr id="13344" name="Check Box 32" hidden="1">
              <a:extLst>
                <a:ext uri="{63B3BB69-23CF-44E3-9099-C40C66FF867C}">
                  <a14:compatExt spid="_x0000_s13344"/>
                </a:ext>
              </a:extLst>
            </xdr:cNvPr>
            <xdr:cNvSpPr/>
          </xdr:nvSpPr>
          <xdr:spPr>
            <a:xfrm>
              <a:off x="8001000" y="601980"/>
              <a:ext cx="388620" cy="2247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198120</xdr:colOff>
          <xdr:row>3</xdr:row>
          <xdr:rowOff>152400</xdr:rowOff>
        </xdr:from>
        <xdr:to>
          <xdr:col>10</xdr:col>
          <xdr:colOff>601980</xdr:colOff>
          <xdr:row>4</xdr:row>
          <xdr:rowOff>137160</xdr:rowOff>
        </xdr:to>
        <xdr:sp>
          <xdr:nvSpPr>
            <xdr:cNvPr id="13345" name="Check Box 33" hidden="1">
              <a:extLst>
                <a:ext uri="{63B3BB69-23CF-44E3-9099-C40C66FF867C}">
                  <a14:compatExt spid="_x0000_s13345"/>
                </a:ext>
              </a:extLst>
            </xdr:cNvPr>
            <xdr:cNvSpPr/>
          </xdr:nvSpPr>
          <xdr:spPr>
            <a:xfrm>
              <a:off x="8008620" y="790575"/>
              <a:ext cx="403860" cy="16573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220980</xdr:colOff>
          <xdr:row>5</xdr:row>
          <xdr:rowOff>0</xdr:rowOff>
        </xdr:from>
        <xdr:to>
          <xdr:col>10</xdr:col>
          <xdr:colOff>609600</xdr:colOff>
          <xdr:row>6</xdr:row>
          <xdr:rowOff>7620</xdr:rowOff>
        </xdr:to>
        <xdr:sp>
          <xdr:nvSpPr>
            <xdr:cNvPr id="13346" name="Check Box 34" hidden="1">
              <a:extLst>
                <a:ext uri="{63B3BB69-23CF-44E3-9099-C40C66FF867C}">
                  <a14:compatExt spid="_x0000_s13346"/>
                </a:ext>
              </a:extLst>
            </xdr:cNvPr>
            <xdr:cNvSpPr/>
          </xdr:nvSpPr>
          <xdr:spPr>
            <a:xfrm>
              <a:off x="8031480" y="1000125"/>
              <a:ext cx="38862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220980</xdr:colOff>
          <xdr:row>6</xdr:row>
          <xdr:rowOff>0</xdr:rowOff>
        </xdr:from>
        <xdr:to>
          <xdr:col>10</xdr:col>
          <xdr:colOff>609600</xdr:colOff>
          <xdr:row>7</xdr:row>
          <xdr:rowOff>0</xdr:rowOff>
        </xdr:to>
        <xdr:sp>
          <xdr:nvSpPr>
            <xdr:cNvPr id="13347" name="Check Box 35" hidden="1">
              <a:extLst>
                <a:ext uri="{63B3BB69-23CF-44E3-9099-C40C66FF867C}">
                  <a14:compatExt spid="_x0000_s13347"/>
                </a:ext>
              </a:extLst>
            </xdr:cNvPr>
            <xdr:cNvSpPr/>
          </xdr:nvSpPr>
          <xdr:spPr>
            <a:xfrm>
              <a:off x="8031480" y="1181100"/>
              <a:ext cx="38862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220980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13348" name="Check Box 36" hidden="1">
              <a:extLst>
                <a:ext uri="{63B3BB69-23CF-44E3-9099-C40C66FF867C}">
                  <a14:compatExt spid="_x0000_s13348"/>
                </a:ext>
              </a:extLst>
            </xdr:cNvPr>
            <xdr:cNvSpPr/>
          </xdr:nvSpPr>
          <xdr:spPr>
            <a:xfrm>
              <a:off x="8031480" y="1362075"/>
              <a:ext cx="38862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13349" name="Check Box 37" hidden="1">
              <a:extLst>
                <a:ext uri="{63B3BB69-23CF-44E3-9099-C40C66FF867C}">
                  <a14:compatExt spid="_x0000_s13349"/>
                </a:ext>
              </a:extLst>
            </xdr:cNvPr>
            <xdr:cNvSpPr/>
          </xdr:nvSpPr>
          <xdr:spPr>
            <a:xfrm>
              <a:off x="1767840" y="2295525"/>
              <a:ext cx="38862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182880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13350" name="Check Box 38" hidden="1">
              <a:extLst>
                <a:ext uri="{63B3BB69-23CF-44E3-9099-C40C66FF867C}">
                  <a14:compatExt spid="_x0000_s13350"/>
                </a:ext>
              </a:extLst>
            </xdr:cNvPr>
            <xdr:cNvSpPr/>
          </xdr:nvSpPr>
          <xdr:spPr>
            <a:xfrm>
              <a:off x="975360" y="2295525"/>
              <a:ext cx="38862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220980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13351" name="Check Box 39" hidden="1">
              <a:extLst>
                <a:ext uri="{63B3BB69-23CF-44E3-9099-C40C66FF867C}">
                  <a14:compatExt spid="_x0000_s13351"/>
                </a:ext>
              </a:extLst>
            </xdr:cNvPr>
            <xdr:cNvSpPr/>
          </xdr:nvSpPr>
          <xdr:spPr>
            <a:xfrm>
              <a:off x="4183380" y="2295525"/>
              <a:ext cx="38862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198120</xdr:colOff>
          <xdr:row>12</xdr:row>
          <xdr:rowOff>0</xdr:rowOff>
        </xdr:from>
        <xdr:to>
          <xdr:col>6</xdr:col>
          <xdr:colOff>601980</xdr:colOff>
          <xdr:row>13</xdr:row>
          <xdr:rowOff>0</xdr:rowOff>
        </xdr:to>
        <xdr:sp>
          <xdr:nvSpPr>
            <xdr:cNvPr id="13352" name="Check Box 40" hidden="1">
              <a:extLst>
                <a:ext uri="{63B3BB69-23CF-44E3-9099-C40C66FF867C}">
                  <a14:compatExt spid="_x0000_s13352"/>
                </a:ext>
              </a:extLst>
            </xdr:cNvPr>
            <xdr:cNvSpPr/>
          </xdr:nvSpPr>
          <xdr:spPr>
            <a:xfrm>
              <a:off x="4953000" y="2295525"/>
              <a:ext cx="40386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579120</xdr:colOff>
          <xdr:row>12</xdr:row>
          <xdr:rowOff>0</xdr:rowOff>
        </xdr:from>
        <xdr:to>
          <xdr:col>8</xdr:col>
          <xdr:colOff>190500</xdr:colOff>
          <xdr:row>13</xdr:row>
          <xdr:rowOff>7620</xdr:rowOff>
        </xdr:to>
        <xdr:sp>
          <xdr:nvSpPr>
            <xdr:cNvPr id="13353" name="Check Box 41" hidden="1">
              <a:extLst>
                <a:ext uri="{63B3BB69-23CF-44E3-9099-C40C66FF867C}">
                  <a14:compatExt spid="_x0000_s13353"/>
                </a:ext>
              </a:extLst>
            </xdr:cNvPr>
            <xdr:cNvSpPr/>
          </xdr:nvSpPr>
          <xdr:spPr>
            <a:xfrm>
              <a:off x="6126480" y="2295525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198120</xdr:colOff>
          <xdr:row>44</xdr:row>
          <xdr:rowOff>7620</xdr:rowOff>
        </xdr:from>
        <xdr:to>
          <xdr:col>1</xdr:col>
          <xdr:colOff>601980</xdr:colOff>
          <xdr:row>45</xdr:row>
          <xdr:rowOff>30480</xdr:rowOff>
        </xdr:to>
        <xdr:sp>
          <xdr:nvSpPr>
            <xdr:cNvPr id="13354" name="Check Box 42" hidden="1">
              <a:extLst>
                <a:ext uri="{63B3BB69-23CF-44E3-9099-C40C66FF867C}">
                  <a14:compatExt spid="_x0000_s13354"/>
                </a:ext>
              </a:extLst>
            </xdr:cNvPr>
            <xdr:cNvSpPr/>
          </xdr:nvSpPr>
          <xdr:spPr>
            <a:xfrm>
              <a:off x="990600" y="8808720"/>
              <a:ext cx="403860" cy="20383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198120</xdr:colOff>
          <xdr:row>45</xdr:row>
          <xdr:rowOff>0</xdr:rowOff>
        </xdr:from>
        <xdr:to>
          <xdr:col>1</xdr:col>
          <xdr:colOff>601980</xdr:colOff>
          <xdr:row>46</xdr:row>
          <xdr:rowOff>7620</xdr:rowOff>
        </xdr:to>
        <xdr:sp>
          <xdr:nvSpPr>
            <xdr:cNvPr id="13355" name="Check Box 43" hidden="1">
              <a:extLst>
                <a:ext uri="{63B3BB69-23CF-44E3-9099-C40C66FF867C}">
                  <a14:compatExt spid="_x0000_s13355"/>
                </a:ext>
              </a:extLst>
            </xdr:cNvPr>
            <xdr:cNvSpPr/>
          </xdr:nvSpPr>
          <xdr:spPr>
            <a:xfrm>
              <a:off x="990600" y="8982075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198120</xdr:colOff>
          <xdr:row>45</xdr:row>
          <xdr:rowOff>0</xdr:rowOff>
        </xdr:from>
        <xdr:to>
          <xdr:col>2</xdr:col>
          <xdr:colOff>601980</xdr:colOff>
          <xdr:row>46</xdr:row>
          <xdr:rowOff>0</xdr:rowOff>
        </xdr:to>
        <xdr:sp>
          <xdr:nvSpPr>
            <xdr:cNvPr id="13356" name="Check Box 44" hidden="1">
              <a:extLst>
                <a:ext uri="{63B3BB69-23CF-44E3-9099-C40C66FF867C}">
                  <a14:compatExt spid="_x0000_s13356"/>
                </a:ext>
              </a:extLst>
            </xdr:cNvPr>
            <xdr:cNvSpPr/>
          </xdr:nvSpPr>
          <xdr:spPr>
            <a:xfrm>
              <a:off x="1783080" y="8982075"/>
              <a:ext cx="40386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198120</xdr:colOff>
          <xdr:row>44</xdr:row>
          <xdr:rowOff>0</xdr:rowOff>
        </xdr:from>
        <xdr:to>
          <xdr:col>2</xdr:col>
          <xdr:colOff>601980</xdr:colOff>
          <xdr:row>45</xdr:row>
          <xdr:rowOff>7620</xdr:rowOff>
        </xdr:to>
        <xdr:sp>
          <xdr:nvSpPr>
            <xdr:cNvPr id="13357" name="Check Box 45" hidden="1">
              <a:extLst>
                <a:ext uri="{63B3BB69-23CF-44E3-9099-C40C66FF867C}">
                  <a14:compatExt spid="_x0000_s13357"/>
                </a:ext>
              </a:extLst>
            </xdr:cNvPr>
            <xdr:cNvSpPr/>
          </xdr:nvSpPr>
          <xdr:spPr>
            <a:xfrm>
              <a:off x="1783080" y="8801100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236220</xdr:colOff>
          <xdr:row>45</xdr:row>
          <xdr:rowOff>0</xdr:rowOff>
        </xdr:from>
        <xdr:to>
          <xdr:col>5</xdr:col>
          <xdr:colOff>640080</xdr:colOff>
          <xdr:row>46</xdr:row>
          <xdr:rowOff>7620</xdr:rowOff>
        </xdr:to>
        <xdr:sp>
          <xdr:nvSpPr>
            <xdr:cNvPr id="13358" name="Check Box 46" hidden="1">
              <a:extLst>
                <a:ext uri="{63B3BB69-23CF-44E3-9099-C40C66FF867C}">
                  <a14:compatExt spid="_x0000_s13358"/>
                </a:ext>
              </a:extLst>
            </xdr:cNvPr>
            <xdr:cNvSpPr/>
          </xdr:nvSpPr>
          <xdr:spPr>
            <a:xfrm>
              <a:off x="4198620" y="8982075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617220</xdr:colOff>
          <xdr:row>45</xdr:row>
          <xdr:rowOff>0</xdr:rowOff>
        </xdr:to>
        <xdr:sp>
          <xdr:nvSpPr>
            <xdr:cNvPr id="13359" name="Check Box 47" hidden="1">
              <a:extLst>
                <a:ext uri="{63B3BB69-23CF-44E3-9099-C40C66FF867C}">
                  <a14:compatExt spid="_x0000_s13359"/>
                </a:ext>
              </a:extLst>
            </xdr:cNvPr>
            <xdr:cNvSpPr/>
          </xdr:nvSpPr>
          <xdr:spPr>
            <a:xfrm>
              <a:off x="4191000" y="8801100"/>
              <a:ext cx="38862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13360" name="Check Box 48" hidden="1">
              <a:extLst>
                <a:ext uri="{63B3BB69-23CF-44E3-9099-C40C66FF867C}">
                  <a14:compatExt spid="_x0000_s13360"/>
                </a:ext>
              </a:extLst>
            </xdr:cNvPr>
            <xdr:cNvSpPr/>
          </xdr:nvSpPr>
          <xdr:spPr>
            <a:xfrm>
              <a:off x="4937760" y="8982075"/>
              <a:ext cx="38862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13361" name="Check Box 49" hidden="1">
              <a:extLst>
                <a:ext uri="{63B3BB69-23CF-44E3-9099-C40C66FF867C}">
                  <a14:compatExt spid="_x0000_s13361"/>
                </a:ext>
              </a:extLst>
            </xdr:cNvPr>
            <xdr:cNvSpPr/>
          </xdr:nvSpPr>
          <xdr:spPr>
            <a:xfrm>
              <a:off x="4937760" y="8801100"/>
              <a:ext cx="38862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198120</xdr:colOff>
          <xdr:row>45</xdr:row>
          <xdr:rowOff>0</xdr:rowOff>
        </xdr:from>
        <xdr:to>
          <xdr:col>9</xdr:col>
          <xdr:colOff>601980</xdr:colOff>
          <xdr:row>46</xdr:row>
          <xdr:rowOff>7620</xdr:rowOff>
        </xdr:to>
        <xdr:sp>
          <xdr:nvSpPr>
            <xdr:cNvPr id="13362" name="Check Box 50" hidden="1">
              <a:extLst>
                <a:ext uri="{63B3BB69-23CF-44E3-9099-C40C66FF867C}">
                  <a14:compatExt spid="_x0000_s13362"/>
                </a:ext>
              </a:extLst>
            </xdr:cNvPr>
            <xdr:cNvSpPr/>
          </xdr:nvSpPr>
          <xdr:spPr>
            <a:xfrm>
              <a:off x="7330440" y="8982075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220980</xdr:colOff>
          <xdr:row>45</xdr:row>
          <xdr:rowOff>0</xdr:rowOff>
        </xdr:from>
        <xdr:to>
          <xdr:col>10</xdr:col>
          <xdr:colOff>609600</xdr:colOff>
          <xdr:row>46</xdr:row>
          <xdr:rowOff>7620</xdr:rowOff>
        </xdr:to>
        <xdr:sp>
          <xdr:nvSpPr>
            <xdr:cNvPr id="13363" name="Check Box 51" hidden="1">
              <a:extLst>
                <a:ext uri="{63B3BB69-23CF-44E3-9099-C40C66FF867C}">
                  <a14:compatExt spid="_x0000_s13363"/>
                </a:ext>
              </a:extLst>
            </xdr:cNvPr>
            <xdr:cNvSpPr/>
          </xdr:nvSpPr>
          <xdr:spPr>
            <a:xfrm>
              <a:off x="8031480" y="8982075"/>
              <a:ext cx="38862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579120</xdr:colOff>
          <xdr:row>45</xdr:row>
          <xdr:rowOff>0</xdr:rowOff>
        </xdr:to>
        <xdr:sp>
          <xdr:nvSpPr>
            <xdr:cNvPr id="13364" name="Check Box 52" hidden="1">
              <a:extLst>
                <a:ext uri="{63B3BB69-23CF-44E3-9099-C40C66FF867C}">
                  <a14:compatExt spid="_x0000_s13364"/>
                </a:ext>
              </a:extLst>
            </xdr:cNvPr>
            <xdr:cNvSpPr/>
          </xdr:nvSpPr>
          <xdr:spPr>
            <a:xfrm>
              <a:off x="7322820" y="8801100"/>
              <a:ext cx="38862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220980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13365" name="Check Box 53" hidden="1">
              <a:extLst>
                <a:ext uri="{63B3BB69-23CF-44E3-9099-C40C66FF867C}">
                  <a14:compatExt spid="_x0000_s13365"/>
                </a:ext>
              </a:extLst>
            </xdr:cNvPr>
            <xdr:cNvSpPr/>
          </xdr:nvSpPr>
          <xdr:spPr>
            <a:xfrm>
              <a:off x="8031480" y="8801100"/>
              <a:ext cx="38862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579120</xdr:colOff>
          <xdr:row>45</xdr:row>
          <xdr:rowOff>0</xdr:rowOff>
        </xdr:from>
        <xdr:to>
          <xdr:col>8</xdr:col>
          <xdr:colOff>190500</xdr:colOff>
          <xdr:row>46</xdr:row>
          <xdr:rowOff>7620</xdr:rowOff>
        </xdr:to>
        <xdr:sp>
          <xdr:nvSpPr>
            <xdr:cNvPr id="13366" name="Check Box 54" hidden="1">
              <a:extLst>
                <a:ext uri="{63B3BB69-23CF-44E3-9099-C40C66FF867C}">
                  <a14:compatExt spid="_x0000_s13366"/>
                </a:ext>
              </a:extLst>
            </xdr:cNvPr>
            <xdr:cNvSpPr/>
          </xdr:nvSpPr>
          <xdr:spPr>
            <a:xfrm>
              <a:off x="6126480" y="8982075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579120</xdr:colOff>
          <xdr:row>44</xdr:row>
          <xdr:rowOff>0</xdr:rowOff>
        </xdr:from>
        <xdr:to>
          <xdr:col>8</xdr:col>
          <xdr:colOff>190500</xdr:colOff>
          <xdr:row>45</xdr:row>
          <xdr:rowOff>7620</xdr:rowOff>
        </xdr:to>
        <xdr:sp>
          <xdr:nvSpPr>
            <xdr:cNvPr id="13367" name="Check Box 55" hidden="1">
              <a:extLst>
                <a:ext uri="{63B3BB69-23CF-44E3-9099-C40C66FF867C}">
                  <a14:compatExt spid="_x0000_s13367"/>
                </a:ext>
              </a:extLst>
            </xdr:cNvPr>
            <xdr:cNvSpPr/>
          </xdr:nvSpPr>
          <xdr:spPr>
            <a:xfrm>
              <a:off x="6126480" y="8801100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579120</xdr:colOff>
          <xdr:row>45</xdr:row>
          <xdr:rowOff>0</xdr:rowOff>
        </xdr:from>
        <xdr:to>
          <xdr:col>4</xdr:col>
          <xdr:colOff>190500</xdr:colOff>
          <xdr:row>46</xdr:row>
          <xdr:rowOff>7620</xdr:rowOff>
        </xdr:to>
        <xdr:sp>
          <xdr:nvSpPr>
            <xdr:cNvPr id="13368" name="Check Box 56" hidden="1">
              <a:extLst>
                <a:ext uri="{63B3BB69-23CF-44E3-9099-C40C66FF867C}">
                  <a14:compatExt spid="_x0000_s13368"/>
                </a:ext>
              </a:extLst>
            </xdr:cNvPr>
            <xdr:cNvSpPr/>
          </xdr:nvSpPr>
          <xdr:spPr>
            <a:xfrm>
              <a:off x="2956560" y="8982075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579120</xdr:colOff>
          <xdr:row>44</xdr:row>
          <xdr:rowOff>0</xdr:rowOff>
        </xdr:from>
        <xdr:to>
          <xdr:col>4</xdr:col>
          <xdr:colOff>190500</xdr:colOff>
          <xdr:row>45</xdr:row>
          <xdr:rowOff>7620</xdr:rowOff>
        </xdr:to>
        <xdr:sp>
          <xdr:nvSpPr>
            <xdr:cNvPr id="13369" name="Check Box 57" hidden="1">
              <a:extLst>
                <a:ext uri="{63B3BB69-23CF-44E3-9099-C40C66FF867C}">
                  <a14:compatExt spid="_x0000_s13369"/>
                </a:ext>
              </a:extLst>
            </xdr:cNvPr>
            <xdr:cNvSpPr/>
          </xdr:nvSpPr>
          <xdr:spPr>
            <a:xfrm>
              <a:off x="2956560" y="8801100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198120</xdr:colOff>
          <xdr:row>11</xdr:row>
          <xdr:rowOff>144780</xdr:rowOff>
        </xdr:from>
        <xdr:to>
          <xdr:col>10</xdr:col>
          <xdr:colOff>601980</xdr:colOff>
          <xdr:row>13</xdr:row>
          <xdr:rowOff>68580</xdr:rowOff>
        </xdr:to>
        <xdr:sp>
          <xdr:nvSpPr>
            <xdr:cNvPr id="13370" name="Check Box 58" hidden="1">
              <a:extLst>
                <a:ext uri="{63B3BB69-23CF-44E3-9099-C40C66FF867C}">
                  <a14:compatExt spid="_x0000_s13370"/>
                </a:ext>
              </a:extLst>
            </xdr:cNvPr>
            <xdr:cNvSpPr/>
          </xdr:nvSpPr>
          <xdr:spPr>
            <a:xfrm>
              <a:off x="8008620" y="2259330"/>
              <a:ext cx="40386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12</xdr:row>
          <xdr:rowOff>0</xdr:rowOff>
        </xdr:from>
        <xdr:to>
          <xdr:col>9</xdr:col>
          <xdr:colOff>571500</xdr:colOff>
          <xdr:row>13</xdr:row>
          <xdr:rowOff>7620</xdr:rowOff>
        </xdr:to>
        <xdr:sp>
          <xdr:nvSpPr>
            <xdr:cNvPr id="13371" name="Check Box 59" hidden="1">
              <a:extLst>
                <a:ext uri="{63B3BB69-23CF-44E3-9099-C40C66FF867C}">
                  <a14:compatExt spid="_x0000_s13371"/>
                </a:ext>
              </a:extLst>
            </xdr:cNvPr>
            <xdr:cNvSpPr/>
          </xdr:nvSpPr>
          <xdr:spPr>
            <a:xfrm>
              <a:off x="7315200" y="2295525"/>
              <a:ext cx="38862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579120</xdr:colOff>
          <xdr:row>11</xdr:row>
          <xdr:rowOff>0</xdr:rowOff>
        </xdr:from>
        <xdr:to>
          <xdr:col>8</xdr:col>
          <xdr:colOff>190500</xdr:colOff>
          <xdr:row>12</xdr:row>
          <xdr:rowOff>7620</xdr:rowOff>
        </xdr:to>
        <xdr:sp>
          <xdr:nvSpPr>
            <xdr:cNvPr id="13372" name="Check Box 60" hidden="1">
              <a:extLst>
                <a:ext uri="{63B3BB69-23CF-44E3-9099-C40C66FF867C}">
                  <a14:compatExt spid="_x0000_s13372"/>
                </a:ext>
              </a:extLst>
            </xdr:cNvPr>
            <xdr:cNvSpPr/>
          </xdr:nvSpPr>
          <xdr:spPr>
            <a:xfrm>
              <a:off x="6126480" y="2114550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579120</xdr:colOff>
          <xdr:row>10</xdr:row>
          <xdr:rowOff>0</xdr:rowOff>
        </xdr:from>
        <xdr:to>
          <xdr:col>8</xdr:col>
          <xdr:colOff>190500</xdr:colOff>
          <xdr:row>11</xdr:row>
          <xdr:rowOff>7620</xdr:rowOff>
        </xdr:to>
        <xdr:sp>
          <xdr:nvSpPr>
            <xdr:cNvPr id="13373" name="Check Box 61" hidden="1">
              <a:extLst>
                <a:ext uri="{63B3BB69-23CF-44E3-9099-C40C66FF867C}">
                  <a14:compatExt spid="_x0000_s13373"/>
                </a:ext>
              </a:extLst>
            </xdr:cNvPr>
            <xdr:cNvSpPr/>
          </xdr:nvSpPr>
          <xdr:spPr>
            <a:xfrm>
              <a:off x="6126480" y="1933575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579120</xdr:colOff>
          <xdr:row>45</xdr:row>
          <xdr:rowOff>0</xdr:rowOff>
        </xdr:from>
        <xdr:to>
          <xdr:col>8</xdr:col>
          <xdr:colOff>190500</xdr:colOff>
          <xdr:row>46</xdr:row>
          <xdr:rowOff>7620</xdr:rowOff>
        </xdr:to>
        <xdr:sp>
          <xdr:nvSpPr>
            <xdr:cNvPr id="13374" name="Check Box 62" hidden="1">
              <a:extLst>
                <a:ext uri="{63B3BB69-23CF-44E3-9099-C40C66FF867C}">
                  <a14:compatExt spid="_x0000_s13374"/>
                </a:ext>
              </a:extLst>
            </xdr:cNvPr>
            <xdr:cNvSpPr/>
          </xdr:nvSpPr>
          <xdr:spPr>
            <a:xfrm>
              <a:off x="6126480" y="8982075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198120</xdr:colOff>
          <xdr:row>33</xdr:row>
          <xdr:rowOff>0</xdr:rowOff>
        </xdr:from>
        <xdr:to>
          <xdr:col>2</xdr:col>
          <xdr:colOff>601980</xdr:colOff>
          <xdr:row>34</xdr:row>
          <xdr:rowOff>0</xdr:rowOff>
        </xdr:to>
        <xdr:sp>
          <xdr:nvSpPr>
            <xdr:cNvPr id="13375" name="Check Box 63" hidden="1">
              <a:extLst>
                <a:ext uri="{63B3BB69-23CF-44E3-9099-C40C66FF867C}">
                  <a14:compatExt spid="_x0000_s13375"/>
                </a:ext>
              </a:extLst>
            </xdr:cNvPr>
            <xdr:cNvSpPr/>
          </xdr:nvSpPr>
          <xdr:spPr>
            <a:xfrm>
              <a:off x="1783080" y="6772275"/>
              <a:ext cx="40386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198120</xdr:colOff>
          <xdr:row>33</xdr:row>
          <xdr:rowOff>0</xdr:rowOff>
        </xdr:from>
        <xdr:to>
          <xdr:col>3</xdr:col>
          <xdr:colOff>601980</xdr:colOff>
          <xdr:row>34</xdr:row>
          <xdr:rowOff>7620</xdr:rowOff>
        </xdr:to>
        <xdr:sp>
          <xdr:nvSpPr>
            <xdr:cNvPr id="13376" name="Check Box 64" hidden="1">
              <a:extLst>
                <a:ext uri="{63B3BB69-23CF-44E3-9099-C40C66FF867C}">
                  <a14:compatExt spid="_x0000_s13376"/>
                </a:ext>
              </a:extLst>
            </xdr:cNvPr>
            <xdr:cNvSpPr/>
          </xdr:nvSpPr>
          <xdr:spPr>
            <a:xfrm>
              <a:off x="2575560" y="6772275"/>
              <a:ext cx="40386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18</xdr:row>
      <xdr:rowOff>0</xdr:rowOff>
    </xdr:from>
    <xdr:to>
      <xdr:col>9</xdr:col>
      <xdr:colOff>423333</xdr:colOff>
      <xdr:row>18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6663690"/>
          <a:ext cx="434467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423333</xdr:colOff>
      <xdr:row>14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5185410"/>
          <a:ext cx="439547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423333</xdr:colOff>
      <xdr:row>14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5185410"/>
          <a:ext cx="447167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423333</xdr:colOff>
      <xdr:row>15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5554980"/>
          <a:ext cx="434467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423333</xdr:colOff>
      <xdr:row>18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6663690"/>
          <a:ext cx="434467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106680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24000" y="10106025"/>
              <a:ext cx="304800" cy="10668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144780</xdr:rowOff>
        </xdr:from>
        <xdr:to>
          <xdr:col>6</xdr:col>
          <xdr:colOff>579120</xdr:colOff>
          <xdr:row>11</xdr:row>
          <xdr:rowOff>38100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762500" y="2116455"/>
              <a:ext cx="388620" cy="3124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198120</xdr:colOff>
          <xdr:row>8</xdr:row>
          <xdr:rowOff>182880</xdr:rowOff>
        </xdr:from>
        <xdr:to>
          <xdr:col>2</xdr:col>
          <xdr:colOff>601980</xdr:colOff>
          <xdr:row>9</xdr:row>
          <xdr:rowOff>182880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722120" y="1945005"/>
              <a:ext cx="40386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388620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24000" y="10106025"/>
              <a:ext cx="38862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</xdr:row>
          <xdr:rowOff>190500</xdr:rowOff>
        </xdr:from>
        <xdr:to>
          <xdr:col>2</xdr:col>
          <xdr:colOff>579120</xdr:colOff>
          <xdr:row>10</xdr:row>
          <xdr:rowOff>182880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714500" y="2162175"/>
              <a:ext cx="388620" cy="20193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198120</xdr:colOff>
          <xdr:row>9</xdr:row>
          <xdr:rowOff>0</xdr:rowOff>
        </xdr:from>
        <xdr:to>
          <xdr:col>5</xdr:col>
          <xdr:colOff>601980</xdr:colOff>
          <xdr:row>10</xdr:row>
          <xdr:rowOff>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008120" y="1971675"/>
              <a:ext cx="40386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</xdr:row>
          <xdr:rowOff>152400</xdr:rowOff>
        </xdr:from>
        <xdr:to>
          <xdr:col>6</xdr:col>
          <xdr:colOff>571500</xdr:colOff>
          <xdr:row>10</xdr:row>
          <xdr:rowOff>38100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754880" y="1914525"/>
              <a:ext cx="38862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220980</xdr:colOff>
          <xdr:row>10</xdr:row>
          <xdr:rowOff>0</xdr:rowOff>
        </xdr:from>
        <xdr:to>
          <xdr:col>5</xdr:col>
          <xdr:colOff>609600</xdr:colOff>
          <xdr:row>10</xdr:row>
          <xdr:rowOff>190500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030980" y="2181225"/>
              <a:ext cx="38862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182880</xdr:colOff>
          <xdr:row>8</xdr:row>
          <xdr:rowOff>190500</xdr:rowOff>
        </xdr:from>
        <xdr:to>
          <xdr:col>1</xdr:col>
          <xdr:colOff>571500</xdr:colOff>
          <xdr:row>9</xdr:row>
          <xdr:rowOff>190500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944880" y="195262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160020</xdr:colOff>
          <xdr:row>10</xdr:row>
          <xdr:rowOff>0</xdr:rowOff>
        </xdr:from>
        <xdr:to>
          <xdr:col>1</xdr:col>
          <xdr:colOff>563880</xdr:colOff>
          <xdr:row>10</xdr:row>
          <xdr:rowOff>190500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922020" y="2181225"/>
              <a:ext cx="40386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160020</xdr:colOff>
          <xdr:row>9</xdr:row>
          <xdr:rowOff>0</xdr:rowOff>
        </xdr:from>
        <xdr:to>
          <xdr:col>9</xdr:col>
          <xdr:colOff>563880</xdr:colOff>
          <xdr:row>10</xdr:row>
          <xdr:rowOff>7620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018020" y="1971675"/>
              <a:ext cx="403860" cy="21717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160020</xdr:colOff>
          <xdr:row>8</xdr:row>
          <xdr:rowOff>144780</xdr:rowOff>
        </xdr:from>
        <xdr:to>
          <xdr:col>10</xdr:col>
          <xdr:colOff>563880</xdr:colOff>
          <xdr:row>10</xdr:row>
          <xdr:rowOff>68580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780020" y="1906905"/>
              <a:ext cx="403860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040880" y="218122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160020</xdr:colOff>
          <xdr:row>9</xdr:row>
          <xdr:rowOff>144780</xdr:rowOff>
        </xdr:from>
        <xdr:to>
          <xdr:col>10</xdr:col>
          <xdr:colOff>563880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7780020" y="2116455"/>
              <a:ext cx="403860" cy="3124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2</xdr:row>
          <xdr:rowOff>160020</xdr:rowOff>
        </xdr:from>
        <xdr:to>
          <xdr:col>9</xdr:col>
          <xdr:colOff>571500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040880" y="664845"/>
              <a:ext cx="388620" cy="29718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2</xdr:row>
          <xdr:rowOff>144780</xdr:rowOff>
        </xdr:from>
        <xdr:to>
          <xdr:col>10</xdr:col>
          <xdr:colOff>571500</xdr:colOff>
          <xdr:row>4</xdr:row>
          <xdr:rowOff>30480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7802880" y="649605"/>
              <a:ext cx="38862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</xdr:row>
          <xdr:rowOff>160020</xdr:rowOff>
        </xdr:from>
        <xdr:to>
          <xdr:col>9</xdr:col>
          <xdr:colOff>579120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048500" y="874395"/>
              <a:ext cx="388620" cy="29718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160020</xdr:rowOff>
        </xdr:from>
        <xdr:to>
          <xdr:col>10</xdr:col>
          <xdr:colOff>579120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7810500" y="874395"/>
              <a:ext cx="388620" cy="29718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182880</xdr:rowOff>
        </xdr:from>
        <xdr:to>
          <xdr:col>2</xdr:col>
          <xdr:colOff>579120</xdr:colOff>
          <xdr:row>23</xdr:row>
          <xdr:rowOff>7620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14500" y="4669155"/>
              <a:ext cx="388620" cy="2438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182880</xdr:rowOff>
        </xdr:from>
        <xdr:to>
          <xdr:col>3</xdr:col>
          <xdr:colOff>579120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476500" y="4669155"/>
              <a:ext cx="388620" cy="2362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198120</xdr:colOff>
          <xdr:row>26</xdr:row>
          <xdr:rowOff>7620</xdr:rowOff>
        </xdr:from>
        <xdr:to>
          <xdr:col>1</xdr:col>
          <xdr:colOff>601980</xdr:colOff>
          <xdr:row>27</xdr:row>
          <xdr:rowOff>7620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960120" y="5541645"/>
              <a:ext cx="40386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579120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952500" y="574357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06880" y="574357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26</xdr:row>
          <xdr:rowOff>7620</xdr:rowOff>
        </xdr:from>
        <xdr:to>
          <xdr:col>2</xdr:col>
          <xdr:colOff>571500</xdr:colOff>
          <xdr:row>27</xdr:row>
          <xdr:rowOff>7620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06880" y="554164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198120</xdr:colOff>
          <xdr:row>26</xdr:row>
          <xdr:rowOff>190500</xdr:rowOff>
        </xdr:from>
        <xdr:to>
          <xdr:col>5</xdr:col>
          <xdr:colOff>601980</xdr:colOff>
          <xdr:row>27</xdr:row>
          <xdr:rowOff>182880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08120" y="5724525"/>
              <a:ext cx="403860" cy="20193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198120</xdr:colOff>
          <xdr:row>26</xdr:row>
          <xdr:rowOff>0</xdr:rowOff>
        </xdr:from>
        <xdr:to>
          <xdr:col>5</xdr:col>
          <xdr:colOff>601980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08120" y="5534025"/>
              <a:ext cx="40386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198120</xdr:colOff>
          <xdr:row>27</xdr:row>
          <xdr:rowOff>0</xdr:rowOff>
        </xdr:from>
        <xdr:to>
          <xdr:col>6</xdr:col>
          <xdr:colOff>601980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770120" y="5743575"/>
              <a:ext cx="40386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579120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762500" y="553402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220980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078980" y="574357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198120</xdr:colOff>
          <xdr:row>27</xdr:row>
          <xdr:rowOff>7620</xdr:rowOff>
        </xdr:from>
        <xdr:to>
          <xdr:col>10</xdr:col>
          <xdr:colOff>601980</xdr:colOff>
          <xdr:row>28</xdr:row>
          <xdr:rowOff>7620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18120" y="5751195"/>
              <a:ext cx="40386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198120</xdr:colOff>
          <xdr:row>26</xdr:row>
          <xdr:rowOff>0</xdr:rowOff>
        </xdr:from>
        <xdr:to>
          <xdr:col>9</xdr:col>
          <xdr:colOff>601980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056120" y="5534025"/>
              <a:ext cx="40386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198120</xdr:colOff>
          <xdr:row>26</xdr:row>
          <xdr:rowOff>0</xdr:rowOff>
        </xdr:from>
        <xdr:to>
          <xdr:col>10</xdr:col>
          <xdr:colOff>601980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18120" y="5534025"/>
              <a:ext cx="40386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601980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35980" y="574357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601980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35980" y="553402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601980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887980" y="574357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601980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887980" y="553402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601980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35980" y="574357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421005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421005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40118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421005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7738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421005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421005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434975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4911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434975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9991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434975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7611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434975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4911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434975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4911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373380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0720" y="2152650"/>
              <a:ext cx="77724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4920" y="7402830"/>
              <a:ext cx="38862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335280</xdr:colOff>
          <xdr:row>6</xdr:row>
          <xdr:rowOff>45720</xdr:rowOff>
        </xdr:from>
        <xdr:to>
          <xdr:col>1</xdr:col>
          <xdr:colOff>723900</xdr:colOff>
          <xdr:row>8</xdr:row>
          <xdr:rowOff>83820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066800" y="1283970"/>
              <a:ext cx="388620" cy="409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</xdr:colOff>
          <xdr:row>37</xdr:row>
          <xdr:rowOff>0</xdr:rowOff>
        </xdr:from>
        <xdr:to>
          <xdr:col>6</xdr:col>
          <xdr:colOff>449580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526280" y="7402830"/>
              <a:ext cx="40386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83820</xdr:colOff>
          <xdr:row>37</xdr:row>
          <xdr:rowOff>0</xdr:rowOff>
        </xdr:from>
        <xdr:to>
          <xdr:col>8</xdr:col>
          <xdr:colOff>487680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5981700" y="7402830"/>
              <a:ext cx="40386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68580</xdr:colOff>
          <xdr:row>37</xdr:row>
          <xdr:rowOff>7620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383780" y="7410450"/>
              <a:ext cx="388620" cy="18288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464820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58340" y="2514600"/>
              <a:ext cx="77724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373380</xdr:colOff>
          <xdr:row>10</xdr:row>
          <xdr:rowOff>190500</xdr:rowOff>
        </xdr:from>
        <xdr:to>
          <xdr:col>5</xdr:col>
          <xdr:colOff>769620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61460" y="2152650"/>
              <a:ext cx="39624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68580</xdr:rowOff>
        </xdr:from>
        <xdr:to>
          <xdr:col>7</xdr:col>
          <xdr:colOff>335280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899660" y="2040255"/>
              <a:ext cx="640080" cy="36957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68580</xdr:rowOff>
        </xdr:from>
        <xdr:to>
          <xdr:col>7</xdr:col>
          <xdr:colOff>335280</xdr:colOff>
          <xdr:row>13</xdr:row>
          <xdr:rowOff>45720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899660" y="2221230"/>
              <a:ext cx="640080" cy="3390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373380</xdr:colOff>
          <xdr:row>12</xdr:row>
          <xdr:rowOff>190500</xdr:rowOff>
        </xdr:from>
        <xdr:to>
          <xdr:col>5</xdr:col>
          <xdr:colOff>769620</xdr:colOff>
          <xdr:row>13</xdr:row>
          <xdr:rowOff>160020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061460" y="2514600"/>
              <a:ext cx="396240" cy="1600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83820</xdr:rowOff>
        </xdr:from>
        <xdr:to>
          <xdr:col>7</xdr:col>
          <xdr:colOff>335280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899660" y="2417445"/>
              <a:ext cx="640080" cy="2876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45720</xdr:rowOff>
        </xdr:from>
        <xdr:to>
          <xdr:col>10</xdr:col>
          <xdr:colOff>769620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734300" y="2017395"/>
              <a:ext cx="350520" cy="39243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68580</xdr:rowOff>
        </xdr:from>
        <xdr:to>
          <xdr:col>10</xdr:col>
          <xdr:colOff>769620</xdr:colOff>
          <xdr:row>13</xdr:row>
          <xdr:rowOff>45720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734300" y="2221230"/>
              <a:ext cx="350520" cy="3390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373380</xdr:colOff>
          <xdr:row>12</xdr:row>
          <xdr:rowOff>190500</xdr:rowOff>
        </xdr:from>
        <xdr:to>
          <xdr:col>9</xdr:col>
          <xdr:colOff>769620</xdr:colOff>
          <xdr:row>13</xdr:row>
          <xdr:rowOff>160020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888480" y="2514600"/>
              <a:ext cx="396240" cy="1600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30480</xdr:rowOff>
        </xdr:from>
        <xdr:to>
          <xdr:col>10</xdr:col>
          <xdr:colOff>769620</xdr:colOff>
          <xdr:row>14</xdr:row>
          <xdr:rowOff>144780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734300" y="2364105"/>
              <a:ext cx="350520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7620</xdr:rowOff>
        </xdr:from>
        <xdr:to>
          <xdr:col>9</xdr:col>
          <xdr:colOff>617220</xdr:colOff>
          <xdr:row>6</xdr:row>
          <xdr:rowOff>9525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743700" y="1064895"/>
              <a:ext cx="388620" cy="18288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7620</xdr:rowOff>
        </xdr:from>
        <xdr:to>
          <xdr:col>10</xdr:col>
          <xdr:colOff>617220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543800" y="702945"/>
              <a:ext cx="388620" cy="1733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7620</xdr:rowOff>
        </xdr:from>
        <xdr:to>
          <xdr:col>10</xdr:col>
          <xdr:colOff>617220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543800" y="883920"/>
              <a:ext cx="388620" cy="1733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373380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0720" y="1609725"/>
              <a:ext cx="77724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335280</xdr:colOff>
          <xdr:row>8</xdr:row>
          <xdr:rowOff>7620</xdr:rowOff>
        </xdr:from>
        <xdr:to>
          <xdr:col>4</xdr:col>
          <xdr:colOff>198120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6040" y="1617345"/>
              <a:ext cx="586740" cy="1733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335280</xdr:colOff>
          <xdr:row>9</xdr:row>
          <xdr:rowOff>7620</xdr:rowOff>
        </xdr:from>
        <xdr:to>
          <xdr:col>4</xdr:col>
          <xdr:colOff>198120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6040" y="1798320"/>
              <a:ext cx="586740" cy="1733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388620</xdr:colOff>
          <xdr:row>7</xdr:row>
          <xdr:rowOff>0</xdr:rowOff>
        </xdr:from>
        <xdr:to>
          <xdr:col>5</xdr:col>
          <xdr:colOff>464820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83280" y="1428750"/>
              <a:ext cx="76962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426720</xdr:colOff>
          <xdr:row>7</xdr:row>
          <xdr:rowOff>0</xdr:rowOff>
        </xdr:from>
        <xdr:to>
          <xdr:col>4</xdr:col>
          <xdr:colOff>373380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697480" y="1428750"/>
              <a:ext cx="67056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487680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175760" y="142875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236220</xdr:colOff>
          <xdr:row>22</xdr:row>
          <xdr:rowOff>160020</xdr:rowOff>
        </xdr:from>
        <xdr:to>
          <xdr:col>3</xdr:col>
          <xdr:colOff>640080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06980" y="4322445"/>
              <a:ext cx="403860" cy="1733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373380</xdr:colOff>
          <xdr:row>11</xdr:row>
          <xdr:rowOff>0</xdr:rowOff>
        </xdr:from>
        <xdr:to>
          <xdr:col>9</xdr:col>
          <xdr:colOff>769620</xdr:colOff>
          <xdr:row>11</xdr:row>
          <xdr:rowOff>160020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888480" y="2152650"/>
              <a:ext cx="396240" cy="1600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373380</xdr:colOff>
          <xdr:row>12</xdr:row>
          <xdr:rowOff>0</xdr:rowOff>
        </xdr:from>
        <xdr:to>
          <xdr:col>9</xdr:col>
          <xdr:colOff>769620</xdr:colOff>
          <xdr:row>12</xdr:row>
          <xdr:rowOff>160020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888480" y="2333625"/>
              <a:ext cx="396240" cy="1600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7620</xdr:rowOff>
        </xdr:from>
        <xdr:to>
          <xdr:col>10</xdr:col>
          <xdr:colOff>617220</xdr:colOff>
          <xdr:row>6</xdr:row>
          <xdr:rowOff>9525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543800" y="1064895"/>
              <a:ext cx="388620" cy="18288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7620</xdr:rowOff>
        </xdr:from>
        <xdr:to>
          <xdr:col>9</xdr:col>
          <xdr:colOff>617220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743700" y="883920"/>
              <a:ext cx="388620" cy="1733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7620</xdr:rowOff>
        </xdr:from>
        <xdr:to>
          <xdr:col>9</xdr:col>
          <xdr:colOff>617220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743700" y="702945"/>
              <a:ext cx="388620" cy="1733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68580</xdr:rowOff>
        </xdr:from>
        <xdr:to>
          <xdr:col>2</xdr:col>
          <xdr:colOff>76200</xdr:colOff>
          <xdr:row>13</xdr:row>
          <xdr:rowOff>45720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50620" y="2221230"/>
              <a:ext cx="502920" cy="3390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21</xdr:row>
          <xdr:rowOff>160020</xdr:rowOff>
        </xdr:from>
        <xdr:to>
          <xdr:col>3</xdr:col>
          <xdr:colOff>502920</xdr:colOff>
          <xdr:row>25</xdr:row>
          <xdr:rowOff>30480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0220" y="4141470"/>
              <a:ext cx="1013460" cy="6038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373380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0720" y="2305050"/>
              <a:ext cx="77724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182880</xdr:rowOff>
        </xdr:from>
        <xdr:to>
          <xdr:col>2</xdr:col>
          <xdr:colOff>121920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74420" y="2514600"/>
              <a:ext cx="62484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388620</xdr:colOff>
          <xdr:row>10</xdr:row>
          <xdr:rowOff>182880</xdr:rowOff>
        </xdr:from>
        <xdr:to>
          <xdr:col>2</xdr:col>
          <xdr:colOff>182880</xdr:colOff>
          <xdr:row>12</xdr:row>
          <xdr:rowOff>30480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0140" y="2152650"/>
              <a:ext cx="640080" cy="2114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160020</xdr:rowOff>
        </xdr:from>
        <xdr:to>
          <xdr:col>6</xdr:col>
          <xdr:colOff>259080</xdr:colOff>
          <xdr:row>13</xdr:row>
          <xdr:rowOff>7620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030980" y="2312670"/>
              <a:ext cx="70866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7620</xdr:rowOff>
        </xdr:from>
        <xdr:to>
          <xdr:col>9</xdr:col>
          <xdr:colOff>617220</xdr:colOff>
          <xdr:row>6</xdr:row>
          <xdr:rowOff>17145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6743700" y="1064895"/>
              <a:ext cx="38862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7620</xdr:rowOff>
        </xdr:from>
        <xdr:to>
          <xdr:col>10</xdr:col>
          <xdr:colOff>617220</xdr:colOff>
          <xdr:row>4</xdr:row>
          <xdr:rowOff>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7543800" y="702945"/>
              <a:ext cx="388620" cy="1733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7620</xdr:rowOff>
        </xdr:from>
        <xdr:to>
          <xdr:col>10</xdr:col>
          <xdr:colOff>617220</xdr:colOff>
          <xdr:row>5</xdr:row>
          <xdr:rowOff>0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7543800" y="883920"/>
              <a:ext cx="388620" cy="1733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7620</xdr:rowOff>
        </xdr:from>
        <xdr:to>
          <xdr:col>10</xdr:col>
          <xdr:colOff>617220</xdr:colOff>
          <xdr:row>6</xdr:row>
          <xdr:rowOff>17145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7543800" y="1064895"/>
              <a:ext cx="38862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7620</xdr:rowOff>
        </xdr:from>
        <xdr:to>
          <xdr:col>9</xdr:col>
          <xdr:colOff>617220</xdr:colOff>
          <xdr:row>5</xdr:row>
          <xdr:rowOff>0</xdr:rowOff>
        </xdr:to>
        <xdr:sp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6743700" y="883920"/>
              <a:ext cx="388620" cy="1733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7620</xdr:rowOff>
        </xdr:from>
        <xdr:to>
          <xdr:col>9</xdr:col>
          <xdr:colOff>617220</xdr:colOff>
          <xdr:row>4</xdr:row>
          <xdr:rowOff>0</xdr:rowOff>
        </xdr:to>
        <xdr:sp>
          <xdr:nvSpPr>
            <xdr:cNvPr id="2091" name="Check Box 43" hidden="1">
              <a:extLst>
                <a:ext uri="{63B3BB69-23CF-44E3-9099-C40C66FF867C}">
                  <a14:compatExt spid="_x0000_s2091"/>
                </a:ext>
              </a:extLst>
            </xdr:cNvPr>
            <xdr:cNvSpPr/>
          </xdr:nvSpPr>
          <xdr:spPr>
            <a:xfrm>
              <a:off x="6743700" y="702945"/>
              <a:ext cx="388620" cy="1733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373380</xdr:colOff>
          <xdr:row>10</xdr:row>
          <xdr:rowOff>182880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92" name="Check Box 44" hidden="1">
              <a:extLst>
                <a:ext uri="{63B3BB69-23CF-44E3-9099-C40C66FF867C}">
                  <a14:compatExt spid="_x0000_s2092"/>
                </a:ext>
              </a:extLst>
            </xdr:cNvPr>
            <xdr:cNvSpPr/>
          </xdr:nvSpPr>
          <xdr:spPr>
            <a:xfrm>
              <a:off x="1950720" y="2152650"/>
              <a:ext cx="77724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335280</xdr:colOff>
          <xdr:row>6</xdr:row>
          <xdr:rowOff>45720</xdr:rowOff>
        </xdr:from>
        <xdr:to>
          <xdr:col>1</xdr:col>
          <xdr:colOff>723900</xdr:colOff>
          <xdr:row>8</xdr:row>
          <xdr:rowOff>91440</xdr:rowOff>
        </xdr:to>
        <xdr:sp>
          <xdr:nvSpPr>
            <xdr:cNvPr id="2093" name="Check Box 45" hidden="1">
              <a:extLst>
                <a:ext uri="{63B3BB69-23CF-44E3-9099-C40C66FF867C}">
                  <a14:compatExt spid="_x0000_s2093"/>
                </a:ext>
              </a:extLst>
            </xdr:cNvPr>
            <xdr:cNvSpPr/>
          </xdr:nvSpPr>
          <xdr:spPr>
            <a:xfrm>
              <a:off x="1066800" y="1283970"/>
              <a:ext cx="388620" cy="4171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464820</xdr:colOff>
          <xdr:row>14</xdr:row>
          <xdr:rowOff>0</xdr:rowOff>
        </xdr:to>
        <xdr:sp>
          <xdr:nvSpPr>
            <xdr:cNvPr id="2094" name="Check Box 46" hidden="1">
              <a:extLst>
                <a:ext uri="{63B3BB69-23CF-44E3-9099-C40C66FF867C}">
                  <a14:compatExt spid="_x0000_s2094"/>
                </a:ext>
              </a:extLst>
            </xdr:cNvPr>
            <xdr:cNvSpPr/>
          </xdr:nvSpPr>
          <xdr:spPr>
            <a:xfrm>
              <a:off x="1958340" y="2514600"/>
              <a:ext cx="77724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373380</xdr:colOff>
          <xdr:row>10</xdr:row>
          <xdr:rowOff>182880</xdr:rowOff>
        </xdr:from>
        <xdr:to>
          <xdr:col>5</xdr:col>
          <xdr:colOff>769620</xdr:colOff>
          <xdr:row>12</xdr:row>
          <xdr:rowOff>0</xdr:rowOff>
        </xdr:to>
        <xdr:sp>
          <xdr:nvSpPr>
            <xdr:cNvPr id="2095" name="Check Box 47" hidden="1">
              <a:extLst>
                <a:ext uri="{63B3BB69-23CF-44E3-9099-C40C66FF867C}">
                  <a14:compatExt spid="_x0000_s2095"/>
                </a:ext>
              </a:extLst>
            </xdr:cNvPr>
            <xdr:cNvSpPr/>
          </xdr:nvSpPr>
          <xdr:spPr>
            <a:xfrm>
              <a:off x="4061460" y="2152650"/>
              <a:ext cx="39624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68580</xdr:rowOff>
        </xdr:from>
        <xdr:to>
          <xdr:col>7</xdr:col>
          <xdr:colOff>335280</xdr:colOff>
          <xdr:row>12</xdr:row>
          <xdr:rowOff>76200</xdr:rowOff>
        </xdr:to>
        <xdr:sp>
          <xdr:nvSpPr>
            <xdr:cNvPr id="2096" name="Check Box 48" hidden="1">
              <a:extLst>
                <a:ext uri="{63B3BB69-23CF-44E3-9099-C40C66FF867C}">
                  <a14:compatExt spid="_x0000_s2096"/>
                </a:ext>
              </a:extLst>
            </xdr:cNvPr>
            <xdr:cNvSpPr/>
          </xdr:nvSpPr>
          <xdr:spPr>
            <a:xfrm>
              <a:off x="4899660" y="2040255"/>
              <a:ext cx="640080" cy="36957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68580</xdr:rowOff>
        </xdr:from>
        <xdr:to>
          <xdr:col>7</xdr:col>
          <xdr:colOff>335280</xdr:colOff>
          <xdr:row>13</xdr:row>
          <xdr:rowOff>45720</xdr:rowOff>
        </xdr:to>
        <xdr:sp>
          <xdr:nvSpPr>
            <xdr:cNvPr id="2097" name="Check Box 49" hidden="1">
              <a:extLst>
                <a:ext uri="{63B3BB69-23CF-44E3-9099-C40C66FF867C}">
                  <a14:compatExt spid="_x0000_s2097"/>
                </a:ext>
              </a:extLst>
            </xdr:cNvPr>
            <xdr:cNvSpPr/>
          </xdr:nvSpPr>
          <xdr:spPr>
            <a:xfrm>
              <a:off x="4899660" y="2221230"/>
              <a:ext cx="640080" cy="3390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373380</xdr:colOff>
          <xdr:row>12</xdr:row>
          <xdr:rowOff>182880</xdr:rowOff>
        </xdr:from>
        <xdr:to>
          <xdr:col>5</xdr:col>
          <xdr:colOff>769620</xdr:colOff>
          <xdr:row>13</xdr:row>
          <xdr:rowOff>160020</xdr:rowOff>
        </xdr:to>
        <xdr:sp>
          <xdr:nvSpPr>
            <xdr:cNvPr id="2098" name="Check Box 50" hidden="1">
              <a:extLst>
                <a:ext uri="{63B3BB69-23CF-44E3-9099-C40C66FF867C}">
                  <a14:compatExt spid="_x0000_s2098"/>
                </a:ext>
              </a:extLst>
            </xdr:cNvPr>
            <xdr:cNvSpPr/>
          </xdr:nvSpPr>
          <xdr:spPr>
            <a:xfrm>
              <a:off x="4061460" y="2514600"/>
              <a:ext cx="396240" cy="1600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83820</xdr:rowOff>
        </xdr:from>
        <xdr:to>
          <xdr:col>7</xdr:col>
          <xdr:colOff>335280</xdr:colOff>
          <xdr:row>14</xdr:row>
          <xdr:rowOff>0</xdr:rowOff>
        </xdr:to>
        <xdr:sp>
          <xdr:nvSpPr>
            <xdr:cNvPr id="2099" name="Check Box 51" hidden="1">
              <a:extLst>
                <a:ext uri="{63B3BB69-23CF-44E3-9099-C40C66FF867C}">
                  <a14:compatExt spid="_x0000_s2099"/>
                </a:ext>
              </a:extLst>
            </xdr:cNvPr>
            <xdr:cNvSpPr/>
          </xdr:nvSpPr>
          <xdr:spPr>
            <a:xfrm>
              <a:off x="4899660" y="2417445"/>
              <a:ext cx="640080" cy="2876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45720</xdr:rowOff>
        </xdr:from>
        <xdr:to>
          <xdr:col>10</xdr:col>
          <xdr:colOff>769620</xdr:colOff>
          <xdr:row>12</xdr:row>
          <xdr:rowOff>76200</xdr:rowOff>
        </xdr:to>
        <xdr:sp>
          <xdr:nvSpPr>
            <xdr:cNvPr id="2100" name="Check Box 52" hidden="1">
              <a:extLst>
                <a:ext uri="{63B3BB69-23CF-44E3-9099-C40C66FF867C}">
                  <a14:compatExt spid="_x0000_s2100"/>
                </a:ext>
              </a:extLst>
            </xdr:cNvPr>
            <xdr:cNvSpPr/>
          </xdr:nvSpPr>
          <xdr:spPr>
            <a:xfrm>
              <a:off x="7734300" y="2017395"/>
              <a:ext cx="350520" cy="39243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68580</xdr:rowOff>
        </xdr:from>
        <xdr:to>
          <xdr:col>10</xdr:col>
          <xdr:colOff>769620</xdr:colOff>
          <xdr:row>13</xdr:row>
          <xdr:rowOff>45720</xdr:rowOff>
        </xdr:to>
        <xdr:sp>
          <xdr:nvSpPr>
            <xdr:cNvPr id="2101" name="Check Box 53" hidden="1">
              <a:extLst>
                <a:ext uri="{63B3BB69-23CF-44E3-9099-C40C66FF867C}">
                  <a14:compatExt spid="_x0000_s2101"/>
                </a:ext>
              </a:extLst>
            </xdr:cNvPr>
            <xdr:cNvSpPr/>
          </xdr:nvSpPr>
          <xdr:spPr>
            <a:xfrm>
              <a:off x="7734300" y="2221230"/>
              <a:ext cx="350520" cy="3390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373380</xdr:colOff>
          <xdr:row>12</xdr:row>
          <xdr:rowOff>182880</xdr:rowOff>
        </xdr:from>
        <xdr:to>
          <xdr:col>9</xdr:col>
          <xdr:colOff>769620</xdr:colOff>
          <xdr:row>13</xdr:row>
          <xdr:rowOff>160020</xdr:rowOff>
        </xdr:to>
        <xdr:sp>
          <xdr:nvSpPr>
            <xdr:cNvPr id="2102" name="Check Box 54" hidden="1">
              <a:extLst>
                <a:ext uri="{63B3BB69-23CF-44E3-9099-C40C66FF867C}">
                  <a14:compatExt spid="_x0000_s2102"/>
                </a:ext>
              </a:extLst>
            </xdr:cNvPr>
            <xdr:cNvSpPr/>
          </xdr:nvSpPr>
          <xdr:spPr>
            <a:xfrm>
              <a:off x="6888480" y="2514600"/>
              <a:ext cx="396240" cy="1600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30480</xdr:rowOff>
        </xdr:from>
        <xdr:to>
          <xdr:col>10</xdr:col>
          <xdr:colOff>769620</xdr:colOff>
          <xdr:row>14</xdr:row>
          <xdr:rowOff>144780</xdr:rowOff>
        </xdr:to>
        <xdr:sp>
          <xdr:nvSpPr>
            <xdr:cNvPr id="2103" name="Check Box 55" hidden="1">
              <a:extLst>
                <a:ext uri="{63B3BB69-23CF-44E3-9099-C40C66FF867C}">
                  <a14:compatExt spid="_x0000_s2103"/>
                </a:ext>
              </a:extLst>
            </xdr:cNvPr>
            <xdr:cNvSpPr/>
          </xdr:nvSpPr>
          <xdr:spPr>
            <a:xfrm>
              <a:off x="7734300" y="2364105"/>
              <a:ext cx="350520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373380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104" name="Check Box 56" hidden="1">
              <a:extLst>
                <a:ext uri="{63B3BB69-23CF-44E3-9099-C40C66FF867C}">
                  <a14:compatExt spid="_x0000_s2104"/>
                </a:ext>
              </a:extLst>
            </xdr:cNvPr>
            <xdr:cNvSpPr/>
          </xdr:nvSpPr>
          <xdr:spPr>
            <a:xfrm>
              <a:off x="1950720" y="1609725"/>
              <a:ext cx="77724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335280</xdr:colOff>
          <xdr:row>8</xdr:row>
          <xdr:rowOff>7620</xdr:rowOff>
        </xdr:from>
        <xdr:to>
          <xdr:col>4</xdr:col>
          <xdr:colOff>198120</xdr:colOff>
          <xdr:row>9</xdr:row>
          <xdr:rowOff>0</xdr:rowOff>
        </xdr:to>
        <xdr:sp>
          <xdr:nvSpPr>
            <xdr:cNvPr id="2105" name="Check Box 57" hidden="1">
              <a:extLst>
                <a:ext uri="{63B3BB69-23CF-44E3-9099-C40C66FF867C}">
                  <a14:compatExt spid="_x0000_s2105"/>
                </a:ext>
              </a:extLst>
            </xdr:cNvPr>
            <xdr:cNvSpPr/>
          </xdr:nvSpPr>
          <xdr:spPr>
            <a:xfrm>
              <a:off x="2606040" y="1617345"/>
              <a:ext cx="586740" cy="1733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335280</xdr:colOff>
          <xdr:row>9</xdr:row>
          <xdr:rowOff>7620</xdr:rowOff>
        </xdr:from>
        <xdr:to>
          <xdr:col>4</xdr:col>
          <xdr:colOff>198120</xdr:colOff>
          <xdr:row>10</xdr:row>
          <xdr:rowOff>0</xdr:rowOff>
        </xdr:to>
        <xdr:sp>
          <xdr:nvSpPr>
            <xdr:cNvPr id="2106" name="Check Box 58" hidden="1">
              <a:extLst>
                <a:ext uri="{63B3BB69-23CF-44E3-9099-C40C66FF867C}">
                  <a14:compatExt spid="_x0000_s2106"/>
                </a:ext>
              </a:extLst>
            </xdr:cNvPr>
            <xdr:cNvSpPr/>
          </xdr:nvSpPr>
          <xdr:spPr>
            <a:xfrm>
              <a:off x="2606040" y="1798320"/>
              <a:ext cx="586740" cy="1733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388620</xdr:colOff>
          <xdr:row>7</xdr:row>
          <xdr:rowOff>0</xdr:rowOff>
        </xdr:from>
        <xdr:to>
          <xdr:col>5</xdr:col>
          <xdr:colOff>464820</xdr:colOff>
          <xdr:row>8</xdr:row>
          <xdr:rowOff>0</xdr:rowOff>
        </xdr:to>
        <xdr:sp>
          <xdr:nvSpPr>
            <xdr:cNvPr id="2107" name="Check Box 59" hidden="1">
              <a:extLst>
                <a:ext uri="{63B3BB69-23CF-44E3-9099-C40C66FF867C}">
                  <a14:compatExt spid="_x0000_s2107"/>
                </a:ext>
              </a:extLst>
            </xdr:cNvPr>
            <xdr:cNvSpPr/>
          </xdr:nvSpPr>
          <xdr:spPr>
            <a:xfrm>
              <a:off x="3383280" y="1428750"/>
              <a:ext cx="76962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426720</xdr:colOff>
          <xdr:row>7</xdr:row>
          <xdr:rowOff>0</xdr:rowOff>
        </xdr:from>
        <xdr:to>
          <xdr:col>4</xdr:col>
          <xdr:colOff>373380</xdr:colOff>
          <xdr:row>8</xdr:row>
          <xdr:rowOff>0</xdr:rowOff>
        </xdr:to>
        <xdr:sp>
          <xdr:nvSpPr>
            <xdr:cNvPr id="2108" name="Check Box 60" hidden="1">
              <a:extLst>
                <a:ext uri="{63B3BB69-23CF-44E3-9099-C40C66FF867C}">
                  <a14:compatExt spid="_x0000_s2108"/>
                </a:ext>
              </a:extLst>
            </xdr:cNvPr>
            <xdr:cNvSpPr/>
          </xdr:nvSpPr>
          <xdr:spPr>
            <a:xfrm>
              <a:off x="2697480" y="1428750"/>
              <a:ext cx="67056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487680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109" name="Check Box 61" hidden="1">
              <a:extLst>
                <a:ext uri="{63B3BB69-23CF-44E3-9099-C40C66FF867C}">
                  <a14:compatExt spid="_x0000_s2109"/>
                </a:ext>
              </a:extLst>
            </xdr:cNvPr>
            <xdr:cNvSpPr/>
          </xdr:nvSpPr>
          <xdr:spPr>
            <a:xfrm>
              <a:off x="4175760" y="142875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373380</xdr:colOff>
          <xdr:row>11</xdr:row>
          <xdr:rowOff>0</xdr:rowOff>
        </xdr:from>
        <xdr:to>
          <xdr:col>9</xdr:col>
          <xdr:colOff>769620</xdr:colOff>
          <xdr:row>11</xdr:row>
          <xdr:rowOff>160020</xdr:rowOff>
        </xdr:to>
        <xdr:sp>
          <xdr:nvSpPr>
            <xdr:cNvPr id="2110" name="Check Box 62" hidden="1">
              <a:extLst>
                <a:ext uri="{63B3BB69-23CF-44E3-9099-C40C66FF867C}">
                  <a14:compatExt spid="_x0000_s2110"/>
                </a:ext>
              </a:extLst>
            </xdr:cNvPr>
            <xdr:cNvSpPr/>
          </xdr:nvSpPr>
          <xdr:spPr>
            <a:xfrm>
              <a:off x="6888480" y="2152650"/>
              <a:ext cx="396240" cy="1600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373380</xdr:colOff>
          <xdr:row>12</xdr:row>
          <xdr:rowOff>0</xdr:rowOff>
        </xdr:from>
        <xdr:to>
          <xdr:col>9</xdr:col>
          <xdr:colOff>769620</xdr:colOff>
          <xdr:row>12</xdr:row>
          <xdr:rowOff>160020</xdr:rowOff>
        </xdr:to>
        <xdr:sp>
          <xdr:nvSpPr>
            <xdr:cNvPr id="2111" name="Check Box 63" hidden="1">
              <a:extLst>
                <a:ext uri="{63B3BB69-23CF-44E3-9099-C40C66FF867C}">
                  <a14:compatExt spid="_x0000_s2111"/>
                </a:ext>
              </a:extLst>
            </xdr:cNvPr>
            <xdr:cNvSpPr/>
          </xdr:nvSpPr>
          <xdr:spPr>
            <a:xfrm>
              <a:off x="6888480" y="2333625"/>
              <a:ext cx="396240" cy="1600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68580</xdr:rowOff>
        </xdr:from>
        <xdr:to>
          <xdr:col>2</xdr:col>
          <xdr:colOff>76200</xdr:colOff>
          <xdr:row>13</xdr:row>
          <xdr:rowOff>45720</xdr:rowOff>
        </xdr:to>
        <xdr:sp>
          <xdr:nvSpPr>
            <xdr:cNvPr id="2112" name="Check Box 64" hidden="1">
              <a:extLst>
                <a:ext uri="{63B3BB69-23CF-44E3-9099-C40C66FF867C}">
                  <a14:compatExt spid="_x0000_s2112"/>
                </a:ext>
              </a:extLst>
            </xdr:cNvPr>
            <xdr:cNvSpPr/>
          </xdr:nvSpPr>
          <xdr:spPr>
            <a:xfrm>
              <a:off x="1150620" y="2221230"/>
              <a:ext cx="502920" cy="3390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373380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113" name="Check Box 65" hidden="1">
              <a:extLst>
                <a:ext uri="{63B3BB69-23CF-44E3-9099-C40C66FF867C}">
                  <a14:compatExt spid="_x0000_s2113"/>
                </a:ext>
              </a:extLst>
            </xdr:cNvPr>
            <xdr:cNvSpPr/>
          </xdr:nvSpPr>
          <xdr:spPr>
            <a:xfrm>
              <a:off x="1950720" y="2305050"/>
              <a:ext cx="77724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182880</xdr:rowOff>
        </xdr:from>
        <xdr:to>
          <xdr:col>2</xdr:col>
          <xdr:colOff>121920</xdr:colOff>
          <xdr:row>14</xdr:row>
          <xdr:rowOff>0</xdr:rowOff>
        </xdr:to>
        <xdr:sp>
          <xdr:nvSpPr>
            <xdr:cNvPr id="2114" name="Check Box 66" hidden="1">
              <a:extLst>
                <a:ext uri="{63B3BB69-23CF-44E3-9099-C40C66FF867C}">
                  <a14:compatExt spid="_x0000_s2114"/>
                </a:ext>
              </a:extLst>
            </xdr:cNvPr>
            <xdr:cNvSpPr/>
          </xdr:nvSpPr>
          <xdr:spPr>
            <a:xfrm>
              <a:off x="1074420" y="2514600"/>
              <a:ext cx="62484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388620</xdr:colOff>
          <xdr:row>10</xdr:row>
          <xdr:rowOff>182880</xdr:rowOff>
        </xdr:from>
        <xdr:to>
          <xdr:col>2</xdr:col>
          <xdr:colOff>182880</xdr:colOff>
          <xdr:row>12</xdr:row>
          <xdr:rowOff>30480</xdr:rowOff>
        </xdr:to>
        <xdr:sp>
          <xdr:nvSpPr>
            <xdr:cNvPr id="2115" name="Check Box 67" hidden="1">
              <a:extLst>
                <a:ext uri="{63B3BB69-23CF-44E3-9099-C40C66FF867C}">
                  <a14:compatExt spid="_x0000_s2115"/>
                </a:ext>
              </a:extLst>
            </xdr:cNvPr>
            <xdr:cNvSpPr/>
          </xdr:nvSpPr>
          <xdr:spPr>
            <a:xfrm>
              <a:off x="1120140" y="2152650"/>
              <a:ext cx="640080" cy="2114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160020</xdr:rowOff>
        </xdr:from>
        <xdr:to>
          <xdr:col>6</xdr:col>
          <xdr:colOff>259080</xdr:colOff>
          <xdr:row>13</xdr:row>
          <xdr:rowOff>7620</xdr:rowOff>
        </xdr:to>
        <xdr:sp>
          <xdr:nvSpPr>
            <xdr:cNvPr id="2116" name="Check Box 68" hidden="1">
              <a:extLst>
                <a:ext uri="{63B3BB69-23CF-44E3-9099-C40C66FF867C}">
                  <a14:compatExt spid="_x0000_s2116"/>
                </a:ext>
              </a:extLst>
            </xdr:cNvPr>
            <xdr:cNvSpPr/>
          </xdr:nvSpPr>
          <xdr:spPr>
            <a:xfrm>
              <a:off x="4030980" y="2312670"/>
              <a:ext cx="70866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236220</xdr:colOff>
          <xdr:row>22</xdr:row>
          <xdr:rowOff>160020</xdr:rowOff>
        </xdr:from>
        <xdr:to>
          <xdr:col>3</xdr:col>
          <xdr:colOff>640080</xdr:colOff>
          <xdr:row>23</xdr:row>
          <xdr:rowOff>152400</xdr:rowOff>
        </xdr:to>
        <xdr:sp>
          <xdr:nvSpPr>
            <xdr:cNvPr id="2117" name="Check Box 69" hidden="1">
              <a:extLst>
                <a:ext uri="{63B3BB69-23CF-44E3-9099-C40C66FF867C}">
                  <a14:compatExt spid="_x0000_s2117"/>
                </a:ext>
              </a:extLst>
            </xdr:cNvPr>
            <xdr:cNvSpPr/>
          </xdr:nvSpPr>
          <xdr:spPr>
            <a:xfrm>
              <a:off x="2506980" y="4322445"/>
              <a:ext cx="403860" cy="1733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7</xdr:col>
      <xdr:colOff>1249045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4784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7</xdr:col>
      <xdr:colOff>1249045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9864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7</xdr:col>
      <xdr:colOff>1249045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7484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7</xdr:col>
      <xdr:colOff>1249045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4784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7</xdr:col>
      <xdr:colOff>1249045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4784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12</xdr:row>
      <xdr:rowOff>28575</xdr:rowOff>
    </xdr:from>
    <xdr:to>
      <xdr:col>8</xdr:col>
      <xdr:colOff>409574</xdr:colOff>
      <xdr:row>38</xdr:row>
      <xdr:rowOff>120014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105150"/>
          <a:ext cx="6360160" cy="4548505"/>
        </a:xfrm>
        <a:prstGeom prst="rect">
          <a:avLst/>
        </a:prstGeom>
      </xdr:spPr>
    </xdr:pic>
    <xdr:clientData/>
  </xdr:twoCellAnchor>
  <xdr:twoCellAnchor editAs="oneCell">
    <xdr:from>
      <xdr:col>8</xdr:col>
      <xdr:colOff>485775</xdr:colOff>
      <xdr:row>11</xdr:row>
      <xdr:rowOff>176211</xdr:rowOff>
    </xdr:from>
    <xdr:to>
      <xdr:col>19</xdr:col>
      <xdr:colOff>180975</xdr:colOff>
      <xdr:row>39</xdr:row>
      <xdr:rowOff>54768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36995" y="3076575"/>
          <a:ext cx="7071360" cy="46837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1" Type="http://schemas.openxmlformats.org/officeDocument/2006/relationships/ctrlProp" Target="../ctrlProps/ctrlProp170.xml"/><Relationship Id="rId70" Type="http://schemas.openxmlformats.org/officeDocument/2006/relationships/ctrlProp" Target="../ctrlProps/ctrlProp169.xml"/><Relationship Id="rId7" Type="http://schemas.openxmlformats.org/officeDocument/2006/relationships/ctrlProp" Target="../ctrlProps/ctrlProp106.xml"/><Relationship Id="rId69" Type="http://schemas.openxmlformats.org/officeDocument/2006/relationships/ctrlProp" Target="../ctrlProps/ctrlProp168.xml"/><Relationship Id="rId68" Type="http://schemas.openxmlformats.org/officeDocument/2006/relationships/ctrlProp" Target="../ctrlProps/ctrlProp167.xml"/><Relationship Id="rId67" Type="http://schemas.openxmlformats.org/officeDocument/2006/relationships/ctrlProp" Target="../ctrlProps/ctrlProp166.xml"/><Relationship Id="rId66" Type="http://schemas.openxmlformats.org/officeDocument/2006/relationships/ctrlProp" Target="../ctrlProps/ctrlProp165.xml"/><Relationship Id="rId65" Type="http://schemas.openxmlformats.org/officeDocument/2006/relationships/ctrlProp" Target="../ctrlProps/ctrlProp164.xml"/><Relationship Id="rId64" Type="http://schemas.openxmlformats.org/officeDocument/2006/relationships/ctrlProp" Target="../ctrlProps/ctrlProp163.xml"/><Relationship Id="rId63" Type="http://schemas.openxmlformats.org/officeDocument/2006/relationships/ctrlProp" Target="../ctrlProps/ctrlProp162.xml"/><Relationship Id="rId62" Type="http://schemas.openxmlformats.org/officeDocument/2006/relationships/ctrlProp" Target="../ctrlProps/ctrlProp161.xml"/><Relationship Id="rId61" Type="http://schemas.openxmlformats.org/officeDocument/2006/relationships/ctrlProp" Target="../ctrlProps/ctrlProp160.xml"/><Relationship Id="rId60" Type="http://schemas.openxmlformats.org/officeDocument/2006/relationships/ctrlProp" Target="../ctrlProps/ctrlProp159.xml"/><Relationship Id="rId6" Type="http://schemas.openxmlformats.org/officeDocument/2006/relationships/ctrlProp" Target="../ctrlProps/ctrlProp105.xml"/><Relationship Id="rId59" Type="http://schemas.openxmlformats.org/officeDocument/2006/relationships/ctrlProp" Target="../ctrlProps/ctrlProp158.xml"/><Relationship Id="rId58" Type="http://schemas.openxmlformats.org/officeDocument/2006/relationships/ctrlProp" Target="../ctrlProps/ctrlProp157.xml"/><Relationship Id="rId57" Type="http://schemas.openxmlformats.org/officeDocument/2006/relationships/ctrlProp" Target="../ctrlProps/ctrlProp156.xml"/><Relationship Id="rId56" Type="http://schemas.openxmlformats.org/officeDocument/2006/relationships/ctrlProp" Target="../ctrlProps/ctrlProp155.xml"/><Relationship Id="rId55" Type="http://schemas.openxmlformats.org/officeDocument/2006/relationships/ctrlProp" Target="../ctrlProps/ctrlProp154.xml"/><Relationship Id="rId54" Type="http://schemas.openxmlformats.org/officeDocument/2006/relationships/ctrlProp" Target="../ctrlProps/ctrlProp153.xml"/><Relationship Id="rId53" Type="http://schemas.openxmlformats.org/officeDocument/2006/relationships/ctrlProp" Target="../ctrlProps/ctrlProp152.xml"/><Relationship Id="rId52" Type="http://schemas.openxmlformats.org/officeDocument/2006/relationships/ctrlProp" Target="../ctrlProps/ctrlProp151.xml"/><Relationship Id="rId51" Type="http://schemas.openxmlformats.org/officeDocument/2006/relationships/ctrlProp" Target="../ctrlProps/ctrlProp150.xml"/><Relationship Id="rId50" Type="http://schemas.openxmlformats.org/officeDocument/2006/relationships/ctrlProp" Target="../ctrlProps/ctrlProp149.xml"/><Relationship Id="rId5" Type="http://schemas.openxmlformats.org/officeDocument/2006/relationships/ctrlProp" Target="../ctrlProps/ctrlProp104.xml"/><Relationship Id="rId49" Type="http://schemas.openxmlformats.org/officeDocument/2006/relationships/ctrlProp" Target="../ctrlProps/ctrlProp148.xml"/><Relationship Id="rId48" Type="http://schemas.openxmlformats.org/officeDocument/2006/relationships/ctrlProp" Target="../ctrlProps/ctrlProp147.xml"/><Relationship Id="rId47" Type="http://schemas.openxmlformats.org/officeDocument/2006/relationships/ctrlProp" Target="../ctrlProps/ctrlProp146.xml"/><Relationship Id="rId46" Type="http://schemas.openxmlformats.org/officeDocument/2006/relationships/ctrlProp" Target="../ctrlProps/ctrlProp145.xml"/><Relationship Id="rId45" Type="http://schemas.openxmlformats.org/officeDocument/2006/relationships/ctrlProp" Target="../ctrlProps/ctrlProp144.xml"/><Relationship Id="rId44" Type="http://schemas.openxmlformats.org/officeDocument/2006/relationships/ctrlProp" Target="../ctrlProps/ctrlProp143.xml"/><Relationship Id="rId43" Type="http://schemas.openxmlformats.org/officeDocument/2006/relationships/ctrlProp" Target="../ctrlProps/ctrlProp142.xml"/><Relationship Id="rId42" Type="http://schemas.openxmlformats.org/officeDocument/2006/relationships/ctrlProp" Target="../ctrlProps/ctrlProp141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PageLayoutView="125" workbookViewId="0">
      <selection activeCell="L13" sqref="L13"/>
    </sheetView>
  </sheetViews>
  <sheetFormatPr defaultColWidth="11" defaultRowHeight="14.25"/>
  <cols>
    <col min="1" max="1" width="4" customWidth="1"/>
    <col min="2" max="2" width="12.9" customWidth="1"/>
    <col min="3" max="3" width="11.9" customWidth="1"/>
    <col min="4" max="4" width="11" customWidth="1"/>
    <col min="5" max="5" width="10" customWidth="1"/>
  </cols>
  <sheetData>
    <row r="1" ht="15"/>
    <row r="2" ht="41.1" customHeight="1" spans="2:9">
      <c r="B2" s="372" t="s">
        <v>0</v>
      </c>
      <c r="C2" s="373"/>
      <c r="D2" s="373"/>
      <c r="E2" s="373"/>
      <c r="F2" s="373"/>
      <c r="G2" s="373"/>
      <c r="H2" s="373"/>
      <c r="I2" s="387"/>
    </row>
    <row r="3" ht="27.9" customHeight="1" spans="2:9">
      <c r="B3" s="374"/>
      <c r="C3" s="375"/>
      <c r="D3" s="376" t="s">
        <v>1</v>
      </c>
      <c r="E3" s="377"/>
      <c r="F3" s="378" t="s">
        <v>2</v>
      </c>
      <c r="G3" s="379"/>
      <c r="H3" s="376" t="s">
        <v>3</v>
      </c>
      <c r="I3" s="388"/>
    </row>
    <row r="4" ht="27.9" customHeight="1" spans="2:9">
      <c r="B4" s="374" t="s">
        <v>4</v>
      </c>
      <c r="C4" s="375" t="s">
        <v>5</v>
      </c>
      <c r="D4" s="375" t="s">
        <v>6</v>
      </c>
      <c r="E4" s="375" t="s">
        <v>7</v>
      </c>
      <c r="F4" s="380" t="s">
        <v>6</v>
      </c>
      <c r="G4" s="380" t="s">
        <v>7</v>
      </c>
      <c r="H4" s="375" t="s">
        <v>6</v>
      </c>
      <c r="I4" s="389" t="s">
        <v>7</v>
      </c>
    </row>
    <row r="5" ht="27.9" customHeight="1" spans="2:9">
      <c r="B5" s="381" t="s">
        <v>8</v>
      </c>
      <c r="C5" s="44">
        <v>13</v>
      </c>
      <c r="D5" s="44">
        <v>0</v>
      </c>
      <c r="E5" s="44">
        <v>1</v>
      </c>
      <c r="F5" s="382">
        <v>0</v>
      </c>
      <c r="G5" s="382">
        <v>1</v>
      </c>
      <c r="H5" s="44">
        <v>1</v>
      </c>
      <c r="I5" s="390">
        <v>2</v>
      </c>
    </row>
    <row r="6" ht="27.9" customHeight="1" spans="2:9">
      <c r="B6" s="381" t="s">
        <v>9</v>
      </c>
      <c r="C6" s="44">
        <v>20</v>
      </c>
      <c r="D6" s="44">
        <v>0</v>
      </c>
      <c r="E6" s="44">
        <v>1</v>
      </c>
      <c r="F6" s="382">
        <v>1</v>
      </c>
      <c r="G6" s="382">
        <v>2</v>
      </c>
      <c r="H6" s="44">
        <v>2</v>
      </c>
      <c r="I6" s="390">
        <v>3</v>
      </c>
    </row>
    <row r="7" ht="27.9" customHeight="1" spans="2:9">
      <c r="B7" s="381" t="s">
        <v>10</v>
      </c>
      <c r="C7" s="44">
        <v>32</v>
      </c>
      <c r="D7" s="44">
        <v>0</v>
      </c>
      <c r="E7" s="44">
        <v>1</v>
      </c>
      <c r="F7" s="382">
        <v>2</v>
      </c>
      <c r="G7" s="382">
        <v>3</v>
      </c>
      <c r="H7" s="44">
        <v>3</v>
      </c>
      <c r="I7" s="390">
        <v>4</v>
      </c>
    </row>
    <row r="8" ht="27.9" customHeight="1" spans="2:9">
      <c r="B8" s="381" t="s">
        <v>11</v>
      </c>
      <c r="C8" s="44">
        <v>50</v>
      </c>
      <c r="D8" s="44">
        <v>1</v>
      </c>
      <c r="E8" s="44">
        <v>2</v>
      </c>
      <c r="F8" s="382">
        <v>3</v>
      </c>
      <c r="G8" s="382">
        <v>4</v>
      </c>
      <c r="H8" s="44">
        <v>5</v>
      </c>
      <c r="I8" s="390">
        <v>6</v>
      </c>
    </row>
    <row r="9" ht="27.9" customHeight="1" spans="2:9">
      <c r="B9" s="381" t="s">
        <v>12</v>
      </c>
      <c r="C9" s="44">
        <v>80</v>
      </c>
      <c r="D9" s="44">
        <v>2</v>
      </c>
      <c r="E9" s="44">
        <v>3</v>
      </c>
      <c r="F9" s="382">
        <v>5</v>
      </c>
      <c r="G9" s="382">
        <v>6</v>
      </c>
      <c r="H9" s="44">
        <v>7</v>
      </c>
      <c r="I9" s="390">
        <v>8</v>
      </c>
    </row>
    <row r="10" ht="27.9" customHeight="1" spans="2:9">
      <c r="B10" s="381" t="s">
        <v>13</v>
      </c>
      <c r="C10" s="44">
        <v>125</v>
      </c>
      <c r="D10" s="44">
        <v>3</v>
      </c>
      <c r="E10" s="44">
        <v>4</v>
      </c>
      <c r="F10" s="382">
        <v>7</v>
      </c>
      <c r="G10" s="382">
        <v>8</v>
      </c>
      <c r="H10" s="44">
        <v>10</v>
      </c>
      <c r="I10" s="390">
        <v>11</v>
      </c>
    </row>
    <row r="11" ht="27.9" customHeight="1" spans="2:9">
      <c r="B11" s="381" t="s">
        <v>14</v>
      </c>
      <c r="C11" s="44">
        <v>200</v>
      </c>
      <c r="D11" s="44">
        <v>5</v>
      </c>
      <c r="E11" s="44">
        <v>6</v>
      </c>
      <c r="F11" s="382">
        <v>10</v>
      </c>
      <c r="G11" s="382">
        <v>11</v>
      </c>
      <c r="H11" s="44">
        <v>14</v>
      </c>
      <c r="I11" s="390">
        <v>15</v>
      </c>
    </row>
    <row r="12" ht="27.9" customHeight="1" spans="2:9">
      <c r="B12" s="383" t="s">
        <v>15</v>
      </c>
      <c r="C12" s="384">
        <v>315</v>
      </c>
      <c r="D12" s="384">
        <v>7</v>
      </c>
      <c r="E12" s="384">
        <v>8</v>
      </c>
      <c r="F12" s="385">
        <v>14</v>
      </c>
      <c r="G12" s="385">
        <v>15</v>
      </c>
      <c r="H12" s="384">
        <v>21</v>
      </c>
      <c r="I12" s="391">
        <v>22</v>
      </c>
    </row>
    <row r="14" spans="2:4">
      <c r="B14" s="386" t="s">
        <v>16</v>
      </c>
      <c r="C14" s="386"/>
      <c r="D14" s="386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"/>
  <sheetViews>
    <sheetView workbookViewId="0">
      <selection activeCell="A11" sqref="A11:M11"/>
    </sheetView>
  </sheetViews>
  <sheetFormatPr defaultColWidth="8.8" defaultRowHeight="14.25"/>
  <cols>
    <col min="1" max="2" width="8.8" style="3"/>
    <col min="3" max="3" width="13.6" style="3" customWidth="1"/>
    <col min="4" max="4" width="17.7" style="3" customWidth="1"/>
    <col min="5" max="5" width="15.3" style="3" customWidth="1"/>
    <col min="6" max="6" width="16.4" style="3" customWidth="1"/>
    <col min="7" max="16384" width="8.8" style="3"/>
  </cols>
  <sheetData>
    <row r="1" ht="29.25" spans="1:13">
      <c r="A1" s="4" t="s">
        <v>409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ht="16.5" spans="1:13">
      <c r="A2" s="5" t="s">
        <v>381</v>
      </c>
      <c r="B2" s="6" t="s">
        <v>386</v>
      </c>
      <c r="C2" s="6" t="s">
        <v>382</v>
      </c>
      <c r="D2" s="6" t="s">
        <v>383</v>
      </c>
      <c r="E2" s="6" t="s">
        <v>384</v>
      </c>
      <c r="F2" s="6" t="s">
        <v>385</v>
      </c>
      <c r="G2" s="5" t="s">
        <v>410</v>
      </c>
      <c r="H2" s="5"/>
      <c r="I2" s="5" t="s">
        <v>411</v>
      </c>
      <c r="J2" s="5"/>
      <c r="K2" s="7" t="s">
        <v>412</v>
      </c>
      <c r="L2" s="77" t="s">
        <v>413</v>
      </c>
      <c r="M2" s="20" t="s">
        <v>414</v>
      </c>
    </row>
    <row r="3" ht="16.5" spans="1:13">
      <c r="A3" s="5"/>
      <c r="B3" s="8"/>
      <c r="C3" s="8"/>
      <c r="D3" s="8"/>
      <c r="E3" s="8"/>
      <c r="F3" s="8"/>
      <c r="G3" s="5" t="s">
        <v>415</v>
      </c>
      <c r="H3" s="5" t="s">
        <v>416</v>
      </c>
      <c r="I3" s="5" t="s">
        <v>415</v>
      </c>
      <c r="J3" s="5" t="s">
        <v>416</v>
      </c>
      <c r="K3" s="9"/>
      <c r="L3" s="78"/>
      <c r="M3" s="21"/>
    </row>
    <row r="4" ht="24.9" customHeight="1" spans="1:13">
      <c r="A4" s="13">
        <v>1</v>
      </c>
      <c r="B4" s="13" t="s">
        <v>400</v>
      </c>
      <c r="C4" s="13" t="s">
        <v>417</v>
      </c>
      <c r="D4" s="13">
        <v>1201598</v>
      </c>
      <c r="E4" s="13" t="s">
        <v>250</v>
      </c>
      <c r="F4" s="13" t="s">
        <v>399</v>
      </c>
      <c r="G4" s="71">
        <v>-0.016</v>
      </c>
      <c r="H4" s="71">
        <v>-0.011</v>
      </c>
      <c r="I4" s="71">
        <v>-0.032</v>
      </c>
      <c r="J4" s="71">
        <v>-0.013</v>
      </c>
      <c r="K4" s="73"/>
      <c r="L4" s="73"/>
      <c r="M4" s="73"/>
    </row>
    <row r="5" ht="24.9" customHeight="1" spans="1:13">
      <c r="A5" s="13"/>
      <c r="B5" s="13"/>
      <c r="C5" s="13"/>
      <c r="D5" s="13"/>
      <c r="E5" s="13"/>
      <c r="F5" s="13"/>
      <c r="G5" s="72"/>
      <c r="H5" s="72"/>
      <c r="I5" s="72"/>
      <c r="J5" s="71"/>
      <c r="K5" s="73"/>
      <c r="L5" s="73"/>
      <c r="M5" s="73"/>
    </row>
    <row r="6" ht="24.9" customHeight="1" spans="1:13">
      <c r="A6" s="13"/>
      <c r="B6" s="13"/>
      <c r="C6" s="13"/>
      <c r="D6" s="13"/>
      <c r="E6" s="13"/>
      <c r="F6" s="13"/>
      <c r="G6" s="71"/>
      <c r="H6" s="72"/>
      <c r="I6" s="72"/>
      <c r="J6" s="72"/>
      <c r="K6" s="73"/>
      <c r="L6" s="73"/>
      <c r="M6" s="73"/>
    </row>
    <row r="7" ht="24.9" customHeight="1" spans="1:13">
      <c r="A7" s="73"/>
      <c r="B7" s="73"/>
      <c r="C7" s="73"/>
      <c r="D7" s="73"/>
      <c r="E7" s="73"/>
      <c r="F7" s="73"/>
      <c r="G7" s="74"/>
      <c r="H7" s="74"/>
      <c r="I7" s="74"/>
      <c r="J7" s="74"/>
      <c r="K7" s="73"/>
      <c r="L7" s="73"/>
      <c r="M7" s="73"/>
    </row>
    <row r="8" ht="24.9" customHeight="1" spans="1:13">
      <c r="A8" s="73"/>
      <c r="B8" s="73"/>
      <c r="C8" s="73"/>
      <c r="D8" s="73"/>
      <c r="E8" s="13"/>
      <c r="F8" s="73"/>
      <c r="G8" s="74"/>
      <c r="H8" s="74"/>
      <c r="I8" s="74"/>
      <c r="J8" s="74"/>
      <c r="K8" s="73"/>
      <c r="L8" s="73"/>
      <c r="M8" s="73"/>
    </row>
    <row r="9" ht="24.9" customHeight="1" spans="1:13">
      <c r="A9" s="73"/>
      <c r="B9" s="73"/>
      <c r="C9" s="73"/>
      <c r="D9" s="73"/>
      <c r="E9" s="73"/>
      <c r="F9" s="73"/>
      <c r="G9" s="74"/>
      <c r="H9" s="74"/>
      <c r="I9" s="74"/>
      <c r="J9" s="74"/>
      <c r="K9" s="73"/>
      <c r="L9" s="73"/>
      <c r="M9" s="73"/>
    </row>
    <row r="10" ht="33" customHeight="1" spans="1:13">
      <c r="A10" s="14" t="s">
        <v>418</v>
      </c>
      <c r="B10" s="15"/>
      <c r="C10" s="15"/>
      <c r="D10" s="15"/>
      <c r="E10" s="16"/>
      <c r="F10" s="17"/>
      <c r="G10" s="75"/>
      <c r="H10" s="14" t="s">
        <v>419</v>
      </c>
      <c r="I10" s="15"/>
      <c r="J10" s="15"/>
      <c r="K10" s="16"/>
      <c r="L10" s="79"/>
      <c r="M10" s="22"/>
    </row>
    <row r="11" ht="145.5" customHeight="1" spans="1:13">
      <c r="A11" s="76" t="s">
        <v>420</v>
      </c>
      <c r="B11" s="76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</row>
  </sheetData>
  <mergeCells count="17">
    <mergeCell ref="A1:M1"/>
    <mergeCell ref="G2:H2"/>
    <mergeCell ref="I2:J2"/>
    <mergeCell ref="A10:E10"/>
    <mergeCell ref="F10:G10"/>
    <mergeCell ref="H10:K10"/>
    <mergeCell ref="L10:M10"/>
    <mergeCell ref="A11:M11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11">
      <formula1>"YES,NO"</formula1>
    </dataValidation>
  </dataValidations>
  <pageMargins left="0.708661417322835" right="0.708661417322835" top="0.748031496062992" bottom="0.748031496062992" header="0.31496062992126" footer="0.31496062992126"/>
  <pageSetup paperSize="9" scale="80" orientation="landscape" verticalDpi="203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9"/>
  <sheetViews>
    <sheetView zoomScalePageLayoutView="125" workbookViewId="0">
      <selection activeCell="A18" sqref="A18:W18"/>
    </sheetView>
  </sheetViews>
  <sheetFormatPr defaultColWidth="9" defaultRowHeight="14.25"/>
  <cols>
    <col min="1" max="2" width="8.6" customWidth="1"/>
    <col min="3" max="3" width="12.1" customWidth="1"/>
    <col min="4" max="4" width="12.9" customWidth="1"/>
    <col min="5" max="5" width="12.1" customWidth="1"/>
    <col min="6" max="6" width="14.4" customWidth="1"/>
    <col min="7" max="7" width="7.5" customWidth="1"/>
    <col min="8" max="9" width="6.4" customWidth="1"/>
    <col min="10" max="20" width="8.1" customWidth="1"/>
    <col min="21" max="21" width="7.9" customWidth="1"/>
    <col min="22" max="22" width="7" customWidth="1"/>
    <col min="23" max="23" width="8.5" customWidth="1"/>
  </cols>
  <sheetData>
    <row r="1" ht="29.25" spans="1:23">
      <c r="A1" s="41" t="s">
        <v>421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</row>
    <row r="2" s="39" customFormat="1" ht="15.9" customHeight="1" spans="1:23">
      <c r="A2" s="57" t="s">
        <v>422</v>
      </c>
      <c r="B2" s="57" t="s">
        <v>386</v>
      </c>
      <c r="C2" s="57" t="s">
        <v>382</v>
      </c>
      <c r="D2" s="57" t="s">
        <v>383</v>
      </c>
      <c r="E2" s="57" t="s">
        <v>384</v>
      </c>
      <c r="F2" s="57" t="s">
        <v>385</v>
      </c>
      <c r="G2" s="58" t="s">
        <v>423</v>
      </c>
      <c r="H2" s="59"/>
      <c r="I2" s="69"/>
      <c r="J2" s="58" t="s">
        <v>424</v>
      </c>
      <c r="K2" s="59"/>
      <c r="L2" s="69"/>
      <c r="M2" s="58" t="s">
        <v>425</v>
      </c>
      <c r="N2" s="59"/>
      <c r="O2" s="69"/>
      <c r="P2" s="58" t="s">
        <v>426</v>
      </c>
      <c r="Q2" s="59"/>
      <c r="R2" s="69"/>
      <c r="S2" s="59" t="s">
        <v>427</v>
      </c>
      <c r="T2" s="59"/>
      <c r="U2" s="69"/>
      <c r="V2" s="43" t="s">
        <v>428</v>
      </c>
      <c r="W2" s="43" t="s">
        <v>396</v>
      </c>
    </row>
    <row r="3" s="39" customFormat="1" ht="16.5" spans="1:23">
      <c r="A3" s="60"/>
      <c r="B3" s="61"/>
      <c r="C3" s="61"/>
      <c r="D3" s="61"/>
      <c r="E3" s="61"/>
      <c r="F3" s="61"/>
      <c r="G3" s="62" t="s">
        <v>429</v>
      </c>
      <c r="H3" s="62" t="s">
        <v>33</v>
      </c>
      <c r="I3" s="62" t="s">
        <v>386</v>
      </c>
      <c r="J3" s="62" t="s">
        <v>429</v>
      </c>
      <c r="K3" s="62" t="s">
        <v>33</v>
      </c>
      <c r="L3" s="62" t="s">
        <v>386</v>
      </c>
      <c r="M3" s="62" t="s">
        <v>429</v>
      </c>
      <c r="N3" s="62" t="s">
        <v>33</v>
      </c>
      <c r="O3" s="62" t="s">
        <v>386</v>
      </c>
      <c r="P3" s="62" t="s">
        <v>429</v>
      </c>
      <c r="Q3" s="62" t="s">
        <v>33</v>
      </c>
      <c r="R3" s="62" t="s">
        <v>386</v>
      </c>
      <c r="S3" s="62" t="s">
        <v>429</v>
      </c>
      <c r="T3" s="62" t="s">
        <v>33</v>
      </c>
      <c r="U3" s="62" t="s">
        <v>386</v>
      </c>
      <c r="V3" s="70"/>
      <c r="W3" s="70"/>
    </row>
    <row r="4" spans="1:23">
      <c r="A4" s="63" t="s">
        <v>430</v>
      </c>
      <c r="B4" s="64"/>
      <c r="C4" s="64"/>
      <c r="D4" s="64"/>
      <c r="E4" s="64"/>
      <c r="F4" s="64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</row>
    <row r="5" ht="16.5" spans="1:23">
      <c r="A5" s="65"/>
      <c r="B5" s="66"/>
      <c r="C5" s="66"/>
      <c r="D5" s="66"/>
      <c r="E5" s="66"/>
      <c r="F5" s="66"/>
      <c r="G5" s="58" t="s">
        <v>431</v>
      </c>
      <c r="H5" s="59"/>
      <c r="I5" s="69"/>
      <c r="J5" s="58" t="s">
        <v>432</v>
      </c>
      <c r="K5" s="59"/>
      <c r="L5" s="69"/>
      <c r="M5" s="58" t="s">
        <v>433</v>
      </c>
      <c r="N5" s="59"/>
      <c r="O5" s="69"/>
      <c r="P5" s="58" t="s">
        <v>434</v>
      </c>
      <c r="Q5" s="59"/>
      <c r="R5" s="69"/>
      <c r="S5" s="59" t="s">
        <v>435</v>
      </c>
      <c r="T5" s="59"/>
      <c r="U5" s="69"/>
      <c r="V5" s="45"/>
      <c r="W5" s="45"/>
    </row>
    <row r="6" ht="16.5" spans="1:23">
      <c r="A6" s="65"/>
      <c r="B6" s="66"/>
      <c r="C6" s="66"/>
      <c r="D6" s="66"/>
      <c r="E6" s="66"/>
      <c r="F6" s="66"/>
      <c r="G6" s="62" t="s">
        <v>429</v>
      </c>
      <c r="H6" s="62" t="s">
        <v>33</v>
      </c>
      <c r="I6" s="62" t="s">
        <v>386</v>
      </c>
      <c r="J6" s="62" t="s">
        <v>429</v>
      </c>
      <c r="K6" s="62" t="s">
        <v>33</v>
      </c>
      <c r="L6" s="62" t="s">
        <v>386</v>
      </c>
      <c r="M6" s="62" t="s">
        <v>429</v>
      </c>
      <c r="N6" s="62" t="s">
        <v>33</v>
      </c>
      <c r="O6" s="62" t="s">
        <v>386</v>
      </c>
      <c r="P6" s="62" t="s">
        <v>429</v>
      </c>
      <c r="Q6" s="62" t="s">
        <v>33</v>
      </c>
      <c r="R6" s="62" t="s">
        <v>386</v>
      </c>
      <c r="S6" s="62" t="s">
        <v>429</v>
      </c>
      <c r="T6" s="62" t="s">
        <v>33</v>
      </c>
      <c r="U6" s="62" t="s">
        <v>386</v>
      </c>
      <c r="V6" s="45"/>
      <c r="W6" s="45"/>
    </row>
    <row r="7" spans="1:23">
      <c r="A7" s="67"/>
      <c r="B7" s="68"/>
      <c r="C7" s="68"/>
      <c r="D7" s="68"/>
      <c r="E7" s="68"/>
      <c r="F7" s="68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</row>
    <row r="8" spans="1:23">
      <c r="A8" s="64" t="s">
        <v>436</v>
      </c>
      <c r="B8" s="64"/>
      <c r="C8" s="64"/>
      <c r="D8" s="64"/>
      <c r="E8" s="64"/>
      <c r="F8" s="64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</row>
    <row r="9" spans="1:23">
      <c r="A9" s="68"/>
      <c r="B9" s="68"/>
      <c r="C9" s="68"/>
      <c r="D9" s="68"/>
      <c r="E9" s="68"/>
      <c r="F9" s="68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</row>
    <row r="10" spans="1:23">
      <c r="A10" s="64" t="s">
        <v>437</v>
      </c>
      <c r="B10" s="64"/>
      <c r="C10" s="64"/>
      <c r="D10" s="64"/>
      <c r="E10" s="64"/>
      <c r="F10" s="64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</row>
    <row r="11" spans="1:23">
      <c r="A11" s="68"/>
      <c r="B11" s="68"/>
      <c r="C11" s="68"/>
      <c r="D11" s="68"/>
      <c r="E11" s="68"/>
      <c r="F11" s="68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</row>
    <row r="12" spans="1:23">
      <c r="A12" s="64" t="s">
        <v>438</v>
      </c>
      <c r="B12" s="64"/>
      <c r="C12" s="64"/>
      <c r="D12" s="64"/>
      <c r="E12" s="64"/>
      <c r="F12" s="64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</row>
    <row r="13" spans="1:23">
      <c r="A13" s="68"/>
      <c r="B13" s="68"/>
      <c r="C13" s="68"/>
      <c r="D13" s="68"/>
      <c r="E13" s="68"/>
      <c r="F13" s="68"/>
      <c r="G13" s="45"/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</row>
    <row r="14" spans="1:23">
      <c r="A14" s="64" t="s">
        <v>439</v>
      </c>
      <c r="B14" s="64"/>
      <c r="C14" s="64"/>
      <c r="D14" s="64"/>
      <c r="E14" s="64"/>
      <c r="F14" s="6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</row>
    <row r="15" spans="1:23">
      <c r="A15" s="68"/>
      <c r="B15" s="68"/>
      <c r="C15" s="68"/>
      <c r="D15" s="68"/>
      <c r="E15" s="68"/>
      <c r="F15" s="68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</row>
    <row r="16" spans="1:23">
      <c r="A16" s="44"/>
      <c r="B16" s="44"/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</row>
    <row r="17" s="40" customFormat="1" ht="18.75" spans="1:23">
      <c r="A17" s="48" t="s">
        <v>440</v>
      </c>
      <c r="B17" s="49"/>
      <c r="C17" s="49"/>
      <c r="D17" s="49"/>
      <c r="E17" s="50"/>
      <c r="F17" s="51"/>
      <c r="G17" s="53"/>
      <c r="H17" s="52"/>
      <c r="I17" s="52"/>
      <c r="J17" s="48" t="s">
        <v>441</v>
      </c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50"/>
      <c r="V17" s="49"/>
      <c r="W17" s="56"/>
    </row>
    <row r="18" ht="60.75" customHeight="1" spans="1:23">
      <c r="A18" s="54" t="s">
        <v>442</v>
      </c>
      <c r="B18" s="54"/>
      <c r="C18" s="55"/>
      <c r="D18" s="55"/>
      <c r="E18" s="55"/>
      <c r="F18" s="55"/>
      <c r="G18" s="55"/>
      <c r="H18" s="55"/>
      <c r="I18" s="55"/>
      <c r="J18" s="55"/>
      <c r="K18" s="55"/>
      <c r="L18" s="55"/>
      <c r="M18" s="55"/>
      <c r="N18" s="55"/>
      <c r="O18" s="55"/>
      <c r="P18" s="55"/>
      <c r="Q18" s="55"/>
      <c r="R18" s="55"/>
      <c r="S18" s="55"/>
      <c r="T18" s="55"/>
      <c r="U18" s="55"/>
      <c r="V18" s="55"/>
      <c r="W18" s="55"/>
    </row>
    <row r="19" spans="1:1">
      <c r="A19" t="s">
        <v>443</v>
      </c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zoomScalePageLayoutView="125" workbookViewId="0">
      <selection activeCell="J17" sqref="J17"/>
    </sheetView>
  </sheetViews>
  <sheetFormatPr defaultColWidth="9" defaultRowHeight="14.25"/>
  <cols>
    <col min="1" max="1" width="7" customWidth="1"/>
    <col min="2" max="2" width="8.4" customWidth="1"/>
    <col min="3" max="3" width="12.9" customWidth="1"/>
    <col min="4" max="4" width="9.9" customWidth="1"/>
    <col min="5" max="6" width="13.5" customWidth="1"/>
    <col min="7" max="7" width="11.6" customWidth="1"/>
    <col min="8" max="8" width="14" customWidth="1"/>
    <col min="9" max="9" width="11.5" customWidth="1"/>
    <col min="10" max="13" width="10" customWidth="1"/>
    <col min="14" max="14" width="10.6" customWidth="1"/>
  </cols>
  <sheetData>
    <row r="1" ht="29.25" spans="1:14">
      <c r="A1" s="41" t="s">
        <v>444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</row>
    <row r="2" s="39" customFormat="1" ht="16.5" spans="1:14">
      <c r="A2" s="42" t="s">
        <v>445</v>
      </c>
      <c r="B2" s="43" t="s">
        <v>382</v>
      </c>
      <c r="C2" s="43" t="s">
        <v>383</v>
      </c>
      <c r="D2" s="43" t="s">
        <v>384</v>
      </c>
      <c r="E2" s="43" t="s">
        <v>385</v>
      </c>
      <c r="F2" s="43" t="s">
        <v>386</v>
      </c>
      <c r="G2" s="42" t="s">
        <v>446</v>
      </c>
      <c r="H2" s="42" t="s">
        <v>447</v>
      </c>
      <c r="I2" s="42" t="s">
        <v>448</v>
      </c>
      <c r="J2" s="42" t="s">
        <v>447</v>
      </c>
      <c r="K2" s="42" t="s">
        <v>449</v>
      </c>
      <c r="L2" s="42" t="s">
        <v>447</v>
      </c>
      <c r="M2" s="43" t="s">
        <v>428</v>
      </c>
      <c r="N2" s="43" t="s">
        <v>396</v>
      </c>
    </row>
    <row r="3" spans="1:14">
      <c r="A3" s="44"/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</row>
    <row r="4" ht="16.5" spans="1:14">
      <c r="A4" s="46" t="s">
        <v>445</v>
      </c>
      <c r="B4" s="47" t="s">
        <v>450</v>
      </c>
      <c r="C4" s="47" t="s">
        <v>429</v>
      </c>
      <c r="D4" s="47" t="s">
        <v>384</v>
      </c>
      <c r="E4" s="43" t="s">
        <v>385</v>
      </c>
      <c r="F4" s="43" t="s">
        <v>386</v>
      </c>
      <c r="G4" s="42" t="s">
        <v>446</v>
      </c>
      <c r="H4" s="42" t="s">
        <v>447</v>
      </c>
      <c r="I4" s="42" t="s">
        <v>448</v>
      </c>
      <c r="J4" s="42" t="s">
        <v>447</v>
      </c>
      <c r="K4" s="42" t="s">
        <v>449</v>
      </c>
      <c r="L4" s="42" t="s">
        <v>447</v>
      </c>
      <c r="M4" s="43" t="s">
        <v>428</v>
      </c>
      <c r="N4" s="43" t="s">
        <v>396</v>
      </c>
    </row>
    <row r="5" spans="1:14">
      <c r="A5" s="44"/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</row>
    <row r="6" spans="1:14">
      <c r="A6" s="44"/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</row>
    <row r="7" spans="1:14">
      <c r="A7" s="44"/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</row>
    <row r="8" spans="1:14">
      <c r="A8" s="44"/>
      <c r="B8" s="44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</row>
    <row r="9" spans="1:14">
      <c r="A9" s="44"/>
      <c r="B9" s="44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</row>
    <row r="10" spans="1:14">
      <c r="A10" s="44"/>
      <c r="B10" s="44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</row>
    <row r="11" s="40" customFormat="1" ht="18.75" spans="1:14">
      <c r="A11" s="48" t="s">
        <v>440</v>
      </c>
      <c r="B11" s="49"/>
      <c r="C11" s="49"/>
      <c r="D11" s="50"/>
      <c r="E11" s="51"/>
      <c r="F11" s="52"/>
      <c r="G11" s="53"/>
      <c r="H11" s="52"/>
      <c r="I11" s="48" t="s">
        <v>441</v>
      </c>
      <c r="J11" s="49"/>
      <c r="K11" s="49"/>
      <c r="L11" s="49"/>
      <c r="M11" s="49"/>
      <c r="N11" s="56"/>
    </row>
    <row r="12" ht="68.25" customHeight="1" spans="1:14">
      <c r="A12" s="54" t="s">
        <v>451</v>
      </c>
      <c r="B12" s="55"/>
      <c r="C12" s="55"/>
      <c r="D12" s="55"/>
      <c r="E12" s="55"/>
      <c r="F12" s="55"/>
      <c r="G12" s="55"/>
      <c r="H12" s="55"/>
      <c r="I12" s="55"/>
      <c r="J12" s="55"/>
      <c r="K12" s="55"/>
      <c r="L12" s="55"/>
      <c r="M12" s="55"/>
      <c r="N12" s="55"/>
    </row>
    <row r="13" spans="1:1">
      <c r="A13" t="s">
        <v>443</v>
      </c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3"/>
  <sheetViews>
    <sheetView zoomScalePageLayoutView="125" workbookViewId="0">
      <selection activeCell="F16" sqref="F16"/>
    </sheetView>
  </sheetViews>
  <sheetFormatPr defaultColWidth="9" defaultRowHeight="14.25"/>
  <cols>
    <col min="1" max="1" width="10.2" style="25" customWidth="1"/>
    <col min="2" max="2" width="7" style="25" customWidth="1"/>
    <col min="3" max="3" width="12.1" style="25" customWidth="1"/>
    <col min="4" max="4" width="12.9" style="25" customWidth="1"/>
    <col min="5" max="5" width="12.1" style="25" customWidth="1"/>
    <col min="6" max="6" width="14.4" style="25" customWidth="1"/>
    <col min="7" max="7" width="15.9" style="25" customWidth="1"/>
    <col min="8" max="9" width="14" style="25" customWidth="1"/>
    <col min="10" max="10" width="11.5" style="25" customWidth="1"/>
    <col min="11" max="16384" width="9" style="25"/>
  </cols>
  <sheetData>
    <row r="1" ht="29.25" spans="1:10">
      <c r="A1" s="26" t="s">
        <v>452</v>
      </c>
      <c r="B1" s="26"/>
      <c r="C1" s="26"/>
      <c r="D1" s="26"/>
      <c r="E1" s="26"/>
      <c r="F1" s="26"/>
      <c r="G1" s="26"/>
      <c r="H1" s="26"/>
      <c r="I1" s="26"/>
      <c r="J1" s="26"/>
    </row>
    <row r="2" s="23" customFormat="1" ht="16.5" spans="1:12">
      <c r="A2" s="27" t="s">
        <v>422</v>
      </c>
      <c r="B2" s="28" t="s">
        <v>386</v>
      </c>
      <c r="C2" s="28" t="s">
        <v>382</v>
      </c>
      <c r="D2" s="28" t="s">
        <v>383</v>
      </c>
      <c r="E2" s="28" t="s">
        <v>384</v>
      </c>
      <c r="F2" s="28" t="s">
        <v>385</v>
      </c>
      <c r="G2" s="27" t="s">
        <v>453</v>
      </c>
      <c r="H2" s="27" t="s">
        <v>454</v>
      </c>
      <c r="I2" s="27" t="s">
        <v>455</v>
      </c>
      <c r="J2" s="27" t="s">
        <v>456</v>
      </c>
      <c r="K2" s="28" t="s">
        <v>428</v>
      </c>
      <c r="L2" s="28" t="s">
        <v>396</v>
      </c>
    </row>
    <row r="3" spans="1:12">
      <c r="A3" s="29" t="s">
        <v>430</v>
      </c>
      <c r="B3" s="29" t="s">
        <v>400</v>
      </c>
      <c r="C3" s="30" t="s">
        <v>457</v>
      </c>
      <c r="D3" s="30" t="s">
        <v>458</v>
      </c>
      <c r="E3" s="30" t="s">
        <v>250</v>
      </c>
      <c r="F3" s="30" t="s">
        <v>399</v>
      </c>
      <c r="G3" s="30" t="s">
        <v>459</v>
      </c>
      <c r="H3" s="30" t="s">
        <v>460</v>
      </c>
      <c r="I3" s="30"/>
      <c r="J3" s="30"/>
      <c r="K3" s="30" t="s">
        <v>461</v>
      </c>
      <c r="L3" s="30"/>
    </row>
    <row r="4" spans="1:12">
      <c r="A4" s="29" t="s">
        <v>436</v>
      </c>
      <c r="B4" s="29" t="s">
        <v>400</v>
      </c>
      <c r="C4" s="30" t="s">
        <v>457</v>
      </c>
      <c r="D4" s="30" t="s">
        <v>458</v>
      </c>
      <c r="E4" s="30" t="s">
        <v>250</v>
      </c>
      <c r="F4" s="30" t="s">
        <v>399</v>
      </c>
      <c r="G4" s="30" t="s">
        <v>459</v>
      </c>
      <c r="H4" s="30" t="s">
        <v>460</v>
      </c>
      <c r="I4" s="30"/>
      <c r="J4" s="30"/>
      <c r="K4" s="30" t="s">
        <v>461</v>
      </c>
      <c r="L4" s="30"/>
    </row>
    <row r="5" spans="1:12">
      <c r="A5" s="29" t="s">
        <v>437</v>
      </c>
      <c r="B5" s="29" t="s">
        <v>400</v>
      </c>
      <c r="C5" s="30" t="s">
        <v>457</v>
      </c>
      <c r="D5" s="30" t="s">
        <v>458</v>
      </c>
      <c r="E5" s="30" t="s">
        <v>250</v>
      </c>
      <c r="F5" s="30" t="s">
        <v>399</v>
      </c>
      <c r="G5" s="30" t="s">
        <v>459</v>
      </c>
      <c r="H5" s="30" t="s">
        <v>460</v>
      </c>
      <c r="I5" s="30"/>
      <c r="J5" s="30"/>
      <c r="K5" s="30" t="s">
        <v>461</v>
      </c>
      <c r="L5" s="30"/>
    </row>
    <row r="6" spans="1:12">
      <c r="A6" s="29" t="s">
        <v>438</v>
      </c>
      <c r="B6" s="29" t="s">
        <v>400</v>
      </c>
      <c r="C6" s="30" t="s">
        <v>457</v>
      </c>
      <c r="D6" s="30" t="s">
        <v>458</v>
      </c>
      <c r="E6" s="30" t="s">
        <v>250</v>
      </c>
      <c r="F6" s="30" t="s">
        <v>399</v>
      </c>
      <c r="G6" s="30" t="s">
        <v>459</v>
      </c>
      <c r="H6" s="30" t="s">
        <v>460</v>
      </c>
      <c r="I6" s="30"/>
      <c r="J6" s="30"/>
      <c r="K6" s="30" t="s">
        <v>461</v>
      </c>
      <c r="L6" s="30"/>
    </row>
    <row r="7" spans="1:12">
      <c r="A7" s="29" t="s">
        <v>439</v>
      </c>
      <c r="B7" s="29" t="s">
        <v>400</v>
      </c>
      <c r="C7" s="30" t="s">
        <v>457</v>
      </c>
      <c r="D7" s="30" t="s">
        <v>458</v>
      </c>
      <c r="E7" s="30" t="s">
        <v>250</v>
      </c>
      <c r="F7" s="30" t="s">
        <v>399</v>
      </c>
      <c r="G7" s="30" t="s">
        <v>459</v>
      </c>
      <c r="H7" s="30" t="s">
        <v>460</v>
      </c>
      <c r="I7" s="29"/>
      <c r="J7" s="29"/>
      <c r="K7" s="30" t="s">
        <v>461</v>
      </c>
      <c r="L7" s="29"/>
    </row>
    <row r="8" spans="1:12">
      <c r="A8" s="29"/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</row>
    <row r="9" spans="1:12">
      <c r="A9" s="29"/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</row>
    <row r="10" spans="1:12">
      <c r="A10" s="29"/>
      <c r="B10" s="29"/>
      <c r="C10" s="29"/>
      <c r="D10" s="29"/>
      <c r="E10" s="29"/>
      <c r="F10" s="29"/>
      <c r="G10" s="29"/>
      <c r="H10" s="29"/>
      <c r="I10" s="29"/>
      <c r="J10" s="29"/>
      <c r="K10" s="29"/>
      <c r="L10" s="29"/>
    </row>
    <row r="11" s="24" customFormat="1" ht="18.75" spans="1:12">
      <c r="A11" s="31" t="s">
        <v>462</v>
      </c>
      <c r="B11" s="32"/>
      <c r="C11" s="32"/>
      <c r="D11" s="32"/>
      <c r="E11" s="33"/>
      <c r="F11" s="34"/>
      <c r="G11" s="35"/>
      <c r="H11" s="31" t="s">
        <v>463</v>
      </c>
      <c r="I11" s="32"/>
      <c r="J11" s="32"/>
      <c r="K11" s="32"/>
      <c r="L11" s="38"/>
    </row>
    <row r="12" ht="79.5" customHeight="1" spans="1:12">
      <c r="A12" s="36" t="s">
        <v>464</v>
      </c>
      <c r="B12" s="36"/>
      <c r="C12" s="37"/>
      <c r="D12" s="37"/>
      <c r="E12" s="37"/>
      <c r="F12" s="37"/>
      <c r="G12" s="37"/>
      <c r="H12" s="37"/>
      <c r="I12" s="37"/>
      <c r="J12" s="37"/>
      <c r="K12" s="37"/>
      <c r="L12" s="37"/>
    </row>
    <row r="13" spans="1:1">
      <c r="A13" s="25" t="s">
        <v>443</v>
      </c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zoomScalePageLayoutView="125" workbookViewId="0">
      <selection activeCell="K12" sqref="J12:K12"/>
    </sheetView>
  </sheetViews>
  <sheetFormatPr defaultColWidth="8.9" defaultRowHeight="14.25"/>
  <cols>
    <col min="1" max="1" width="7" style="3" customWidth="1"/>
    <col min="2" max="2" width="12.5" style="3" customWidth="1"/>
    <col min="3" max="3" width="18.6" style="3" customWidth="1"/>
    <col min="4" max="4" width="12.1" style="3" customWidth="1"/>
    <col min="5" max="5" width="24.7" style="3" customWidth="1"/>
    <col min="6" max="6" width="12.9" style="3" customWidth="1"/>
    <col min="7" max="7" width="12" style="3" customWidth="1"/>
    <col min="8" max="8" width="12.6" style="3" customWidth="1"/>
    <col min="9" max="9" width="13.3" style="3" customWidth="1"/>
    <col min="10" max="16384" width="8.9" style="3"/>
  </cols>
  <sheetData>
    <row r="1" ht="29.25" spans="1:9">
      <c r="A1" s="4" t="s">
        <v>465</v>
      </c>
      <c r="B1" s="4"/>
      <c r="C1" s="4"/>
      <c r="D1" s="4"/>
      <c r="E1" s="4"/>
      <c r="F1" s="4"/>
      <c r="G1" s="4"/>
      <c r="H1" s="4"/>
      <c r="I1" s="4"/>
    </row>
    <row r="2" s="1" customFormat="1" ht="16.5" spans="1:9">
      <c r="A2" s="5" t="s">
        <v>381</v>
      </c>
      <c r="B2" s="6" t="s">
        <v>386</v>
      </c>
      <c r="C2" s="6" t="s">
        <v>429</v>
      </c>
      <c r="D2" s="6" t="s">
        <v>384</v>
      </c>
      <c r="E2" s="6" t="s">
        <v>385</v>
      </c>
      <c r="F2" s="5" t="s">
        <v>466</v>
      </c>
      <c r="G2" s="5" t="s">
        <v>411</v>
      </c>
      <c r="H2" s="7" t="s">
        <v>412</v>
      </c>
      <c r="I2" s="20" t="s">
        <v>414</v>
      </c>
    </row>
    <row r="3" s="1" customFormat="1" ht="16.5" spans="1:9">
      <c r="A3" s="5"/>
      <c r="B3" s="8"/>
      <c r="C3" s="8"/>
      <c r="D3" s="8"/>
      <c r="E3" s="8"/>
      <c r="F3" s="5" t="s">
        <v>467</v>
      </c>
      <c r="G3" s="5" t="s">
        <v>415</v>
      </c>
      <c r="H3" s="9"/>
      <c r="I3" s="21"/>
    </row>
    <row r="4" ht="28.5" customHeight="1" spans="1:9">
      <c r="A4" s="10">
        <v>1</v>
      </c>
      <c r="B4" s="10" t="s">
        <v>468</v>
      </c>
      <c r="C4" s="10" t="s">
        <v>469</v>
      </c>
      <c r="D4" s="10" t="s">
        <v>250</v>
      </c>
      <c r="E4" s="10" t="s">
        <v>399</v>
      </c>
      <c r="F4" s="11">
        <v>-0.11</v>
      </c>
      <c r="G4" s="11">
        <v>-0.01</v>
      </c>
      <c r="H4" s="11">
        <v>-0.12</v>
      </c>
      <c r="I4" s="10" t="s">
        <v>470</v>
      </c>
    </row>
    <row r="5" ht="28.5" customHeight="1" spans="1:9">
      <c r="A5" s="10">
        <v>2</v>
      </c>
      <c r="B5" s="10" t="s">
        <v>471</v>
      </c>
      <c r="C5" s="10" t="s">
        <v>472</v>
      </c>
      <c r="D5" s="10" t="s">
        <v>250</v>
      </c>
      <c r="E5" s="10" t="s">
        <v>399</v>
      </c>
      <c r="F5" s="11">
        <v>-0.02</v>
      </c>
      <c r="G5" s="12">
        <v>-0.015</v>
      </c>
      <c r="H5" s="12">
        <v>-0.035</v>
      </c>
      <c r="I5" s="10" t="s">
        <v>470</v>
      </c>
    </row>
    <row r="6" ht="28.5" customHeight="1" spans="1:9">
      <c r="A6" s="13"/>
      <c r="B6" s="13"/>
      <c r="C6" s="13"/>
      <c r="D6" s="13"/>
      <c r="E6" s="13"/>
      <c r="F6" s="13"/>
      <c r="G6" s="13"/>
      <c r="H6" s="13"/>
      <c r="I6" s="13"/>
    </row>
    <row r="7" ht="28.5" customHeight="1" spans="1:9">
      <c r="A7" s="13"/>
      <c r="B7" s="13"/>
      <c r="C7" s="13"/>
      <c r="D7" s="13"/>
      <c r="E7" s="13"/>
      <c r="F7" s="13"/>
      <c r="G7" s="13"/>
      <c r="H7" s="13"/>
      <c r="I7" s="13"/>
    </row>
    <row r="8" ht="28.5" customHeight="1" spans="1:9">
      <c r="A8" s="13"/>
      <c r="B8" s="13"/>
      <c r="C8" s="13"/>
      <c r="D8" s="13"/>
      <c r="E8" s="13"/>
      <c r="F8" s="13"/>
      <c r="G8" s="13"/>
      <c r="H8" s="13"/>
      <c r="I8" s="13"/>
    </row>
    <row r="9" ht="28.5" customHeight="1" spans="1:9">
      <c r="A9" s="13"/>
      <c r="B9" s="13"/>
      <c r="C9" s="13"/>
      <c r="D9" s="13"/>
      <c r="E9" s="13"/>
      <c r="F9" s="13"/>
      <c r="G9" s="13"/>
      <c r="H9" s="13"/>
      <c r="I9" s="13"/>
    </row>
    <row r="10" ht="28.5" customHeight="1" spans="1:9">
      <c r="A10" s="13"/>
      <c r="B10" s="13"/>
      <c r="C10" s="13"/>
      <c r="D10" s="13"/>
      <c r="E10" s="13"/>
      <c r="F10" s="13"/>
      <c r="G10" s="13"/>
      <c r="H10" s="13"/>
      <c r="I10" s="13"/>
    </row>
    <row r="11" ht="28.5" customHeight="1" spans="1:9">
      <c r="A11" s="13"/>
      <c r="B11" s="13"/>
      <c r="C11" s="13"/>
      <c r="D11" s="13"/>
      <c r="E11" s="13"/>
      <c r="F11" s="13"/>
      <c r="G11" s="13"/>
      <c r="H11" s="13"/>
      <c r="I11" s="13"/>
    </row>
    <row r="12" s="2" customFormat="1" ht="27.75" customHeight="1" spans="1:9">
      <c r="A12" s="14" t="s">
        <v>405</v>
      </c>
      <c r="B12" s="15"/>
      <c r="C12" s="15"/>
      <c r="D12" s="16"/>
      <c r="E12" s="17"/>
      <c r="F12" s="14" t="s">
        <v>473</v>
      </c>
      <c r="G12" s="15"/>
      <c r="H12" s="16"/>
      <c r="I12" s="22"/>
    </row>
    <row r="13" ht="39" customHeight="1" spans="1:9">
      <c r="A13" s="18" t="s">
        <v>474</v>
      </c>
      <c r="B13" s="18"/>
      <c r="C13" s="19"/>
      <c r="D13" s="19"/>
      <c r="E13" s="19"/>
      <c r="F13" s="19"/>
      <c r="G13" s="19"/>
      <c r="H13" s="19"/>
      <c r="I13" s="19"/>
    </row>
    <row r="14" spans="1:1">
      <c r="A14" s="3" t="s">
        <v>443</v>
      </c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zoomScalePageLayoutView="125" topLeftCell="A10" workbookViewId="0">
      <selection activeCell="N43" sqref="N43"/>
    </sheetView>
  </sheetViews>
  <sheetFormatPr defaultColWidth="10.4" defaultRowHeight="16.5" customHeight="1"/>
  <cols>
    <col min="1" max="9" width="10.4" style="125"/>
    <col min="10" max="10" width="8.9" style="125" customWidth="1"/>
    <col min="11" max="11" width="12" style="125" customWidth="1"/>
    <col min="12" max="16384" width="10.4" style="125"/>
  </cols>
  <sheetData>
    <row r="1" ht="21" spans="1:11">
      <c r="A1" s="310" t="s">
        <v>17</v>
      </c>
      <c r="B1" s="310"/>
      <c r="C1" s="310"/>
      <c r="D1" s="310"/>
      <c r="E1" s="310"/>
      <c r="F1" s="310"/>
      <c r="G1" s="310"/>
      <c r="H1" s="310"/>
      <c r="I1" s="310"/>
      <c r="J1" s="310"/>
      <c r="K1" s="310"/>
    </row>
    <row r="2" ht="15" spans="1:11">
      <c r="A2" s="208" t="s">
        <v>18</v>
      </c>
      <c r="B2" s="209" t="s">
        <v>19</v>
      </c>
      <c r="C2" s="209"/>
      <c r="D2" s="210" t="s">
        <v>20</v>
      </c>
      <c r="E2" s="210"/>
      <c r="F2" s="209" t="s">
        <v>21</v>
      </c>
      <c r="G2" s="209"/>
      <c r="H2" s="211" t="s">
        <v>22</v>
      </c>
      <c r="I2" s="277" t="s">
        <v>23</v>
      </c>
      <c r="J2" s="277"/>
      <c r="K2" s="278"/>
    </row>
    <row r="3" ht="14.25" spans="1:11">
      <c r="A3" s="212" t="s">
        <v>24</v>
      </c>
      <c r="B3" s="213"/>
      <c r="C3" s="214"/>
      <c r="D3" s="215" t="s">
        <v>25</v>
      </c>
      <c r="E3" s="216"/>
      <c r="F3" s="216"/>
      <c r="G3" s="217"/>
      <c r="H3" s="215" t="s">
        <v>26</v>
      </c>
      <c r="I3" s="216"/>
      <c r="J3" s="216"/>
      <c r="K3" s="217"/>
    </row>
    <row r="4" ht="14.25" spans="1:11">
      <c r="A4" s="218" t="s">
        <v>27</v>
      </c>
      <c r="B4" s="243" t="s">
        <v>28</v>
      </c>
      <c r="C4" s="279"/>
      <c r="D4" s="218" t="s">
        <v>29</v>
      </c>
      <c r="E4" s="220"/>
      <c r="F4" s="221">
        <v>45643</v>
      </c>
      <c r="G4" s="222"/>
      <c r="H4" s="218" t="s">
        <v>30</v>
      </c>
      <c r="I4" s="220"/>
      <c r="J4" s="243" t="s">
        <v>31</v>
      </c>
      <c r="K4" s="279" t="s">
        <v>32</v>
      </c>
    </row>
    <row r="5" ht="14.25" spans="1:11">
      <c r="A5" s="223" t="s">
        <v>33</v>
      </c>
      <c r="B5" s="243" t="s">
        <v>34</v>
      </c>
      <c r="C5" s="279"/>
      <c r="D5" s="218" t="s">
        <v>35</v>
      </c>
      <c r="E5" s="220"/>
      <c r="F5" s="221">
        <v>45593</v>
      </c>
      <c r="G5" s="222"/>
      <c r="H5" s="218" t="s">
        <v>36</v>
      </c>
      <c r="I5" s="220"/>
      <c r="J5" s="243" t="s">
        <v>31</v>
      </c>
      <c r="K5" s="279" t="s">
        <v>32</v>
      </c>
    </row>
    <row r="6" ht="14.25" spans="1:11">
      <c r="A6" s="218" t="s">
        <v>37</v>
      </c>
      <c r="B6" s="226" t="s">
        <v>38</v>
      </c>
      <c r="C6" s="227">
        <v>6</v>
      </c>
      <c r="D6" s="223" t="s">
        <v>39</v>
      </c>
      <c r="E6" s="245"/>
      <c r="F6" s="221">
        <v>45611</v>
      </c>
      <c r="G6" s="222"/>
      <c r="H6" s="218" t="s">
        <v>40</v>
      </c>
      <c r="I6" s="220"/>
      <c r="J6" s="243" t="s">
        <v>31</v>
      </c>
      <c r="K6" s="279" t="s">
        <v>32</v>
      </c>
    </row>
    <row r="7" ht="14.25" spans="1:11">
      <c r="A7" s="218" t="s">
        <v>41</v>
      </c>
      <c r="B7" s="311">
        <v>5116</v>
      </c>
      <c r="C7" s="289"/>
      <c r="D7" s="223" t="s">
        <v>42</v>
      </c>
      <c r="E7" s="244"/>
      <c r="F7" s="221">
        <v>45626</v>
      </c>
      <c r="G7" s="222"/>
      <c r="H7" s="218" t="s">
        <v>43</v>
      </c>
      <c r="I7" s="220"/>
      <c r="J7" s="243" t="s">
        <v>31</v>
      </c>
      <c r="K7" s="279" t="s">
        <v>32</v>
      </c>
    </row>
    <row r="8" ht="15" spans="1:11">
      <c r="A8" s="312"/>
      <c r="B8" s="143"/>
      <c r="C8" s="231"/>
      <c r="D8" s="230" t="s">
        <v>44</v>
      </c>
      <c r="E8" s="232"/>
      <c r="F8" s="221">
        <v>45636</v>
      </c>
      <c r="G8" s="222"/>
      <c r="H8" s="230" t="s">
        <v>45</v>
      </c>
      <c r="I8" s="232"/>
      <c r="J8" s="252" t="s">
        <v>31</v>
      </c>
      <c r="K8" s="281" t="s">
        <v>32</v>
      </c>
    </row>
    <row r="9" ht="15" spans="1:11">
      <c r="A9" s="313" t="s">
        <v>46</v>
      </c>
      <c r="B9" s="314"/>
      <c r="C9" s="314"/>
      <c r="D9" s="314"/>
      <c r="E9" s="314"/>
      <c r="F9" s="314"/>
      <c r="G9" s="314"/>
      <c r="H9" s="314"/>
      <c r="I9" s="314"/>
      <c r="J9" s="314"/>
      <c r="K9" s="354"/>
    </row>
    <row r="10" ht="15" spans="1:11">
      <c r="A10" s="271" t="s">
        <v>47</v>
      </c>
      <c r="B10" s="272"/>
      <c r="C10" s="272"/>
      <c r="D10" s="272"/>
      <c r="E10" s="272"/>
      <c r="F10" s="272"/>
      <c r="G10" s="272"/>
      <c r="H10" s="272"/>
      <c r="I10" s="272"/>
      <c r="J10" s="272"/>
      <c r="K10" s="291"/>
    </row>
    <row r="11" ht="14.25" spans="1:11">
      <c r="A11" s="315" t="s">
        <v>48</v>
      </c>
      <c r="B11" s="316" t="s">
        <v>49</v>
      </c>
      <c r="C11" s="317" t="s">
        <v>50</v>
      </c>
      <c r="D11" s="318"/>
      <c r="E11" s="319" t="s">
        <v>51</v>
      </c>
      <c r="F11" s="316" t="s">
        <v>49</v>
      </c>
      <c r="G11" s="317" t="s">
        <v>50</v>
      </c>
      <c r="H11" s="317" t="s">
        <v>52</v>
      </c>
      <c r="I11" s="319" t="s">
        <v>53</v>
      </c>
      <c r="J11" s="316" t="s">
        <v>49</v>
      </c>
      <c r="K11" s="355" t="s">
        <v>50</v>
      </c>
    </row>
    <row r="12" ht="14.25" spans="1:11">
      <c r="A12" s="223" t="s">
        <v>54</v>
      </c>
      <c r="B12" s="242" t="s">
        <v>49</v>
      </c>
      <c r="C12" s="243" t="s">
        <v>50</v>
      </c>
      <c r="D12" s="244"/>
      <c r="E12" s="245" t="s">
        <v>55</v>
      </c>
      <c r="F12" s="242" t="s">
        <v>49</v>
      </c>
      <c r="G12" s="243" t="s">
        <v>50</v>
      </c>
      <c r="H12" s="243" t="s">
        <v>52</v>
      </c>
      <c r="I12" s="245" t="s">
        <v>56</v>
      </c>
      <c r="J12" s="242" t="s">
        <v>49</v>
      </c>
      <c r="K12" s="279" t="s">
        <v>50</v>
      </c>
    </row>
    <row r="13" ht="14.25" spans="1:11">
      <c r="A13" s="223" t="s">
        <v>57</v>
      </c>
      <c r="B13" s="242" t="s">
        <v>49</v>
      </c>
      <c r="C13" s="243" t="s">
        <v>50</v>
      </c>
      <c r="D13" s="244"/>
      <c r="E13" s="245" t="s">
        <v>58</v>
      </c>
      <c r="F13" s="243" t="s">
        <v>59</v>
      </c>
      <c r="G13" s="243" t="s">
        <v>60</v>
      </c>
      <c r="H13" s="243" t="s">
        <v>52</v>
      </c>
      <c r="I13" s="245" t="s">
        <v>61</v>
      </c>
      <c r="J13" s="242" t="s">
        <v>49</v>
      </c>
      <c r="K13" s="279" t="s">
        <v>50</v>
      </c>
    </row>
    <row r="14" ht="15" spans="1:11">
      <c r="A14" s="230" t="s">
        <v>62</v>
      </c>
      <c r="B14" s="232"/>
      <c r="C14" s="232"/>
      <c r="D14" s="232"/>
      <c r="E14" s="232"/>
      <c r="F14" s="232"/>
      <c r="G14" s="232"/>
      <c r="H14" s="232"/>
      <c r="I14" s="232"/>
      <c r="J14" s="232"/>
      <c r="K14" s="283"/>
    </row>
    <row r="15" ht="15" spans="1:11">
      <c r="A15" s="271" t="s">
        <v>63</v>
      </c>
      <c r="B15" s="272"/>
      <c r="C15" s="272"/>
      <c r="D15" s="272"/>
      <c r="E15" s="272"/>
      <c r="F15" s="272"/>
      <c r="G15" s="272"/>
      <c r="H15" s="272"/>
      <c r="I15" s="272"/>
      <c r="J15" s="272"/>
      <c r="K15" s="291"/>
    </row>
    <row r="16" ht="14.25" spans="1:11">
      <c r="A16" s="320" t="s">
        <v>64</v>
      </c>
      <c r="B16" s="317" t="s">
        <v>59</v>
      </c>
      <c r="C16" s="317" t="s">
        <v>60</v>
      </c>
      <c r="D16" s="321"/>
      <c r="E16" s="322" t="s">
        <v>65</v>
      </c>
      <c r="F16" s="317" t="s">
        <v>59</v>
      </c>
      <c r="G16" s="317" t="s">
        <v>60</v>
      </c>
      <c r="H16" s="323"/>
      <c r="I16" s="322" t="s">
        <v>66</v>
      </c>
      <c r="J16" s="317" t="s">
        <v>59</v>
      </c>
      <c r="K16" s="355" t="s">
        <v>60</v>
      </c>
    </row>
    <row r="17" customHeight="1" spans="1:22">
      <c r="A17" s="228" t="s">
        <v>67</v>
      </c>
      <c r="B17" s="243" t="s">
        <v>59</v>
      </c>
      <c r="C17" s="243" t="s">
        <v>60</v>
      </c>
      <c r="D17" s="134"/>
      <c r="E17" s="258" t="s">
        <v>68</v>
      </c>
      <c r="F17" s="243" t="s">
        <v>59</v>
      </c>
      <c r="G17" s="243" t="s">
        <v>60</v>
      </c>
      <c r="H17" s="324"/>
      <c r="I17" s="258" t="s">
        <v>69</v>
      </c>
      <c r="J17" s="243" t="s">
        <v>59</v>
      </c>
      <c r="K17" s="279" t="s">
        <v>60</v>
      </c>
      <c r="L17" s="356"/>
      <c r="M17" s="356"/>
      <c r="N17" s="356"/>
      <c r="O17" s="356"/>
      <c r="P17" s="356"/>
      <c r="Q17" s="356"/>
      <c r="R17" s="356"/>
      <c r="S17" s="356"/>
      <c r="T17" s="356"/>
      <c r="U17" s="356"/>
      <c r="V17" s="356"/>
    </row>
    <row r="18" ht="18" customHeight="1" spans="1:11">
      <c r="A18" s="325" t="s">
        <v>70</v>
      </c>
      <c r="B18" s="326"/>
      <c r="C18" s="326"/>
      <c r="D18" s="326"/>
      <c r="E18" s="326"/>
      <c r="F18" s="326"/>
      <c r="G18" s="326"/>
      <c r="H18" s="326"/>
      <c r="I18" s="326"/>
      <c r="J18" s="326"/>
      <c r="K18" s="357"/>
    </row>
    <row r="19" ht="18" customHeight="1" spans="1:11">
      <c r="A19" s="271" t="s">
        <v>71</v>
      </c>
      <c r="B19" s="272"/>
      <c r="C19" s="272"/>
      <c r="D19" s="272"/>
      <c r="E19" s="272"/>
      <c r="F19" s="272"/>
      <c r="G19" s="272"/>
      <c r="H19" s="272"/>
      <c r="I19" s="272"/>
      <c r="J19" s="272"/>
      <c r="K19" s="291"/>
    </row>
    <row r="20" customHeight="1" spans="1:11">
      <c r="A20" s="327" t="s">
        <v>72</v>
      </c>
      <c r="B20" s="328"/>
      <c r="C20" s="328"/>
      <c r="D20" s="328"/>
      <c r="E20" s="328"/>
      <c r="F20" s="328"/>
      <c r="G20" s="328"/>
      <c r="H20" s="328"/>
      <c r="I20" s="328"/>
      <c r="J20" s="328"/>
      <c r="K20" s="358"/>
    </row>
    <row r="21" ht="21.75" customHeight="1" spans="1:11">
      <c r="A21" s="329" t="s">
        <v>73</v>
      </c>
      <c r="B21" s="258" t="s">
        <v>74</v>
      </c>
      <c r="C21" s="258" t="s">
        <v>75</v>
      </c>
      <c r="D21" s="258" t="s">
        <v>76</v>
      </c>
      <c r="E21" s="258" t="s">
        <v>77</v>
      </c>
      <c r="F21" s="258" t="s">
        <v>78</v>
      </c>
      <c r="G21" s="258" t="s">
        <v>79</v>
      </c>
      <c r="H21" s="258" t="s">
        <v>80</v>
      </c>
      <c r="I21" s="258" t="s">
        <v>81</v>
      </c>
      <c r="J21" s="258" t="s">
        <v>82</v>
      </c>
      <c r="K21" s="191" t="s">
        <v>83</v>
      </c>
    </row>
    <row r="22" customHeight="1" spans="1:11">
      <c r="A22" s="229" t="s">
        <v>84</v>
      </c>
      <c r="B22" s="225"/>
      <c r="C22" s="225"/>
      <c r="D22" s="225">
        <v>1</v>
      </c>
      <c r="E22" s="225">
        <v>1</v>
      </c>
      <c r="F22" s="225">
        <v>1</v>
      </c>
      <c r="G22" s="225">
        <v>1</v>
      </c>
      <c r="H22" s="225">
        <v>1</v>
      </c>
      <c r="I22" s="225">
        <v>1</v>
      </c>
      <c r="J22" s="225"/>
      <c r="K22" s="359" t="s">
        <v>85</v>
      </c>
    </row>
    <row r="23" customHeight="1" spans="1:11">
      <c r="A23" s="229"/>
      <c r="B23" s="225"/>
      <c r="C23" s="225"/>
      <c r="D23" s="225"/>
      <c r="E23" s="225"/>
      <c r="F23" s="225"/>
      <c r="G23" s="225"/>
      <c r="H23" s="225"/>
      <c r="I23" s="225"/>
      <c r="J23" s="225"/>
      <c r="K23" s="360"/>
    </row>
    <row r="24" customHeight="1" spans="1:11">
      <c r="A24" s="229"/>
      <c r="B24" s="225"/>
      <c r="C24" s="225"/>
      <c r="D24" s="225"/>
      <c r="E24" s="225"/>
      <c r="F24" s="225"/>
      <c r="G24" s="225"/>
      <c r="H24" s="225"/>
      <c r="I24" s="225"/>
      <c r="J24" s="225"/>
      <c r="K24" s="360"/>
    </row>
    <row r="25" customHeight="1" spans="1:11">
      <c r="A25" s="229"/>
      <c r="B25" s="225"/>
      <c r="C25" s="225"/>
      <c r="D25" s="225"/>
      <c r="E25" s="225"/>
      <c r="F25" s="225"/>
      <c r="G25" s="225"/>
      <c r="H25" s="225"/>
      <c r="I25" s="225"/>
      <c r="J25" s="225"/>
      <c r="K25" s="185"/>
    </row>
    <row r="26" customHeight="1" spans="1:11">
      <c r="A26" s="229"/>
      <c r="B26" s="225"/>
      <c r="C26" s="225"/>
      <c r="D26" s="225"/>
      <c r="E26" s="225"/>
      <c r="F26" s="225"/>
      <c r="G26" s="225"/>
      <c r="H26" s="225"/>
      <c r="I26" s="225"/>
      <c r="J26" s="225"/>
      <c r="K26" s="185"/>
    </row>
    <row r="27" customHeight="1" spans="1:11">
      <c r="A27" s="229"/>
      <c r="B27" s="225"/>
      <c r="C27" s="225"/>
      <c r="D27" s="225"/>
      <c r="E27" s="225"/>
      <c r="F27" s="225"/>
      <c r="G27" s="225"/>
      <c r="H27" s="225"/>
      <c r="I27" s="225"/>
      <c r="J27" s="225"/>
      <c r="K27" s="185"/>
    </row>
    <row r="28" customHeight="1" spans="1:11">
      <c r="A28" s="229"/>
      <c r="B28" s="225"/>
      <c r="C28" s="225"/>
      <c r="D28" s="225"/>
      <c r="E28" s="225"/>
      <c r="F28" s="225"/>
      <c r="G28" s="225"/>
      <c r="H28" s="225"/>
      <c r="I28" s="225"/>
      <c r="J28" s="225"/>
      <c r="K28" s="185"/>
    </row>
    <row r="29" ht="18" customHeight="1" spans="1:11">
      <c r="A29" s="330" t="s">
        <v>86</v>
      </c>
      <c r="B29" s="331"/>
      <c r="C29" s="331"/>
      <c r="D29" s="331"/>
      <c r="E29" s="331"/>
      <c r="F29" s="331"/>
      <c r="G29" s="331"/>
      <c r="H29" s="331"/>
      <c r="I29" s="331"/>
      <c r="J29" s="331"/>
      <c r="K29" s="361"/>
    </row>
    <row r="30" ht="18.75" customHeight="1" spans="1:11">
      <c r="A30" s="332" t="s">
        <v>87</v>
      </c>
      <c r="B30" s="333"/>
      <c r="C30" s="333"/>
      <c r="D30" s="333"/>
      <c r="E30" s="333"/>
      <c r="F30" s="333"/>
      <c r="G30" s="333"/>
      <c r="H30" s="333"/>
      <c r="I30" s="333"/>
      <c r="J30" s="333"/>
      <c r="K30" s="362"/>
    </row>
    <row r="31" ht="18.75" customHeight="1" spans="1:11">
      <c r="A31" s="334"/>
      <c r="B31" s="335"/>
      <c r="C31" s="335"/>
      <c r="D31" s="335"/>
      <c r="E31" s="335"/>
      <c r="F31" s="335"/>
      <c r="G31" s="335"/>
      <c r="H31" s="335"/>
      <c r="I31" s="335"/>
      <c r="J31" s="335"/>
      <c r="K31" s="363"/>
    </row>
    <row r="32" ht="18" customHeight="1" spans="1:11">
      <c r="A32" s="330" t="s">
        <v>88</v>
      </c>
      <c r="B32" s="331"/>
      <c r="C32" s="331"/>
      <c r="D32" s="331"/>
      <c r="E32" s="331"/>
      <c r="F32" s="331"/>
      <c r="G32" s="331"/>
      <c r="H32" s="331"/>
      <c r="I32" s="331"/>
      <c r="J32" s="331"/>
      <c r="K32" s="361"/>
    </row>
    <row r="33" ht="14.25" spans="1:11">
      <c r="A33" s="336" t="s">
        <v>89</v>
      </c>
      <c r="B33" s="337"/>
      <c r="C33" s="337"/>
      <c r="D33" s="337"/>
      <c r="E33" s="337"/>
      <c r="F33" s="337"/>
      <c r="G33" s="337"/>
      <c r="H33" s="337"/>
      <c r="I33" s="337"/>
      <c r="J33" s="337"/>
      <c r="K33" s="364"/>
    </row>
    <row r="34" ht="15" spans="1:11">
      <c r="A34" s="139" t="s">
        <v>90</v>
      </c>
      <c r="B34" s="141"/>
      <c r="C34" s="243" t="s">
        <v>31</v>
      </c>
      <c r="D34" s="243" t="s">
        <v>32</v>
      </c>
      <c r="E34" s="338" t="s">
        <v>91</v>
      </c>
      <c r="F34" s="339"/>
      <c r="G34" s="339"/>
      <c r="H34" s="339"/>
      <c r="I34" s="339"/>
      <c r="J34" s="339"/>
      <c r="K34" s="365"/>
    </row>
    <row r="35" ht="15" spans="1:11">
      <c r="A35" s="340" t="s">
        <v>92</v>
      </c>
      <c r="B35" s="340"/>
      <c r="C35" s="340"/>
      <c r="D35" s="340"/>
      <c r="E35" s="340"/>
      <c r="F35" s="340"/>
      <c r="G35" s="340"/>
      <c r="H35" s="340"/>
      <c r="I35" s="340"/>
      <c r="J35" s="340"/>
      <c r="K35" s="340"/>
    </row>
    <row r="36" ht="14.25" spans="1:11">
      <c r="A36" s="341" t="s">
        <v>93</v>
      </c>
      <c r="B36" s="342"/>
      <c r="C36" s="342"/>
      <c r="D36" s="342"/>
      <c r="E36" s="342"/>
      <c r="F36" s="342"/>
      <c r="G36" s="342"/>
      <c r="H36" s="342"/>
      <c r="I36" s="342"/>
      <c r="J36" s="342"/>
      <c r="K36" s="366"/>
    </row>
    <row r="37" ht="14.25" spans="1:11">
      <c r="A37" s="263" t="s">
        <v>94</v>
      </c>
      <c r="B37" s="264"/>
      <c r="C37" s="264"/>
      <c r="D37" s="264"/>
      <c r="E37" s="264"/>
      <c r="F37" s="264"/>
      <c r="G37" s="264"/>
      <c r="H37" s="264"/>
      <c r="I37" s="264"/>
      <c r="J37" s="264"/>
      <c r="K37" s="289"/>
    </row>
    <row r="38" ht="14.25" spans="1:11">
      <c r="A38" s="263" t="s">
        <v>95</v>
      </c>
      <c r="B38" s="264"/>
      <c r="C38" s="264"/>
      <c r="D38" s="264"/>
      <c r="E38" s="264"/>
      <c r="F38" s="264"/>
      <c r="G38" s="264"/>
      <c r="H38" s="264"/>
      <c r="I38" s="264"/>
      <c r="J38" s="264"/>
      <c r="K38" s="289"/>
    </row>
    <row r="39" ht="14.25" spans="1:11">
      <c r="A39" s="263"/>
      <c r="B39" s="264"/>
      <c r="C39" s="264"/>
      <c r="D39" s="264"/>
      <c r="E39" s="264"/>
      <c r="F39" s="264"/>
      <c r="G39" s="264"/>
      <c r="H39" s="264"/>
      <c r="I39" s="264"/>
      <c r="J39" s="264"/>
      <c r="K39" s="289"/>
    </row>
    <row r="40" ht="14.25" spans="1:11">
      <c r="A40" s="263"/>
      <c r="B40" s="264"/>
      <c r="C40" s="264"/>
      <c r="D40" s="264"/>
      <c r="E40" s="264"/>
      <c r="F40" s="264"/>
      <c r="G40" s="264"/>
      <c r="H40" s="264"/>
      <c r="I40" s="264"/>
      <c r="J40" s="264"/>
      <c r="K40" s="289"/>
    </row>
    <row r="41" ht="14.25" spans="1:11">
      <c r="A41" s="263"/>
      <c r="B41" s="264"/>
      <c r="C41" s="264"/>
      <c r="D41" s="264"/>
      <c r="E41" s="264"/>
      <c r="F41" s="264"/>
      <c r="G41" s="264"/>
      <c r="H41" s="264"/>
      <c r="I41" s="264"/>
      <c r="J41" s="264"/>
      <c r="K41" s="289"/>
    </row>
    <row r="42" ht="14.25" spans="1:11">
      <c r="A42" s="263"/>
      <c r="B42" s="264"/>
      <c r="C42" s="264"/>
      <c r="D42" s="264"/>
      <c r="E42" s="264"/>
      <c r="F42" s="264"/>
      <c r="G42" s="264"/>
      <c r="H42" s="264"/>
      <c r="I42" s="264"/>
      <c r="J42" s="264"/>
      <c r="K42" s="289"/>
    </row>
    <row r="43" ht="15" spans="1:11">
      <c r="A43" s="259" t="s">
        <v>96</v>
      </c>
      <c r="B43" s="260"/>
      <c r="C43" s="260"/>
      <c r="D43" s="260"/>
      <c r="E43" s="260"/>
      <c r="F43" s="260"/>
      <c r="G43" s="260"/>
      <c r="H43" s="260"/>
      <c r="I43" s="260"/>
      <c r="J43" s="260"/>
      <c r="K43" s="287"/>
    </row>
    <row r="44" ht="15" spans="1:11">
      <c r="A44" s="271" t="s">
        <v>97</v>
      </c>
      <c r="B44" s="272"/>
      <c r="C44" s="272"/>
      <c r="D44" s="272"/>
      <c r="E44" s="272"/>
      <c r="F44" s="272"/>
      <c r="G44" s="272"/>
      <c r="H44" s="272"/>
      <c r="I44" s="272"/>
      <c r="J44" s="272"/>
      <c r="K44" s="291"/>
    </row>
    <row r="45" ht="14.25" spans="1:11">
      <c r="A45" s="320" t="s">
        <v>98</v>
      </c>
      <c r="B45" s="317" t="s">
        <v>59</v>
      </c>
      <c r="C45" s="317" t="s">
        <v>60</v>
      </c>
      <c r="D45" s="317" t="s">
        <v>52</v>
      </c>
      <c r="E45" s="322" t="s">
        <v>99</v>
      </c>
      <c r="F45" s="317" t="s">
        <v>59</v>
      </c>
      <c r="G45" s="317" t="s">
        <v>60</v>
      </c>
      <c r="H45" s="317" t="s">
        <v>52</v>
      </c>
      <c r="I45" s="322" t="s">
        <v>100</v>
      </c>
      <c r="J45" s="317" t="s">
        <v>59</v>
      </c>
      <c r="K45" s="355" t="s">
        <v>60</v>
      </c>
    </row>
    <row r="46" ht="14.25" spans="1:11">
      <c r="A46" s="228" t="s">
        <v>51</v>
      </c>
      <c r="B46" s="243" t="s">
        <v>59</v>
      </c>
      <c r="C46" s="243" t="s">
        <v>60</v>
      </c>
      <c r="D46" s="243" t="s">
        <v>52</v>
      </c>
      <c r="E46" s="258" t="s">
        <v>58</v>
      </c>
      <c r="F46" s="243" t="s">
        <v>59</v>
      </c>
      <c r="G46" s="243" t="s">
        <v>60</v>
      </c>
      <c r="H46" s="243" t="s">
        <v>52</v>
      </c>
      <c r="I46" s="258" t="s">
        <v>69</v>
      </c>
      <c r="J46" s="243" t="s">
        <v>59</v>
      </c>
      <c r="K46" s="279" t="s">
        <v>60</v>
      </c>
    </row>
    <row r="47" ht="15" spans="1:11">
      <c r="A47" s="230" t="s">
        <v>62</v>
      </c>
      <c r="B47" s="232"/>
      <c r="C47" s="232"/>
      <c r="D47" s="232"/>
      <c r="E47" s="232"/>
      <c r="F47" s="232"/>
      <c r="G47" s="232"/>
      <c r="H47" s="232"/>
      <c r="I47" s="232"/>
      <c r="J47" s="232"/>
      <c r="K47" s="283"/>
    </row>
    <row r="48" ht="15" spans="1:11">
      <c r="A48" s="340" t="s">
        <v>101</v>
      </c>
      <c r="B48" s="340"/>
      <c r="C48" s="340"/>
      <c r="D48" s="340"/>
      <c r="E48" s="340"/>
      <c r="F48" s="340"/>
      <c r="G48" s="340"/>
      <c r="H48" s="340"/>
      <c r="I48" s="340"/>
      <c r="J48" s="340"/>
      <c r="K48" s="340"/>
    </row>
    <row r="49" ht="15" spans="1:11">
      <c r="A49" s="343"/>
      <c r="B49" s="344"/>
      <c r="C49" s="344"/>
      <c r="D49" s="344"/>
      <c r="E49" s="344"/>
      <c r="F49" s="344"/>
      <c r="G49" s="344"/>
      <c r="H49" s="344"/>
      <c r="I49" s="344"/>
      <c r="J49" s="344"/>
      <c r="K49" s="367"/>
    </row>
    <row r="50" ht="15" spans="1:11">
      <c r="A50" s="345" t="s">
        <v>102</v>
      </c>
      <c r="B50" s="346" t="s">
        <v>103</v>
      </c>
      <c r="C50" s="346"/>
      <c r="D50" s="347" t="s">
        <v>104</v>
      </c>
      <c r="E50" s="268" t="s">
        <v>105</v>
      </c>
      <c r="F50" s="348" t="s">
        <v>106</v>
      </c>
      <c r="G50" s="349" t="s">
        <v>107</v>
      </c>
      <c r="H50" s="350" t="s">
        <v>108</v>
      </c>
      <c r="I50" s="368"/>
      <c r="J50" s="369" t="s">
        <v>109</v>
      </c>
      <c r="K50" s="370"/>
    </row>
    <row r="51" ht="15" spans="1:11">
      <c r="A51" s="340" t="s">
        <v>110</v>
      </c>
      <c r="B51" s="340"/>
      <c r="C51" s="340"/>
      <c r="D51" s="340"/>
      <c r="E51" s="340"/>
      <c r="F51" s="340"/>
      <c r="G51" s="340"/>
      <c r="H51" s="340"/>
      <c r="I51" s="340"/>
      <c r="J51" s="340"/>
      <c r="K51" s="340"/>
    </row>
    <row r="52" ht="15" spans="1:11">
      <c r="A52" s="351"/>
      <c r="B52" s="352"/>
      <c r="C52" s="352"/>
      <c r="D52" s="352"/>
      <c r="E52" s="352"/>
      <c r="F52" s="352"/>
      <c r="G52" s="352"/>
      <c r="H52" s="352"/>
      <c r="I52" s="352"/>
      <c r="J52" s="352"/>
      <c r="K52" s="371"/>
    </row>
    <row r="53" ht="15" spans="1:11">
      <c r="A53" s="345" t="s">
        <v>102</v>
      </c>
      <c r="B53" s="346" t="s">
        <v>103</v>
      </c>
      <c r="C53" s="346"/>
      <c r="D53" s="347" t="s">
        <v>104</v>
      </c>
      <c r="E53" s="353"/>
      <c r="F53" s="348" t="s">
        <v>111</v>
      </c>
      <c r="G53" s="349"/>
      <c r="H53" s="350" t="s">
        <v>108</v>
      </c>
      <c r="I53" s="368"/>
      <c r="J53" s="369"/>
      <c r="K53" s="370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3" name="Check Box 1" r:id="rId3">
              <controlPr defaultSize="0">
                <anchor moveWithCells="1">
                  <from>
                    <xdr:col>2</xdr:col>
                    <xdr:colOff>182880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4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5" name="Check Box 3" r:id="rId5">
              <controlPr defaultSize="0">
                <anchor moveWithCells="1">
                  <from>
                    <xdr:col>6</xdr:col>
                    <xdr:colOff>198120</xdr:colOff>
                    <xdr:row>10</xdr:row>
                    <xdr:rowOff>121920</xdr:rowOff>
                  </from>
                  <to>
                    <xdr:col>6</xdr:col>
                    <xdr:colOff>601980</xdr:colOff>
                    <xdr:row>12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6" name="Check Box 4" r:id="rId6">
              <controlPr defaultSize="0">
                <anchor moveWithCells="1">
                  <from>
                    <xdr:col>1</xdr:col>
                    <xdr:colOff>182880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7" name="Check Box 5" r:id="rId7">
              <controlPr defaultSize="0">
                <anchor moveWithCells="1">
                  <from>
                    <xdr:col>10</xdr:col>
                    <xdr:colOff>198120</xdr:colOff>
                    <xdr:row>10</xdr:row>
                    <xdr:rowOff>121920</xdr:rowOff>
                  </from>
                  <to>
                    <xdr:col>10</xdr:col>
                    <xdr:colOff>601980</xdr:colOff>
                    <xdr:row>12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8" name="Check Box 6" r:id="rId8">
              <controlPr defaultSize="0">
                <anchor moveWithCells="1">
                  <from>
                    <xdr:col>2</xdr:col>
                    <xdr:colOff>182880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9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388620</xdr:colOff>
                    <xdr:row>50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0" name="Check Box 8" r:id="rId10">
              <controlPr defaultSize="0">
                <anchor moveWithCells="1">
                  <from>
                    <xdr:col>5</xdr:col>
                    <xdr:colOff>220980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1" name="Check Box 9" r:id="rId11">
              <controlPr defaultSize="0">
                <anchor moveWithCells="1">
                  <from>
                    <xdr:col>6</xdr:col>
                    <xdr:colOff>198120</xdr:colOff>
                    <xdr:row>9</xdr:row>
                    <xdr:rowOff>182880</xdr:rowOff>
                  </from>
                  <to>
                    <xdr:col>6</xdr:col>
                    <xdr:colOff>601980</xdr:colOff>
                    <xdr:row>11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2" name="Check Box 10" r:id="rId12">
              <controlPr defaultSize="0">
                <anchor moveWithCells="1">
                  <from>
                    <xdr:col>5</xdr:col>
                    <xdr:colOff>198120</xdr:colOff>
                    <xdr:row>11</xdr:row>
                    <xdr:rowOff>0</xdr:rowOff>
                  </from>
                  <to>
                    <xdr:col>5</xdr:col>
                    <xdr:colOff>601980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3" name="Check Box 11" r:id="rId13">
              <controlPr defaultSize="0">
                <anchor moveWithCells="1">
                  <from>
                    <xdr:col>1</xdr:col>
                    <xdr:colOff>182880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4" name="Check Box 12" r:id="rId14">
              <controlPr defaultSize="0">
                <anchor moveWithCells="1">
                  <from>
                    <xdr:col>9</xdr:col>
                    <xdr:colOff>182880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5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579120</xdr:colOff>
                    <xdr:row>11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6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579120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7" name="Check Box 15" r:id="rId17">
              <controlPr defaultSize="0">
                <anchor moveWithCells="1">
                  <from>
                    <xdr:col>1</xdr:col>
                    <xdr:colOff>198120</xdr:colOff>
                    <xdr:row>15</xdr:row>
                    <xdr:rowOff>7620</xdr:rowOff>
                  </from>
                  <to>
                    <xdr:col>1</xdr:col>
                    <xdr:colOff>601980</xdr:colOff>
                    <xdr:row>16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8" name="Check Box 16" r:id="rId18">
              <controlPr defaultSize="0">
                <anchor moveWithCells="1">
                  <from>
                    <xdr:col>1</xdr:col>
                    <xdr:colOff>198120</xdr:colOff>
                    <xdr:row>16</xdr:row>
                    <xdr:rowOff>7620</xdr:rowOff>
                  </from>
                  <to>
                    <xdr:col>1</xdr:col>
                    <xdr:colOff>601980</xdr:colOff>
                    <xdr:row>17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9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579120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0" name="Check Box 18" r:id="rId20">
              <controlPr defaultSize="0">
                <anchor moveWithCells="1">
                  <from>
                    <xdr:col>2</xdr:col>
                    <xdr:colOff>198120</xdr:colOff>
                    <xdr:row>15</xdr:row>
                    <xdr:rowOff>0</xdr:rowOff>
                  </from>
                  <to>
                    <xdr:col>2</xdr:col>
                    <xdr:colOff>601980</xdr:colOff>
                    <xdr:row>16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1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579120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2" name="Check Box 20" r:id="rId22">
              <controlPr defaultSize="0">
                <anchor moveWithCells="1">
                  <from>
                    <xdr:col>5</xdr:col>
                    <xdr:colOff>182880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3" name="Check Box 21" r:id="rId23">
              <controlPr defaultSize="0">
                <anchor moveWithCells="1">
                  <from>
                    <xdr:col>6</xdr:col>
                    <xdr:colOff>198120</xdr:colOff>
                    <xdr:row>16</xdr:row>
                    <xdr:rowOff>0</xdr:rowOff>
                  </from>
                  <to>
                    <xdr:col>6</xdr:col>
                    <xdr:colOff>601980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4" name="Check Box 22" r:id="rId24">
              <controlPr defaultSize="0">
                <anchor moveWithCells="1">
                  <from>
                    <xdr:col>6</xdr:col>
                    <xdr:colOff>198120</xdr:colOff>
                    <xdr:row>15</xdr:row>
                    <xdr:rowOff>0</xdr:rowOff>
                  </from>
                  <to>
                    <xdr:col>6</xdr:col>
                    <xdr:colOff>601980</xdr:colOff>
                    <xdr:row>16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5" name="Check Box 23" r:id="rId25">
              <controlPr defaultSize="0">
                <anchor moveWithCells="1">
                  <from>
                    <xdr:col>9</xdr:col>
                    <xdr:colOff>198120</xdr:colOff>
                    <xdr:row>16</xdr:row>
                    <xdr:rowOff>0</xdr:rowOff>
                  </from>
                  <to>
                    <xdr:col>9</xdr:col>
                    <xdr:colOff>601980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6" name="Check Box 24" r:id="rId26">
              <controlPr defaultSize="0">
                <anchor moveWithCells="1">
                  <from>
                    <xdr:col>10</xdr:col>
                    <xdr:colOff>220980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7" name="Check Box 25" r:id="rId27">
              <controlPr defaultSize="0">
                <anchor moveWithCells="1">
                  <from>
                    <xdr:col>9</xdr:col>
                    <xdr:colOff>198120</xdr:colOff>
                    <xdr:row>15</xdr:row>
                    <xdr:rowOff>0</xdr:rowOff>
                  </from>
                  <to>
                    <xdr:col>9</xdr:col>
                    <xdr:colOff>601980</xdr:colOff>
                    <xdr:row>16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8" name="Check Box 26" r:id="rId28">
              <controlPr defaultSize="0">
                <anchor moveWithCells="1">
                  <from>
                    <xdr:col>10</xdr:col>
                    <xdr:colOff>220980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9" name="Check Box 27" r:id="rId29">
              <controlPr defaultSize="0">
                <anchor moveWithCells="1">
                  <from>
                    <xdr:col>9</xdr:col>
                    <xdr:colOff>236220</xdr:colOff>
                    <xdr:row>6</xdr:row>
                    <xdr:rowOff>0</xdr:rowOff>
                  </from>
                  <to>
                    <xdr:col>9</xdr:col>
                    <xdr:colOff>640080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0" name="Check Box 28" r:id="rId30">
              <controlPr defaultSize="0">
                <anchor moveWithCells="1">
                  <from>
                    <xdr:col>9</xdr:col>
                    <xdr:colOff>236220</xdr:colOff>
                    <xdr:row>7</xdr:row>
                    <xdr:rowOff>0</xdr:rowOff>
                  </from>
                  <to>
                    <xdr:col>9</xdr:col>
                    <xdr:colOff>640080</xdr:colOff>
                    <xdr:row>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1" name="Check Box 29" r:id="rId31">
              <controlPr defaultSize="0">
                <anchor moveWithCells="1">
                  <from>
                    <xdr:col>9</xdr:col>
                    <xdr:colOff>236220</xdr:colOff>
                    <xdr:row>5</xdr:row>
                    <xdr:rowOff>0</xdr:rowOff>
                  </from>
                  <to>
                    <xdr:col>9</xdr:col>
                    <xdr:colOff>640080</xdr:colOff>
                    <xdr:row>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2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160020</xdr:rowOff>
                  </from>
                  <to>
                    <xdr:col>9</xdr:col>
                    <xdr:colOff>617220</xdr:colOff>
                    <xdr:row>4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3" name="Check Box 31" r:id="rId33">
              <controlPr defaultSize="0">
                <anchor moveWithCells="1">
                  <from>
                    <xdr:col>9</xdr:col>
                    <xdr:colOff>220980</xdr:colOff>
                    <xdr:row>2</xdr:row>
                    <xdr:rowOff>182880</xdr:rowOff>
                  </from>
                  <to>
                    <xdr:col>9</xdr:col>
                    <xdr:colOff>609600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4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144780</xdr:rowOff>
                  </from>
                  <to>
                    <xdr:col>10</xdr:col>
                    <xdr:colOff>579120</xdr:colOff>
                    <xdr:row>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5" name="Check Box 33" r:id="rId35">
              <controlPr defaultSize="0">
                <anchor moveWithCells="1">
                  <from>
                    <xdr:col>10</xdr:col>
                    <xdr:colOff>198120</xdr:colOff>
                    <xdr:row>3</xdr:row>
                    <xdr:rowOff>152400</xdr:rowOff>
                  </from>
                  <to>
                    <xdr:col>10</xdr:col>
                    <xdr:colOff>601980</xdr:colOff>
                    <xdr:row>4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6" name="Check Box 34" r:id="rId36">
              <controlPr defaultSize="0">
                <anchor moveWithCells="1">
                  <from>
                    <xdr:col>10</xdr:col>
                    <xdr:colOff>220980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7" name="Check Box 35" r:id="rId37">
              <controlPr defaultSize="0">
                <anchor moveWithCells="1">
                  <from>
                    <xdr:col>10</xdr:col>
                    <xdr:colOff>220980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8" name="Check Box 36" r:id="rId38">
              <controlPr defaultSize="0">
                <anchor moveWithCells="1">
                  <from>
                    <xdr:col>10</xdr:col>
                    <xdr:colOff>220980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9" name="Check Box 37" r:id="rId39">
              <controlPr defaultSize="0">
                <anchor moveWithCells="1">
                  <from>
                    <xdr:col>2</xdr:col>
                    <xdr:colOff>182880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0" name="Check Box 38" r:id="rId40">
              <controlPr defaultSize="0">
                <anchor moveWithCells="1">
                  <from>
                    <xdr:col>1</xdr:col>
                    <xdr:colOff>182880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1" name="Check Box 39" r:id="rId41">
              <controlPr defaultSize="0">
                <anchor moveWithCells="1">
                  <from>
                    <xdr:col>5</xdr:col>
                    <xdr:colOff>220980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2" name="Check Box 40" r:id="rId42">
              <controlPr defaultSize="0">
                <anchor moveWithCells="1">
                  <from>
                    <xdr:col>6</xdr:col>
                    <xdr:colOff>198120</xdr:colOff>
                    <xdr:row>12</xdr:row>
                    <xdr:rowOff>0</xdr:rowOff>
                  </from>
                  <to>
                    <xdr:col>6</xdr:col>
                    <xdr:colOff>601980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3" name="Check Box 41" r:id="rId43">
              <controlPr defaultSize="0">
                <anchor moveWithCells="1">
                  <from>
                    <xdr:col>7</xdr:col>
                    <xdr:colOff>579120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4" name="Check Box 42" r:id="rId44">
              <controlPr defaultSize="0">
                <anchor moveWithCells="1">
                  <from>
                    <xdr:col>1</xdr:col>
                    <xdr:colOff>198120</xdr:colOff>
                    <xdr:row>44</xdr:row>
                    <xdr:rowOff>7620</xdr:rowOff>
                  </from>
                  <to>
                    <xdr:col>1</xdr:col>
                    <xdr:colOff>601980</xdr:colOff>
                    <xdr:row>45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5" name="Check Box 43" r:id="rId45">
              <controlPr defaultSize="0">
                <anchor moveWithCells="1">
                  <from>
                    <xdr:col>1</xdr:col>
                    <xdr:colOff>198120</xdr:colOff>
                    <xdr:row>45</xdr:row>
                    <xdr:rowOff>0</xdr:rowOff>
                  </from>
                  <to>
                    <xdr:col>1</xdr:col>
                    <xdr:colOff>601980</xdr:colOff>
                    <xdr:row>46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6" name="Check Box 44" r:id="rId46">
              <controlPr defaultSize="0">
                <anchor moveWithCells="1">
                  <from>
                    <xdr:col>2</xdr:col>
                    <xdr:colOff>198120</xdr:colOff>
                    <xdr:row>45</xdr:row>
                    <xdr:rowOff>0</xdr:rowOff>
                  </from>
                  <to>
                    <xdr:col>2</xdr:col>
                    <xdr:colOff>601980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7" name="Check Box 45" r:id="rId47">
              <controlPr defaultSize="0">
                <anchor moveWithCells="1">
                  <from>
                    <xdr:col>2</xdr:col>
                    <xdr:colOff>198120</xdr:colOff>
                    <xdr:row>44</xdr:row>
                    <xdr:rowOff>0</xdr:rowOff>
                  </from>
                  <to>
                    <xdr:col>2</xdr:col>
                    <xdr:colOff>601980</xdr:colOff>
                    <xdr:row>45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8" name="Check Box 46" r:id="rId48">
              <controlPr defaultSize="0">
                <anchor moveWithCells="1">
                  <from>
                    <xdr:col>5</xdr:col>
                    <xdr:colOff>236220</xdr:colOff>
                    <xdr:row>45</xdr:row>
                    <xdr:rowOff>0</xdr:rowOff>
                  </from>
                  <to>
                    <xdr:col>5</xdr:col>
                    <xdr:colOff>640080</xdr:colOff>
                    <xdr:row>46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9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617220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0" name="Check Box 48" r:id="rId50">
              <controlPr defaultSize="0">
                <anchor moveWithCells="1">
                  <from>
                    <xdr:col>6</xdr:col>
                    <xdr:colOff>182880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1" name="Check Box 49" r:id="rId51">
              <controlPr defaultSize="0">
                <anchor moveWithCells="1">
                  <from>
                    <xdr:col>6</xdr:col>
                    <xdr:colOff>182880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2" name="Check Box 50" r:id="rId52">
              <controlPr defaultSize="0">
                <anchor moveWithCells="1">
                  <from>
                    <xdr:col>9</xdr:col>
                    <xdr:colOff>198120</xdr:colOff>
                    <xdr:row>45</xdr:row>
                    <xdr:rowOff>0</xdr:rowOff>
                  </from>
                  <to>
                    <xdr:col>9</xdr:col>
                    <xdr:colOff>601980</xdr:colOff>
                    <xdr:row>46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3" name="Check Box 51" r:id="rId53">
              <controlPr defaultSize="0">
                <anchor moveWithCells="1">
                  <from>
                    <xdr:col>10</xdr:col>
                    <xdr:colOff>220980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4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579120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5" name="Check Box 53" r:id="rId55">
              <controlPr defaultSize="0">
                <anchor moveWithCells="1">
                  <from>
                    <xdr:col>10</xdr:col>
                    <xdr:colOff>220980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6" name="Check Box 54" r:id="rId56">
              <controlPr defaultSize="0">
                <anchor moveWithCells="1">
                  <from>
                    <xdr:col>7</xdr:col>
                    <xdr:colOff>579120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7" name="Check Box 55" r:id="rId57">
              <controlPr defaultSize="0">
                <anchor moveWithCells="1">
                  <from>
                    <xdr:col>7</xdr:col>
                    <xdr:colOff>579120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8" name="Check Box 56" r:id="rId58">
              <controlPr defaultSize="0">
                <anchor moveWithCells="1">
                  <from>
                    <xdr:col>3</xdr:col>
                    <xdr:colOff>579120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9" name="Check Box 57" r:id="rId59">
              <controlPr defaultSize="0">
                <anchor moveWithCells="1">
                  <from>
                    <xdr:col>3</xdr:col>
                    <xdr:colOff>579120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0" name="Check Box 58" r:id="rId60">
              <controlPr defaultSize="0">
                <anchor moveWithCells="1">
                  <from>
                    <xdr:col>10</xdr:col>
                    <xdr:colOff>198120</xdr:colOff>
                    <xdr:row>11</xdr:row>
                    <xdr:rowOff>144780</xdr:rowOff>
                  </from>
                  <to>
                    <xdr:col>10</xdr:col>
                    <xdr:colOff>601980</xdr:colOff>
                    <xdr:row>13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1" name="Check Box 59" r:id="rId61">
              <controlPr defaultSize="0">
                <anchor moveWithCells="1">
                  <from>
                    <xdr:col>9</xdr:col>
                    <xdr:colOff>182880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2" name="Check Box 60" r:id="rId62">
              <controlPr defaultSize="0">
                <anchor moveWithCells="1">
                  <from>
                    <xdr:col>7</xdr:col>
                    <xdr:colOff>579120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3" name="Check Box 61" r:id="rId63">
              <controlPr defaultSize="0">
                <anchor moveWithCells="1">
                  <from>
                    <xdr:col>7</xdr:col>
                    <xdr:colOff>579120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4" name="Check Box 62" r:id="rId64">
              <controlPr defaultSize="0">
                <anchor moveWithCells="1">
                  <from>
                    <xdr:col>7</xdr:col>
                    <xdr:colOff>579120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5" name="Check Box 63" r:id="rId65">
              <controlPr defaultSize="0">
                <anchor moveWithCells="1">
                  <from>
                    <xdr:col>2</xdr:col>
                    <xdr:colOff>198120</xdr:colOff>
                    <xdr:row>33</xdr:row>
                    <xdr:rowOff>0</xdr:rowOff>
                  </from>
                  <to>
                    <xdr:col>2</xdr:col>
                    <xdr:colOff>601980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6" name="Check Box 64" r:id="rId66">
              <controlPr defaultSize="0">
                <anchor moveWithCells="1">
                  <from>
                    <xdr:col>3</xdr:col>
                    <xdr:colOff>198120</xdr:colOff>
                    <xdr:row>33</xdr:row>
                    <xdr:rowOff>0</xdr:rowOff>
                  </from>
                  <to>
                    <xdr:col>3</xdr:col>
                    <xdr:colOff>601980</xdr:colOff>
                    <xdr:row>34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4"/>
  <sheetViews>
    <sheetView zoomScale="90" zoomScaleNormal="90" workbookViewId="0">
      <selection activeCell="M8" sqref="M8"/>
    </sheetView>
  </sheetViews>
  <sheetFormatPr defaultColWidth="9" defaultRowHeight="26.1" customHeight="1"/>
  <cols>
    <col min="1" max="1" width="17.1" style="96" customWidth="1"/>
    <col min="2" max="8" width="9.4" style="96" customWidth="1"/>
    <col min="9" max="9" width="1.4" style="96" customWidth="1"/>
    <col min="10" max="10" width="16.5" style="96" customWidth="1"/>
    <col min="11" max="11" width="17" style="96" customWidth="1"/>
    <col min="12" max="12" width="18.5" style="96" customWidth="1"/>
    <col min="13" max="13" width="16.6" style="96" customWidth="1"/>
    <col min="14" max="14" width="14.1" style="96" customWidth="1"/>
    <col min="15" max="15" width="16.4" style="96" customWidth="1"/>
    <col min="16" max="16384" width="9" style="96"/>
  </cols>
  <sheetData>
    <row r="1" ht="30" customHeight="1" spans="1:15">
      <c r="A1" s="97" t="s">
        <v>112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</row>
    <row r="2" ht="29.1" customHeight="1" spans="1:15">
      <c r="A2" s="99" t="s">
        <v>27</v>
      </c>
      <c r="B2" s="100" t="s">
        <v>28</v>
      </c>
      <c r="C2" s="100"/>
      <c r="D2" s="101" t="s">
        <v>33</v>
      </c>
      <c r="E2" s="100" t="s">
        <v>34</v>
      </c>
      <c r="F2" s="100"/>
      <c r="G2" s="100"/>
      <c r="H2" s="100"/>
      <c r="I2" s="296"/>
      <c r="J2" s="297" t="s">
        <v>22</v>
      </c>
      <c r="K2" s="100" t="s">
        <v>23</v>
      </c>
      <c r="L2" s="100"/>
      <c r="M2" s="100"/>
      <c r="N2" s="100"/>
      <c r="O2" s="120"/>
    </row>
    <row r="3" ht="29.1" customHeight="1" spans="1:15">
      <c r="A3" s="103" t="s">
        <v>113</v>
      </c>
      <c r="B3" s="104" t="s">
        <v>114</v>
      </c>
      <c r="C3" s="104"/>
      <c r="D3" s="104"/>
      <c r="E3" s="104"/>
      <c r="F3" s="104"/>
      <c r="G3" s="104"/>
      <c r="H3" s="104"/>
      <c r="I3" s="298"/>
      <c r="J3" s="104" t="s">
        <v>115</v>
      </c>
      <c r="K3" s="104"/>
      <c r="L3" s="104"/>
      <c r="M3" s="104"/>
      <c r="N3" s="104"/>
      <c r="O3" s="121"/>
    </row>
    <row r="4" ht="29.1" customHeight="1" spans="1:15">
      <c r="A4" s="103"/>
      <c r="B4" s="105" t="s">
        <v>76</v>
      </c>
      <c r="C4" s="106" t="s">
        <v>77</v>
      </c>
      <c r="D4" s="107" t="s">
        <v>78</v>
      </c>
      <c r="E4" s="106" t="s">
        <v>79</v>
      </c>
      <c r="F4" s="106" t="s">
        <v>80</v>
      </c>
      <c r="G4" s="106" t="s">
        <v>81</v>
      </c>
      <c r="H4" s="200" t="s">
        <v>116</v>
      </c>
      <c r="I4" s="298"/>
      <c r="J4" s="106" t="s">
        <v>80</v>
      </c>
      <c r="K4" s="108" t="s">
        <v>117</v>
      </c>
      <c r="L4" s="108" t="s">
        <v>118</v>
      </c>
      <c r="M4" s="108"/>
      <c r="N4" s="108"/>
      <c r="O4" s="299"/>
    </row>
    <row r="5" ht="29.1" customHeight="1" spans="1:15">
      <c r="A5" s="103"/>
      <c r="B5" s="105" t="s">
        <v>119</v>
      </c>
      <c r="C5" s="106" t="s">
        <v>120</v>
      </c>
      <c r="D5" s="107" t="s">
        <v>121</v>
      </c>
      <c r="E5" s="106" t="s">
        <v>122</v>
      </c>
      <c r="F5" s="106" t="s">
        <v>123</v>
      </c>
      <c r="G5" s="106" t="s">
        <v>124</v>
      </c>
      <c r="H5" s="201"/>
      <c r="I5" s="298"/>
      <c r="J5" s="300" t="s">
        <v>123</v>
      </c>
      <c r="K5" s="109" t="s">
        <v>125</v>
      </c>
      <c r="L5" s="109" t="s">
        <v>126</v>
      </c>
      <c r="M5" s="109"/>
      <c r="N5" s="109"/>
      <c r="O5" s="204"/>
    </row>
    <row r="6" ht="29.1" customHeight="1" spans="1:15">
      <c r="A6" s="110" t="s">
        <v>127</v>
      </c>
      <c r="B6" s="111">
        <f>C6-2.1</f>
        <v>95.8</v>
      </c>
      <c r="C6" s="111">
        <f>D6-2.1</f>
        <v>97.9</v>
      </c>
      <c r="D6" s="112">
        <v>100</v>
      </c>
      <c r="E6" s="111">
        <f>D6+2.1</f>
        <v>102.1</v>
      </c>
      <c r="F6" s="111">
        <f>E6+2.1</f>
        <v>104.2</v>
      </c>
      <c r="G6" s="111">
        <f>F6+2.1</f>
        <v>106.3</v>
      </c>
      <c r="H6" s="202" t="s">
        <v>128</v>
      </c>
      <c r="I6" s="298"/>
      <c r="J6" s="301">
        <v>104.2</v>
      </c>
      <c r="K6" s="113" t="s">
        <v>129</v>
      </c>
      <c r="L6" s="113" t="s">
        <v>130</v>
      </c>
      <c r="M6" s="302"/>
      <c r="N6" s="302"/>
      <c r="O6" s="303"/>
    </row>
    <row r="7" ht="29.1" customHeight="1" spans="1:15">
      <c r="A7" s="110" t="s">
        <v>131</v>
      </c>
      <c r="B7" s="111">
        <f>C7-1.5</f>
        <v>70</v>
      </c>
      <c r="C7" s="111">
        <f>D7-1.5</f>
        <v>71.5</v>
      </c>
      <c r="D7" s="112">
        <v>73</v>
      </c>
      <c r="E7" s="111">
        <f>D7+1.5</f>
        <v>74.5</v>
      </c>
      <c r="F7" s="111">
        <f>E7+1.5</f>
        <v>76</v>
      </c>
      <c r="G7" s="111">
        <f>F7+1.5</f>
        <v>77.5</v>
      </c>
      <c r="H7" s="202" t="s">
        <v>132</v>
      </c>
      <c r="I7" s="298"/>
      <c r="J7" s="301">
        <v>76</v>
      </c>
      <c r="K7" s="113" t="s">
        <v>133</v>
      </c>
      <c r="L7" s="113" t="s">
        <v>134</v>
      </c>
      <c r="M7" s="113"/>
      <c r="N7" s="113"/>
      <c r="O7" s="304"/>
    </row>
    <row r="8" ht="29.1" customHeight="1" spans="1:15">
      <c r="A8" s="110" t="s">
        <v>135</v>
      </c>
      <c r="B8" s="111">
        <f t="shared" ref="B8:C10" si="0">C8-4</f>
        <v>76</v>
      </c>
      <c r="C8" s="111">
        <f t="shared" si="0"/>
        <v>80</v>
      </c>
      <c r="D8" s="114" t="s">
        <v>136</v>
      </c>
      <c r="E8" s="111">
        <f>D8+4</f>
        <v>88</v>
      </c>
      <c r="F8" s="111">
        <f>E8+5</f>
        <v>93</v>
      </c>
      <c r="G8" s="111">
        <f t="shared" ref="G8:G10" si="1">F8+6</f>
        <v>99</v>
      </c>
      <c r="H8" s="202" t="s">
        <v>132</v>
      </c>
      <c r="I8" s="298"/>
      <c r="J8" s="301">
        <v>93</v>
      </c>
      <c r="K8" s="113" t="s">
        <v>137</v>
      </c>
      <c r="L8" s="113" t="s">
        <v>138</v>
      </c>
      <c r="M8" s="113"/>
      <c r="N8" s="113"/>
      <c r="O8" s="305"/>
    </row>
    <row r="9" ht="29.1" customHeight="1" spans="1:15">
      <c r="A9" s="110" t="s">
        <v>139</v>
      </c>
      <c r="B9" s="111">
        <f t="shared" si="0"/>
        <v>92</v>
      </c>
      <c r="C9" s="111">
        <f t="shared" si="0"/>
        <v>96</v>
      </c>
      <c r="D9" s="114" t="s">
        <v>140</v>
      </c>
      <c r="E9" s="111">
        <f>D9+4</f>
        <v>104</v>
      </c>
      <c r="F9" s="111">
        <f>E9+5</f>
        <v>109</v>
      </c>
      <c r="G9" s="111">
        <f t="shared" si="1"/>
        <v>115</v>
      </c>
      <c r="H9" s="202"/>
      <c r="I9" s="298"/>
      <c r="J9" s="301">
        <v>109</v>
      </c>
      <c r="K9" s="298"/>
      <c r="L9" s="298"/>
      <c r="M9" s="113"/>
      <c r="N9" s="113"/>
      <c r="O9" s="305"/>
    </row>
    <row r="10" ht="29.1" customHeight="1" spans="1:15">
      <c r="A10" s="110" t="s">
        <v>141</v>
      </c>
      <c r="B10" s="111">
        <f t="shared" si="0"/>
        <v>116</v>
      </c>
      <c r="C10" s="111">
        <f t="shared" si="0"/>
        <v>120</v>
      </c>
      <c r="D10" s="114" t="s">
        <v>142</v>
      </c>
      <c r="E10" s="111">
        <f>D10+4</f>
        <v>128</v>
      </c>
      <c r="F10" s="111">
        <f>E10+5</f>
        <v>133</v>
      </c>
      <c r="G10" s="111">
        <f t="shared" si="1"/>
        <v>139</v>
      </c>
      <c r="H10" s="202" t="s">
        <v>143</v>
      </c>
      <c r="I10" s="298"/>
      <c r="J10" s="301">
        <v>133</v>
      </c>
      <c r="K10" s="298">
        <v>135</v>
      </c>
      <c r="L10" s="298">
        <v>135</v>
      </c>
      <c r="M10" s="113"/>
      <c r="N10" s="113"/>
      <c r="O10" s="305"/>
    </row>
    <row r="11" ht="29.1" customHeight="1" spans="1:15">
      <c r="A11" s="110" t="s">
        <v>144</v>
      </c>
      <c r="B11" s="111">
        <f>C11-3.6</f>
        <v>98.8</v>
      </c>
      <c r="C11" s="111">
        <f>D11-3.6</f>
        <v>102.4</v>
      </c>
      <c r="D11" s="114" t="s">
        <v>145</v>
      </c>
      <c r="E11" s="111">
        <f>D11+4</f>
        <v>110</v>
      </c>
      <c r="F11" s="111">
        <f>E11+4</f>
        <v>114</v>
      </c>
      <c r="G11" s="111">
        <f>F11+4</f>
        <v>118</v>
      </c>
      <c r="H11" s="202" t="s">
        <v>132</v>
      </c>
      <c r="I11" s="298"/>
      <c r="J11" s="301">
        <v>114</v>
      </c>
      <c r="K11" s="113" t="s">
        <v>146</v>
      </c>
      <c r="L11" s="113" t="s">
        <v>147</v>
      </c>
      <c r="M11" s="113"/>
      <c r="N11" s="113"/>
      <c r="O11" s="305"/>
    </row>
    <row r="12" ht="29.1" customHeight="1" spans="1:15">
      <c r="A12" s="110" t="s">
        <v>148</v>
      </c>
      <c r="B12" s="111">
        <f>C12-2.3/2</f>
        <v>31.5</v>
      </c>
      <c r="C12" s="111">
        <f>D12-2.3/2</f>
        <v>32.65</v>
      </c>
      <c r="D12" s="115">
        <v>33.8</v>
      </c>
      <c r="E12" s="111">
        <f>D12+2.6/2</f>
        <v>35.1</v>
      </c>
      <c r="F12" s="111">
        <f>E12+2.6/2</f>
        <v>36.4</v>
      </c>
      <c r="G12" s="111">
        <f>F12+2.6/2</f>
        <v>37.7</v>
      </c>
      <c r="H12" s="202" t="s">
        <v>149</v>
      </c>
      <c r="I12" s="298"/>
      <c r="J12" s="301">
        <v>36.4</v>
      </c>
      <c r="K12" s="298">
        <v>36.2</v>
      </c>
      <c r="L12" s="298">
        <v>36</v>
      </c>
      <c r="M12" s="113"/>
      <c r="N12" s="113"/>
      <c r="O12" s="305"/>
    </row>
    <row r="13" ht="29.1" customHeight="1" spans="1:15">
      <c r="A13" s="110" t="s">
        <v>150</v>
      </c>
      <c r="B13" s="111">
        <f>C13-0.7</f>
        <v>21.1</v>
      </c>
      <c r="C13" s="111">
        <f>D13-0.7</f>
        <v>21.8</v>
      </c>
      <c r="D13" s="115">
        <v>22.5</v>
      </c>
      <c r="E13" s="111">
        <f>D13+0.7</f>
        <v>23.2</v>
      </c>
      <c r="F13" s="111">
        <f>E13+0.7</f>
        <v>23.9</v>
      </c>
      <c r="G13" s="111">
        <f>F13+0.9</f>
        <v>24.8</v>
      </c>
      <c r="H13" s="202" t="s">
        <v>149</v>
      </c>
      <c r="I13" s="298"/>
      <c r="J13" s="301">
        <v>23.9</v>
      </c>
      <c r="K13" s="113" t="s">
        <v>151</v>
      </c>
      <c r="L13" s="113" t="s">
        <v>152</v>
      </c>
      <c r="M13" s="113"/>
      <c r="N13" s="113"/>
      <c r="O13" s="305"/>
    </row>
    <row r="14" ht="29.1" customHeight="1" spans="1:15">
      <c r="A14" s="110" t="s">
        <v>153</v>
      </c>
      <c r="B14" s="111">
        <f>C14-0.5</f>
        <v>14</v>
      </c>
      <c r="C14" s="111">
        <f>D14-0.5</f>
        <v>14.5</v>
      </c>
      <c r="D14" s="112">
        <v>15</v>
      </c>
      <c r="E14" s="111">
        <f t="shared" ref="E14:F14" si="2">D14+0.5</f>
        <v>15.5</v>
      </c>
      <c r="F14" s="111">
        <f t="shared" si="2"/>
        <v>16</v>
      </c>
      <c r="G14" s="111">
        <f>F14+0.7</f>
        <v>16.7</v>
      </c>
      <c r="H14" s="202" t="s">
        <v>132</v>
      </c>
      <c r="I14" s="298"/>
      <c r="J14" s="301">
        <v>16</v>
      </c>
      <c r="K14" s="113" t="s">
        <v>154</v>
      </c>
      <c r="L14" s="113" t="s">
        <v>154</v>
      </c>
      <c r="M14" s="302"/>
      <c r="N14" s="302"/>
      <c r="O14" s="306"/>
    </row>
    <row r="15" ht="29.1" customHeight="1" spans="1:15">
      <c r="A15" s="110" t="s">
        <v>155</v>
      </c>
      <c r="B15" s="111">
        <f>C15-0.7</f>
        <v>26.7</v>
      </c>
      <c r="C15" s="111">
        <f>D15-0.6</f>
        <v>27.4</v>
      </c>
      <c r="D15" s="112">
        <v>28</v>
      </c>
      <c r="E15" s="111">
        <f>D15+0.6</f>
        <v>28.6</v>
      </c>
      <c r="F15" s="111">
        <f>E15+0.7</f>
        <v>29.3</v>
      </c>
      <c r="G15" s="111">
        <f>F15+0.6</f>
        <v>29.9</v>
      </c>
      <c r="H15" s="202" t="s">
        <v>156</v>
      </c>
      <c r="I15" s="298"/>
      <c r="J15" s="301">
        <v>29.3</v>
      </c>
      <c r="K15" s="302" t="s">
        <v>157</v>
      </c>
      <c r="L15" s="302" t="s">
        <v>158</v>
      </c>
      <c r="M15" s="113"/>
      <c r="N15" s="113"/>
      <c r="O15" s="305"/>
    </row>
    <row r="16" ht="29.1" customHeight="1" spans="1:15">
      <c r="A16" s="110" t="s">
        <v>159</v>
      </c>
      <c r="B16" s="111">
        <f>C16-0.9</f>
        <v>40.2</v>
      </c>
      <c r="C16" s="111">
        <f>D16-0.9</f>
        <v>41.1</v>
      </c>
      <c r="D16" s="112">
        <v>42</v>
      </c>
      <c r="E16" s="111">
        <f>D16+1.1</f>
        <v>43.1</v>
      </c>
      <c r="F16" s="111">
        <f>E16+1.1</f>
        <v>44.2</v>
      </c>
      <c r="G16" s="111">
        <f>F16+1.1</f>
        <v>45.3</v>
      </c>
      <c r="H16" s="202" t="s">
        <v>132</v>
      </c>
      <c r="I16" s="298"/>
      <c r="J16" s="301">
        <v>44.2</v>
      </c>
      <c r="K16" s="113" t="s">
        <v>160</v>
      </c>
      <c r="L16" s="113" t="s">
        <v>161</v>
      </c>
      <c r="M16" s="113"/>
      <c r="N16" s="113"/>
      <c r="O16" s="305"/>
    </row>
    <row r="17" ht="29.1" customHeight="1" spans="1:15">
      <c r="A17" s="106" t="s">
        <v>162</v>
      </c>
      <c r="B17" s="111">
        <f>D17-0.5</f>
        <v>17</v>
      </c>
      <c r="C17" s="111">
        <f>B17</f>
        <v>17</v>
      </c>
      <c r="D17" s="112">
        <v>17.5</v>
      </c>
      <c r="E17" s="111">
        <f>D17</f>
        <v>17.5</v>
      </c>
      <c r="F17" s="111">
        <f>D17+1.5</f>
        <v>19</v>
      </c>
      <c r="G17" s="111">
        <f t="shared" ref="G17:G20" si="3">F17</f>
        <v>19</v>
      </c>
      <c r="H17" s="202" t="s">
        <v>149</v>
      </c>
      <c r="I17" s="298"/>
      <c r="J17" s="301">
        <v>19</v>
      </c>
      <c r="K17" s="113" t="s">
        <v>163</v>
      </c>
      <c r="L17" s="113" t="s">
        <v>163</v>
      </c>
      <c r="M17" s="113"/>
      <c r="N17" s="113"/>
      <c r="O17" s="305"/>
    </row>
    <row r="18" ht="29.1" customHeight="1" spans="1:15">
      <c r="A18" s="105" t="s">
        <v>164</v>
      </c>
      <c r="B18" s="111">
        <f>D18-0.5</f>
        <v>16</v>
      </c>
      <c r="C18" s="111">
        <f>B18</f>
        <v>16</v>
      </c>
      <c r="D18" s="112">
        <v>16.5</v>
      </c>
      <c r="E18" s="111">
        <f>D18</f>
        <v>16.5</v>
      </c>
      <c r="F18" s="111">
        <f>D18+1.5</f>
        <v>18</v>
      </c>
      <c r="G18" s="111">
        <f t="shared" si="3"/>
        <v>18</v>
      </c>
      <c r="H18" s="202" t="s">
        <v>149</v>
      </c>
      <c r="I18" s="298"/>
      <c r="J18" s="301">
        <v>18</v>
      </c>
      <c r="K18" s="113" t="s">
        <v>165</v>
      </c>
      <c r="L18" s="113" t="s">
        <v>166</v>
      </c>
      <c r="M18" s="113"/>
      <c r="N18" s="113"/>
      <c r="O18" s="305"/>
    </row>
    <row r="19" ht="29.1" customHeight="1" spans="1:15">
      <c r="A19" s="110" t="s">
        <v>167</v>
      </c>
      <c r="B19" s="111">
        <f>C19</f>
        <v>4</v>
      </c>
      <c r="C19" s="111">
        <f>D19</f>
        <v>4</v>
      </c>
      <c r="D19" s="112">
        <v>4</v>
      </c>
      <c r="E19" s="111">
        <f>D19</f>
        <v>4</v>
      </c>
      <c r="F19" s="111">
        <f t="shared" ref="F19:F20" si="4">E19</f>
        <v>4</v>
      </c>
      <c r="G19" s="111">
        <f t="shared" si="3"/>
        <v>4</v>
      </c>
      <c r="H19" s="202" t="s">
        <v>149</v>
      </c>
      <c r="I19" s="298"/>
      <c r="J19" s="301">
        <v>4</v>
      </c>
      <c r="K19" s="113" t="s">
        <v>168</v>
      </c>
      <c r="L19" s="113" t="s">
        <v>168</v>
      </c>
      <c r="M19" s="113"/>
      <c r="N19" s="113"/>
      <c r="O19" s="305"/>
    </row>
    <row r="20" ht="29.1" customHeight="1" spans="1:15">
      <c r="A20" s="106" t="s">
        <v>169</v>
      </c>
      <c r="B20" s="111">
        <f>C20</f>
        <v>5.5</v>
      </c>
      <c r="C20" s="111">
        <f>D20</f>
        <v>5.5</v>
      </c>
      <c r="D20" s="112">
        <v>5.5</v>
      </c>
      <c r="E20" s="111">
        <f>D20</f>
        <v>5.5</v>
      </c>
      <c r="F20" s="111">
        <f t="shared" si="4"/>
        <v>5.5</v>
      </c>
      <c r="G20" s="111">
        <f t="shared" si="3"/>
        <v>5.5</v>
      </c>
      <c r="H20" s="202" t="s">
        <v>149</v>
      </c>
      <c r="I20" s="307"/>
      <c r="J20" s="301">
        <v>5.5</v>
      </c>
      <c r="K20" s="113" t="s">
        <v>170</v>
      </c>
      <c r="L20" s="113" t="s">
        <v>171</v>
      </c>
      <c r="M20" s="308"/>
      <c r="N20" s="308"/>
      <c r="O20" s="309"/>
    </row>
    <row r="21" ht="15" spans="1:15">
      <c r="A21" s="118" t="s">
        <v>91</v>
      </c>
      <c r="D21" s="119"/>
      <c r="E21" s="119"/>
      <c r="F21" s="119"/>
      <c r="G21" s="119"/>
      <c r="H21" s="119"/>
      <c r="I21" s="119"/>
      <c r="J21" s="119"/>
      <c r="K21" s="119"/>
      <c r="L21" s="119"/>
      <c r="M21" s="119"/>
      <c r="N21" s="119"/>
      <c r="O21" s="119"/>
    </row>
    <row r="22" ht="14.25" spans="1:15">
      <c r="A22" s="96" t="s">
        <v>172</v>
      </c>
      <c r="D22" s="119"/>
      <c r="E22" s="119"/>
      <c r="F22" s="119"/>
      <c r="G22" s="119"/>
      <c r="H22" s="119"/>
      <c r="I22" s="119"/>
      <c r="J22" s="119"/>
      <c r="K22" s="119"/>
      <c r="L22" s="119"/>
      <c r="M22" s="119"/>
      <c r="N22" s="119"/>
      <c r="O22" s="119"/>
    </row>
    <row r="23" ht="14.25" spans="1:15">
      <c r="A23" s="119" t="s">
        <v>173</v>
      </c>
      <c r="B23" s="119"/>
      <c r="C23" s="119"/>
      <c r="D23" s="119"/>
      <c r="E23" s="119"/>
      <c r="F23" s="119"/>
      <c r="G23" s="119"/>
      <c r="H23" s="119"/>
      <c r="I23" s="119"/>
      <c r="J23" s="118" t="s">
        <v>174</v>
      </c>
      <c r="K23" s="124"/>
      <c r="L23" s="118" t="s">
        <v>175</v>
      </c>
      <c r="M23" s="118"/>
      <c r="N23" s="118" t="s">
        <v>176</v>
      </c>
      <c r="O23" s="96" t="s">
        <v>109</v>
      </c>
    </row>
    <row r="24" ht="18.9" customHeight="1" spans="1:1">
      <c r="A24" s="96" t="s">
        <v>177</v>
      </c>
    </row>
  </sheetData>
  <mergeCells count="9">
    <mergeCell ref="A1:O1"/>
    <mergeCell ref="B2:C2"/>
    <mergeCell ref="E2:G2"/>
    <mergeCell ref="K2:O2"/>
    <mergeCell ref="B3:G3"/>
    <mergeCell ref="J3:O3"/>
    <mergeCell ref="A3:A5"/>
    <mergeCell ref="H4:H5"/>
    <mergeCell ref="I2:I20"/>
  </mergeCells>
  <pageMargins left="0.7" right="0.7" top="0.75" bottom="0.75" header="0.3" footer="0.3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PageLayoutView="125" topLeftCell="A4" workbookViewId="0">
      <selection activeCell="J48" sqref="J48:K48"/>
    </sheetView>
  </sheetViews>
  <sheetFormatPr defaultColWidth="10" defaultRowHeight="16.5" customHeight="1"/>
  <cols>
    <col min="1" max="16384" width="10" style="125"/>
  </cols>
  <sheetData>
    <row r="1" ht="22.5" customHeight="1" spans="1:11">
      <c r="A1" s="207" t="s">
        <v>178</v>
      </c>
      <c r="B1" s="207"/>
      <c r="C1" s="207"/>
      <c r="D1" s="207"/>
      <c r="E1" s="207"/>
      <c r="F1" s="207"/>
      <c r="G1" s="207"/>
      <c r="H1" s="207"/>
      <c r="I1" s="207"/>
      <c r="J1" s="207"/>
      <c r="K1" s="207"/>
    </row>
    <row r="2" ht="17.25" customHeight="1" spans="1:11">
      <c r="A2" s="208" t="s">
        <v>18</v>
      </c>
      <c r="B2" s="209" t="s">
        <v>19</v>
      </c>
      <c r="C2" s="209"/>
      <c r="D2" s="210" t="s">
        <v>20</v>
      </c>
      <c r="E2" s="210"/>
      <c r="F2" s="209"/>
      <c r="G2" s="209"/>
      <c r="H2" s="211" t="s">
        <v>22</v>
      </c>
      <c r="I2" s="277"/>
      <c r="J2" s="277"/>
      <c r="K2" s="278"/>
    </row>
    <row r="3" customHeight="1" spans="1:11">
      <c r="A3" s="212" t="s">
        <v>24</v>
      </c>
      <c r="B3" s="213"/>
      <c r="C3" s="214"/>
      <c r="D3" s="215" t="s">
        <v>25</v>
      </c>
      <c r="E3" s="216"/>
      <c r="F3" s="216"/>
      <c r="G3" s="217"/>
      <c r="H3" s="215" t="s">
        <v>26</v>
      </c>
      <c r="I3" s="216"/>
      <c r="J3" s="216"/>
      <c r="K3" s="217"/>
    </row>
    <row r="4" customHeight="1" spans="1:11">
      <c r="A4" s="218" t="s">
        <v>27</v>
      </c>
      <c r="B4" s="134" t="s">
        <v>28</v>
      </c>
      <c r="C4" s="219"/>
      <c r="D4" s="218" t="s">
        <v>29</v>
      </c>
      <c r="E4" s="220"/>
      <c r="F4" s="221"/>
      <c r="G4" s="222"/>
      <c r="H4" s="218" t="s">
        <v>179</v>
      </c>
      <c r="I4" s="220"/>
      <c r="J4" s="243" t="s">
        <v>31</v>
      </c>
      <c r="K4" s="279" t="s">
        <v>32</v>
      </c>
    </row>
    <row r="5" customHeight="1" spans="1:11">
      <c r="A5" s="223" t="s">
        <v>33</v>
      </c>
      <c r="B5" s="137" t="s">
        <v>34</v>
      </c>
      <c r="C5" s="224"/>
      <c r="D5" s="218" t="s">
        <v>180</v>
      </c>
      <c r="E5" s="220"/>
      <c r="F5" s="225">
        <v>1</v>
      </c>
      <c r="G5" s="219"/>
      <c r="H5" s="218" t="s">
        <v>181</v>
      </c>
      <c r="I5" s="220"/>
      <c r="J5" s="243" t="s">
        <v>31</v>
      </c>
      <c r="K5" s="279" t="s">
        <v>32</v>
      </c>
    </row>
    <row r="6" customHeight="1" spans="1:11">
      <c r="A6" s="218" t="s">
        <v>37</v>
      </c>
      <c r="B6" s="226" t="s">
        <v>38</v>
      </c>
      <c r="C6" s="227">
        <v>6</v>
      </c>
      <c r="D6" s="218" t="s">
        <v>182</v>
      </c>
      <c r="E6" s="220"/>
      <c r="F6" s="225">
        <v>0.5</v>
      </c>
      <c r="G6" s="219"/>
      <c r="H6" s="228" t="s">
        <v>183</v>
      </c>
      <c r="I6" s="258"/>
      <c r="J6" s="258"/>
      <c r="K6" s="280"/>
    </row>
    <row r="7" customHeight="1" spans="1:11">
      <c r="A7" s="218" t="s">
        <v>41</v>
      </c>
      <c r="B7" s="134">
        <v>5116</v>
      </c>
      <c r="C7" s="219"/>
      <c r="D7" s="218" t="s">
        <v>184</v>
      </c>
      <c r="E7" s="220"/>
      <c r="F7" s="225">
        <v>0</v>
      </c>
      <c r="G7" s="219"/>
      <c r="H7" s="229" t="s">
        <v>185</v>
      </c>
      <c r="I7" s="243"/>
      <c r="J7" s="243"/>
      <c r="K7" s="279"/>
    </row>
    <row r="8" customHeight="1" spans="1:11">
      <c r="A8" s="230"/>
      <c r="B8" s="143"/>
      <c r="C8" s="231"/>
      <c r="D8" s="230" t="s">
        <v>44</v>
      </c>
      <c r="E8" s="232"/>
      <c r="F8" s="233"/>
      <c r="G8" s="234"/>
      <c r="H8" s="235"/>
      <c r="I8" s="252"/>
      <c r="J8" s="252"/>
      <c r="K8" s="281"/>
    </row>
    <row r="9" customHeight="1" spans="1:11">
      <c r="A9" s="236" t="s">
        <v>186</v>
      </c>
      <c r="B9" s="236"/>
      <c r="C9" s="236"/>
      <c r="D9" s="236"/>
      <c r="E9" s="236"/>
      <c r="F9" s="236"/>
      <c r="G9" s="236"/>
      <c r="H9" s="236"/>
      <c r="I9" s="236"/>
      <c r="J9" s="236"/>
      <c r="K9" s="236"/>
    </row>
    <row r="10" customHeight="1" spans="1:11">
      <c r="A10" s="237" t="s">
        <v>48</v>
      </c>
      <c r="B10" s="238" t="s">
        <v>49</v>
      </c>
      <c r="C10" s="239" t="s">
        <v>50</v>
      </c>
      <c r="D10" s="240"/>
      <c r="E10" s="241" t="s">
        <v>53</v>
      </c>
      <c r="F10" s="238" t="s">
        <v>49</v>
      </c>
      <c r="G10" s="239" t="s">
        <v>50</v>
      </c>
      <c r="H10" s="238"/>
      <c r="I10" s="241" t="s">
        <v>51</v>
      </c>
      <c r="J10" s="238" t="s">
        <v>49</v>
      </c>
      <c r="K10" s="282" t="s">
        <v>50</v>
      </c>
    </row>
    <row r="11" customHeight="1" spans="1:11">
      <c r="A11" s="223" t="s">
        <v>54</v>
      </c>
      <c r="B11" s="242" t="s">
        <v>49</v>
      </c>
      <c r="C11" s="243" t="s">
        <v>50</v>
      </c>
      <c r="D11" s="244"/>
      <c r="E11" s="245" t="s">
        <v>56</v>
      </c>
      <c r="F11" s="242" t="s">
        <v>49</v>
      </c>
      <c r="G11" s="243" t="s">
        <v>50</v>
      </c>
      <c r="H11" s="242"/>
      <c r="I11" s="245" t="s">
        <v>61</v>
      </c>
      <c r="J11" s="242" t="s">
        <v>49</v>
      </c>
      <c r="K11" s="279" t="s">
        <v>50</v>
      </c>
    </row>
    <row r="12" customHeight="1" spans="1:11">
      <c r="A12" s="230" t="s">
        <v>91</v>
      </c>
      <c r="B12" s="232"/>
      <c r="C12" s="232"/>
      <c r="D12" s="232"/>
      <c r="E12" s="232"/>
      <c r="F12" s="232"/>
      <c r="G12" s="232"/>
      <c r="H12" s="232"/>
      <c r="I12" s="232"/>
      <c r="J12" s="232"/>
      <c r="K12" s="283"/>
    </row>
    <row r="13" customHeight="1" spans="1:11">
      <c r="A13" s="246" t="s">
        <v>187</v>
      </c>
      <c r="B13" s="246"/>
      <c r="C13" s="246"/>
      <c r="D13" s="246"/>
      <c r="E13" s="246"/>
      <c r="F13" s="246"/>
      <c r="G13" s="246"/>
      <c r="H13" s="246"/>
      <c r="I13" s="246"/>
      <c r="J13" s="246"/>
      <c r="K13" s="246"/>
    </row>
    <row r="14" customHeight="1" spans="1:11">
      <c r="A14" s="247" t="s">
        <v>188</v>
      </c>
      <c r="B14" s="248"/>
      <c r="C14" s="248"/>
      <c r="D14" s="248"/>
      <c r="E14" s="248"/>
      <c r="F14" s="248"/>
      <c r="G14" s="248"/>
      <c r="H14" s="249"/>
      <c r="I14" s="160"/>
      <c r="J14" s="160"/>
      <c r="K14" s="190"/>
    </row>
    <row r="15" customHeight="1" spans="1:11">
      <c r="A15" s="162"/>
      <c r="B15" s="163"/>
      <c r="C15" s="163"/>
      <c r="D15" s="250"/>
      <c r="E15" s="251"/>
      <c r="F15" s="163"/>
      <c r="G15" s="163"/>
      <c r="H15" s="250"/>
      <c r="I15" s="178"/>
      <c r="J15" s="284"/>
      <c r="K15" s="285"/>
    </row>
    <row r="16" customHeight="1" spans="1:11">
      <c r="A16" s="235"/>
      <c r="B16" s="252"/>
      <c r="C16" s="252"/>
      <c r="D16" s="252"/>
      <c r="E16" s="252"/>
      <c r="F16" s="252"/>
      <c r="G16" s="252"/>
      <c r="H16" s="252"/>
      <c r="I16" s="252"/>
      <c r="J16" s="252"/>
      <c r="K16" s="281"/>
    </row>
    <row r="17" customHeight="1" spans="1:11">
      <c r="A17" s="246" t="s">
        <v>189</v>
      </c>
      <c r="B17" s="246"/>
      <c r="C17" s="246"/>
      <c r="D17" s="246"/>
      <c r="E17" s="246"/>
      <c r="F17" s="246"/>
      <c r="G17" s="246"/>
      <c r="H17" s="246"/>
      <c r="I17" s="246"/>
      <c r="J17" s="246"/>
      <c r="K17" s="246"/>
    </row>
    <row r="18" customHeight="1" spans="1:11">
      <c r="A18" s="253" t="s">
        <v>84</v>
      </c>
      <c r="B18" s="254"/>
      <c r="C18" s="254"/>
      <c r="D18" s="254"/>
      <c r="E18" s="254"/>
      <c r="F18" s="254"/>
      <c r="G18" s="254"/>
      <c r="H18" s="254"/>
      <c r="I18" s="160"/>
      <c r="J18" s="160"/>
      <c r="K18" s="190"/>
    </row>
    <row r="19" customHeight="1" spans="1:11">
      <c r="A19" s="162"/>
      <c r="B19" s="163"/>
      <c r="C19" s="163"/>
      <c r="D19" s="250"/>
      <c r="E19" s="251"/>
      <c r="F19" s="163"/>
      <c r="G19" s="163"/>
      <c r="H19" s="250"/>
      <c r="I19" s="178"/>
      <c r="J19" s="284"/>
      <c r="K19" s="285"/>
    </row>
    <row r="20" customHeight="1" spans="1:11">
      <c r="A20" s="235"/>
      <c r="B20" s="252"/>
      <c r="C20" s="252"/>
      <c r="D20" s="252"/>
      <c r="E20" s="252"/>
      <c r="F20" s="252"/>
      <c r="G20" s="252"/>
      <c r="H20" s="252"/>
      <c r="I20" s="252"/>
      <c r="J20" s="252"/>
      <c r="K20" s="281"/>
    </row>
    <row r="21" customHeight="1" spans="1:11">
      <c r="A21" s="255" t="s">
        <v>88</v>
      </c>
      <c r="B21" s="255"/>
      <c r="C21" s="255"/>
      <c r="D21" s="255"/>
      <c r="E21" s="255"/>
      <c r="F21" s="255"/>
      <c r="G21" s="255"/>
      <c r="H21" s="255"/>
      <c r="I21" s="255"/>
      <c r="J21" s="255"/>
      <c r="K21" s="255"/>
    </row>
    <row r="22" customHeight="1" spans="1:11">
      <c r="A22" s="127" t="s">
        <v>89</v>
      </c>
      <c r="B22" s="160"/>
      <c r="C22" s="160"/>
      <c r="D22" s="160"/>
      <c r="E22" s="160"/>
      <c r="F22" s="160"/>
      <c r="G22" s="160"/>
      <c r="H22" s="160"/>
      <c r="I22" s="160"/>
      <c r="J22" s="160"/>
      <c r="K22" s="190"/>
    </row>
    <row r="23" customHeight="1" spans="1:11">
      <c r="A23" s="139" t="s">
        <v>90</v>
      </c>
      <c r="B23" s="141"/>
      <c r="C23" s="243" t="s">
        <v>31</v>
      </c>
      <c r="D23" s="243" t="s">
        <v>32</v>
      </c>
      <c r="E23" s="138"/>
      <c r="F23" s="138"/>
      <c r="G23" s="138"/>
      <c r="H23" s="138"/>
      <c r="I23" s="138"/>
      <c r="J23" s="138"/>
      <c r="K23" s="184"/>
    </row>
    <row r="24" customHeight="1" spans="1:11">
      <c r="A24" s="218" t="s">
        <v>190</v>
      </c>
      <c r="B24" s="243"/>
      <c r="C24" s="243"/>
      <c r="D24" s="243"/>
      <c r="E24" s="243"/>
      <c r="F24" s="243"/>
      <c r="G24" s="243"/>
      <c r="H24" s="243"/>
      <c r="I24" s="243"/>
      <c r="J24" s="243"/>
      <c r="K24" s="279"/>
    </row>
    <row r="25" customHeight="1" spans="1:11">
      <c r="A25" s="256"/>
      <c r="B25" s="257"/>
      <c r="C25" s="257"/>
      <c r="D25" s="257"/>
      <c r="E25" s="257"/>
      <c r="F25" s="257"/>
      <c r="G25" s="257"/>
      <c r="H25" s="257"/>
      <c r="I25" s="257"/>
      <c r="J25" s="257"/>
      <c r="K25" s="286"/>
    </row>
    <row r="26" customHeight="1" spans="1:11">
      <c r="A26" s="236" t="s">
        <v>97</v>
      </c>
      <c r="B26" s="236"/>
      <c r="C26" s="236"/>
      <c r="D26" s="236"/>
      <c r="E26" s="236"/>
      <c r="F26" s="236"/>
      <c r="G26" s="236"/>
      <c r="H26" s="236"/>
      <c r="I26" s="236"/>
      <c r="J26" s="236"/>
      <c r="K26" s="236"/>
    </row>
    <row r="27" customHeight="1" spans="1:11">
      <c r="A27" s="212" t="s">
        <v>98</v>
      </c>
      <c r="B27" s="239" t="s">
        <v>59</v>
      </c>
      <c r="C27" s="239" t="s">
        <v>60</v>
      </c>
      <c r="D27" s="239" t="s">
        <v>52</v>
      </c>
      <c r="E27" s="213" t="s">
        <v>99</v>
      </c>
      <c r="F27" s="239" t="s">
        <v>59</v>
      </c>
      <c r="G27" s="239" t="s">
        <v>60</v>
      </c>
      <c r="H27" s="239" t="s">
        <v>52</v>
      </c>
      <c r="I27" s="213" t="s">
        <v>100</v>
      </c>
      <c r="J27" s="239" t="s">
        <v>59</v>
      </c>
      <c r="K27" s="282" t="s">
        <v>60</v>
      </c>
    </row>
    <row r="28" customHeight="1" spans="1:11">
      <c r="A28" s="228" t="s">
        <v>51</v>
      </c>
      <c r="B28" s="243" t="s">
        <v>59</v>
      </c>
      <c r="C28" s="243" t="s">
        <v>60</v>
      </c>
      <c r="D28" s="243" t="s">
        <v>52</v>
      </c>
      <c r="E28" s="258" t="s">
        <v>58</v>
      </c>
      <c r="F28" s="243" t="s">
        <v>59</v>
      </c>
      <c r="G28" s="243" t="s">
        <v>60</v>
      </c>
      <c r="H28" s="243" t="s">
        <v>52</v>
      </c>
      <c r="I28" s="258" t="s">
        <v>69</v>
      </c>
      <c r="J28" s="243" t="s">
        <v>59</v>
      </c>
      <c r="K28" s="279" t="s">
        <v>60</v>
      </c>
    </row>
    <row r="29" customHeight="1" spans="1:11">
      <c r="A29" s="218" t="s">
        <v>62</v>
      </c>
      <c r="B29" s="141"/>
      <c r="C29" s="141"/>
      <c r="D29" s="141"/>
      <c r="E29" s="141"/>
      <c r="F29" s="141"/>
      <c r="G29" s="141"/>
      <c r="H29" s="141"/>
      <c r="I29" s="141"/>
      <c r="J29" s="141"/>
      <c r="K29" s="191"/>
    </row>
    <row r="30" customHeight="1" spans="1:11">
      <c r="A30" s="259"/>
      <c r="B30" s="260"/>
      <c r="C30" s="260"/>
      <c r="D30" s="260"/>
      <c r="E30" s="260"/>
      <c r="F30" s="260"/>
      <c r="G30" s="260"/>
      <c r="H30" s="260"/>
      <c r="I30" s="260"/>
      <c r="J30" s="260"/>
      <c r="K30" s="287"/>
    </row>
    <row r="31" customHeight="1" spans="1:11">
      <c r="A31" s="236" t="s">
        <v>191</v>
      </c>
      <c r="B31" s="236"/>
      <c r="C31" s="236"/>
      <c r="D31" s="236"/>
      <c r="E31" s="236"/>
      <c r="F31" s="236"/>
      <c r="G31" s="236"/>
      <c r="H31" s="236"/>
      <c r="I31" s="236"/>
      <c r="J31" s="236"/>
      <c r="K31" s="236"/>
    </row>
    <row r="32" ht="17.25" customHeight="1" spans="1:11">
      <c r="A32" s="261" t="s">
        <v>192</v>
      </c>
      <c r="B32" s="262"/>
      <c r="C32" s="262"/>
      <c r="D32" s="262"/>
      <c r="E32" s="262"/>
      <c r="F32" s="262"/>
      <c r="G32" s="262"/>
      <c r="H32" s="262"/>
      <c r="I32" s="262"/>
      <c r="J32" s="262"/>
      <c r="K32" s="288"/>
    </row>
    <row r="33" ht="17.25" customHeight="1" spans="1:11">
      <c r="A33" s="263" t="s">
        <v>193</v>
      </c>
      <c r="B33" s="264"/>
      <c r="C33" s="264"/>
      <c r="D33" s="264"/>
      <c r="E33" s="264"/>
      <c r="F33" s="264"/>
      <c r="G33" s="264"/>
      <c r="H33" s="264"/>
      <c r="I33" s="264"/>
      <c r="J33" s="264"/>
      <c r="K33" s="289"/>
    </row>
    <row r="34" ht="17.25" customHeight="1" spans="1:11">
      <c r="A34" s="263" t="s">
        <v>194</v>
      </c>
      <c r="B34" s="264"/>
      <c r="C34" s="264"/>
      <c r="D34" s="264"/>
      <c r="E34" s="264"/>
      <c r="F34" s="264"/>
      <c r="G34" s="264"/>
      <c r="H34" s="264"/>
      <c r="I34" s="264"/>
      <c r="J34" s="264"/>
      <c r="K34" s="289"/>
    </row>
    <row r="35" ht="17.25" customHeight="1" spans="1:11">
      <c r="A35" s="263" t="s">
        <v>195</v>
      </c>
      <c r="B35" s="264"/>
      <c r="C35" s="264"/>
      <c r="D35" s="264"/>
      <c r="E35" s="264"/>
      <c r="F35" s="264"/>
      <c r="G35" s="264"/>
      <c r="H35" s="264"/>
      <c r="I35" s="264"/>
      <c r="J35" s="264"/>
      <c r="K35" s="289"/>
    </row>
    <row r="36" ht="17.25" customHeight="1" spans="1:11">
      <c r="A36" s="263"/>
      <c r="B36" s="264"/>
      <c r="C36" s="264"/>
      <c r="D36" s="264"/>
      <c r="E36" s="264"/>
      <c r="F36" s="264"/>
      <c r="G36" s="264"/>
      <c r="H36" s="264"/>
      <c r="I36" s="264"/>
      <c r="J36" s="264"/>
      <c r="K36" s="289"/>
    </row>
    <row r="37" ht="17.25" customHeight="1" spans="1:11">
      <c r="A37" s="263"/>
      <c r="B37" s="264"/>
      <c r="C37" s="264"/>
      <c r="D37" s="264"/>
      <c r="E37" s="264"/>
      <c r="F37" s="264"/>
      <c r="G37" s="264"/>
      <c r="H37" s="264"/>
      <c r="I37" s="264"/>
      <c r="J37" s="264"/>
      <c r="K37" s="289"/>
    </row>
    <row r="38" ht="17.25" customHeight="1" spans="1:11">
      <c r="A38" s="263"/>
      <c r="B38" s="264"/>
      <c r="C38" s="264"/>
      <c r="D38" s="264"/>
      <c r="E38" s="264"/>
      <c r="F38" s="264"/>
      <c r="G38" s="264"/>
      <c r="H38" s="264"/>
      <c r="I38" s="264"/>
      <c r="J38" s="264"/>
      <c r="K38" s="289"/>
    </row>
    <row r="39" ht="17.25" customHeight="1" spans="1:11">
      <c r="A39" s="263"/>
      <c r="B39" s="264"/>
      <c r="C39" s="264"/>
      <c r="D39" s="264"/>
      <c r="E39" s="264"/>
      <c r="F39" s="264"/>
      <c r="G39" s="264"/>
      <c r="H39" s="264"/>
      <c r="I39" s="264"/>
      <c r="J39" s="264"/>
      <c r="K39" s="289"/>
    </row>
    <row r="40" ht="17.25" customHeight="1" spans="1:11">
      <c r="A40" s="263"/>
      <c r="B40" s="264"/>
      <c r="C40" s="264"/>
      <c r="D40" s="264"/>
      <c r="E40" s="264"/>
      <c r="F40" s="264"/>
      <c r="G40" s="264"/>
      <c r="H40" s="264"/>
      <c r="I40" s="264"/>
      <c r="J40" s="264"/>
      <c r="K40" s="289"/>
    </row>
    <row r="41" ht="17.25" customHeight="1" spans="1:11">
      <c r="A41" s="263"/>
      <c r="B41" s="264"/>
      <c r="C41" s="264"/>
      <c r="D41" s="264"/>
      <c r="E41" s="264"/>
      <c r="F41" s="264"/>
      <c r="G41" s="264"/>
      <c r="H41" s="264"/>
      <c r="I41" s="264"/>
      <c r="J41" s="264"/>
      <c r="K41" s="289"/>
    </row>
    <row r="42" ht="17.25" customHeight="1" spans="1:11">
      <c r="A42" s="263"/>
      <c r="B42" s="264"/>
      <c r="C42" s="264"/>
      <c r="D42" s="264"/>
      <c r="E42" s="264"/>
      <c r="F42" s="264"/>
      <c r="G42" s="264"/>
      <c r="H42" s="264"/>
      <c r="I42" s="264"/>
      <c r="J42" s="264"/>
      <c r="K42" s="289"/>
    </row>
    <row r="43" ht="17.25" customHeight="1" spans="1:11">
      <c r="A43" s="259" t="s">
        <v>96</v>
      </c>
      <c r="B43" s="260"/>
      <c r="C43" s="260"/>
      <c r="D43" s="260"/>
      <c r="E43" s="260"/>
      <c r="F43" s="260"/>
      <c r="G43" s="260"/>
      <c r="H43" s="260"/>
      <c r="I43" s="260"/>
      <c r="J43" s="260"/>
      <c r="K43" s="287"/>
    </row>
    <row r="44" customHeight="1" spans="1:11">
      <c r="A44" s="236" t="s">
        <v>196</v>
      </c>
      <c r="B44" s="236"/>
      <c r="C44" s="236"/>
      <c r="D44" s="236"/>
      <c r="E44" s="236"/>
      <c r="F44" s="236"/>
      <c r="G44" s="236"/>
      <c r="H44" s="236"/>
      <c r="I44" s="236"/>
      <c r="J44" s="236"/>
      <c r="K44" s="236"/>
    </row>
    <row r="45" ht="18" customHeight="1" spans="1:11">
      <c r="A45" s="158" t="s">
        <v>91</v>
      </c>
      <c r="B45" s="159"/>
      <c r="C45" s="159"/>
      <c r="D45" s="159"/>
      <c r="E45" s="159"/>
      <c r="F45" s="159"/>
      <c r="G45" s="159"/>
      <c r="H45" s="159"/>
      <c r="I45" s="159"/>
      <c r="J45" s="159"/>
      <c r="K45" s="189"/>
    </row>
    <row r="46" ht="18" customHeight="1" spans="1:11">
      <c r="A46" s="158"/>
      <c r="B46" s="159"/>
      <c r="C46" s="159"/>
      <c r="D46" s="159"/>
      <c r="E46" s="159"/>
      <c r="F46" s="159"/>
      <c r="G46" s="159"/>
      <c r="H46" s="159"/>
      <c r="I46" s="159"/>
      <c r="J46" s="159"/>
      <c r="K46" s="189"/>
    </row>
    <row r="47" ht="18" customHeight="1" spans="1:11">
      <c r="A47" s="256"/>
      <c r="B47" s="257"/>
      <c r="C47" s="257"/>
      <c r="D47" s="257"/>
      <c r="E47" s="257"/>
      <c r="F47" s="257"/>
      <c r="G47" s="257"/>
      <c r="H47" s="257"/>
      <c r="I47" s="257"/>
      <c r="J47" s="257"/>
      <c r="K47" s="286"/>
    </row>
    <row r="48" ht="21" customHeight="1" spans="1:11">
      <c r="A48" s="265" t="s">
        <v>102</v>
      </c>
      <c r="B48" s="266" t="s">
        <v>103</v>
      </c>
      <c r="C48" s="266"/>
      <c r="D48" s="267" t="s">
        <v>104</v>
      </c>
      <c r="E48" s="268" t="s">
        <v>105</v>
      </c>
      <c r="F48" s="267" t="s">
        <v>106</v>
      </c>
      <c r="G48" s="269">
        <v>45610</v>
      </c>
      <c r="H48" s="270" t="s">
        <v>108</v>
      </c>
      <c r="I48" s="270"/>
      <c r="J48" s="266" t="s">
        <v>197</v>
      </c>
      <c r="K48" s="290"/>
    </row>
    <row r="49" customHeight="1" spans="1:11">
      <c r="A49" s="271" t="s">
        <v>110</v>
      </c>
      <c r="B49" s="272"/>
      <c r="C49" s="272"/>
      <c r="D49" s="272"/>
      <c r="E49" s="272"/>
      <c r="F49" s="272"/>
      <c r="G49" s="272"/>
      <c r="H49" s="272"/>
      <c r="I49" s="272"/>
      <c r="J49" s="272"/>
      <c r="K49" s="291"/>
    </row>
    <row r="50" customHeight="1" spans="1:11">
      <c r="A50" s="273"/>
      <c r="B50" s="274"/>
      <c r="C50" s="274"/>
      <c r="D50" s="274"/>
      <c r="E50" s="274"/>
      <c r="F50" s="274"/>
      <c r="G50" s="274"/>
      <c r="H50" s="274"/>
      <c r="I50" s="274"/>
      <c r="J50" s="274"/>
      <c r="K50" s="292"/>
    </row>
    <row r="51" customHeight="1" spans="1:11">
      <c r="A51" s="275"/>
      <c r="B51" s="276"/>
      <c r="C51" s="276"/>
      <c r="D51" s="276"/>
      <c r="E51" s="276"/>
      <c r="F51" s="276"/>
      <c r="G51" s="276"/>
      <c r="H51" s="276"/>
      <c r="I51" s="276"/>
      <c r="J51" s="276"/>
      <c r="K51" s="293"/>
    </row>
    <row r="52" ht="21" customHeight="1" spans="1:11">
      <c r="A52" s="265" t="s">
        <v>102</v>
      </c>
      <c r="B52" s="266" t="s">
        <v>103</v>
      </c>
      <c r="C52" s="266"/>
      <c r="D52" s="267" t="s">
        <v>104</v>
      </c>
      <c r="E52" s="267"/>
      <c r="F52" s="267" t="s">
        <v>106</v>
      </c>
      <c r="G52" s="267"/>
      <c r="H52" s="270" t="s">
        <v>108</v>
      </c>
      <c r="I52" s="270"/>
      <c r="J52" s="294"/>
      <c r="K52" s="295"/>
    </row>
  </sheetData>
  <mergeCells count="82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190500</xdr:colOff>
                    <xdr:row>9</xdr:row>
                    <xdr:rowOff>144780</xdr:rowOff>
                  </from>
                  <to>
                    <xdr:col>6</xdr:col>
                    <xdr:colOff>579120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198120</xdr:colOff>
                    <xdr:row>8</xdr:row>
                    <xdr:rowOff>182880</xdr:rowOff>
                  </from>
                  <to>
                    <xdr:col>2</xdr:col>
                    <xdr:colOff>601980</xdr:colOff>
                    <xdr:row>9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388620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190500</xdr:colOff>
                    <xdr:row>9</xdr:row>
                    <xdr:rowOff>190500</xdr:rowOff>
                  </from>
                  <to>
                    <xdr:col>2</xdr:col>
                    <xdr:colOff>579120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198120</xdr:colOff>
                    <xdr:row>9</xdr:row>
                    <xdr:rowOff>0</xdr:rowOff>
                  </from>
                  <to>
                    <xdr:col>5</xdr:col>
                    <xdr:colOff>601980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182880</xdr:colOff>
                    <xdr:row>8</xdr:row>
                    <xdr:rowOff>152400</xdr:rowOff>
                  </from>
                  <to>
                    <xdr:col>6</xdr:col>
                    <xdr:colOff>571500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220980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182880</xdr:colOff>
                    <xdr:row>8</xdr:row>
                    <xdr:rowOff>190500</xdr:rowOff>
                  </from>
                  <to>
                    <xdr:col>1</xdr:col>
                    <xdr:colOff>571500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160020</xdr:colOff>
                    <xdr:row>10</xdr:row>
                    <xdr:rowOff>0</xdr:rowOff>
                  </from>
                  <to>
                    <xdr:col>1</xdr:col>
                    <xdr:colOff>563880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160020</xdr:colOff>
                    <xdr:row>9</xdr:row>
                    <xdr:rowOff>0</xdr:rowOff>
                  </from>
                  <to>
                    <xdr:col>9</xdr:col>
                    <xdr:colOff>563880</xdr:colOff>
                    <xdr:row>10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160020</xdr:colOff>
                    <xdr:row>8</xdr:row>
                    <xdr:rowOff>144780</xdr:rowOff>
                  </from>
                  <to>
                    <xdr:col>10</xdr:col>
                    <xdr:colOff>563880</xdr:colOff>
                    <xdr:row>10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182880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160020</xdr:colOff>
                    <xdr:row>9</xdr:row>
                    <xdr:rowOff>144780</xdr:rowOff>
                  </from>
                  <to>
                    <xdr:col>10</xdr:col>
                    <xdr:colOff>563880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182880</xdr:colOff>
                    <xdr:row>2</xdr:row>
                    <xdr:rowOff>160020</xdr:rowOff>
                  </from>
                  <to>
                    <xdr:col>9</xdr:col>
                    <xdr:colOff>571500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182880</xdr:colOff>
                    <xdr:row>2</xdr:row>
                    <xdr:rowOff>144780</xdr:rowOff>
                  </from>
                  <to>
                    <xdr:col>10</xdr:col>
                    <xdr:colOff>571500</xdr:colOff>
                    <xdr:row>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190500</xdr:colOff>
                    <xdr:row>3</xdr:row>
                    <xdr:rowOff>160020</xdr:rowOff>
                  </from>
                  <to>
                    <xdr:col>9</xdr:col>
                    <xdr:colOff>579120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190500</xdr:colOff>
                    <xdr:row>3</xdr:row>
                    <xdr:rowOff>160020</xdr:rowOff>
                  </from>
                  <to>
                    <xdr:col>10</xdr:col>
                    <xdr:colOff>579120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182880</xdr:rowOff>
                  </from>
                  <to>
                    <xdr:col>2</xdr:col>
                    <xdr:colOff>579120</xdr:colOff>
                    <xdr:row>23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182880</xdr:rowOff>
                  </from>
                  <to>
                    <xdr:col>3</xdr:col>
                    <xdr:colOff>579120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198120</xdr:colOff>
                    <xdr:row>26</xdr:row>
                    <xdr:rowOff>7620</xdr:rowOff>
                  </from>
                  <to>
                    <xdr:col>1</xdr:col>
                    <xdr:colOff>601980</xdr:colOff>
                    <xdr:row>27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579120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182880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182880</xdr:colOff>
                    <xdr:row>26</xdr:row>
                    <xdr:rowOff>7620</xdr:rowOff>
                  </from>
                  <to>
                    <xdr:col>2</xdr:col>
                    <xdr:colOff>571500</xdr:colOff>
                    <xdr:row>27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198120</xdr:colOff>
                    <xdr:row>26</xdr:row>
                    <xdr:rowOff>190500</xdr:rowOff>
                  </from>
                  <to>
                    <xdr:col>5</xdr:col>
                    <xdr:colOff>601980</xdr:colOff>
                    <xdr:row>27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198120</xdr:colOff>
                    <xdr:row>26</xdr:row>
                    <xdr:rowOff>0</xdr:rowOff>
                  </from>
                  <to>
                    <xdr:col>5</xdr:col>
                    <xdr:colOff>601980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198120</xdr:colOff>
                    <xdr:row>27</xdr:row>
                    <xdr:rowOff>0</xdr:rowOff>
                  </from>
                  <to>
                    <xdr:col>6</xdr:col>
                    <xdr:colOff>601980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579120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220980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198120</xdr:colOff>
                    <xdr:row>27</xdr:row>
                    <xdr:rowOff>7620</xdr:rowOff>
                  </from>
                  <to>
                    <xdr:col>10</xdr:col>
                    <xdr:colOff>601980</xdr:colOff>
                    <xdr:row>28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198120</xdr:colOff>
                    <xdr:row>26</xdr:row>
                    <xdr:rowOff>0</xdr:rowOff>
                  </from>
                  <to>
                    <xdr:col>9</xdr:col>
                    <xdr:colOff>601980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198120</xdr:colOff>
                    <xdr:row>26</xdr:row>
                    <xdr:rowOff>0</xdr:rowOff>
                  </from>
                  <to>
                    <xdr:col>10</xdr:col>
                    <xdr:colOff>601980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601980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601980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601980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601980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601980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4"/>
  <sheetViews>
    <sheetView topLeftCell="A16" workbookViewId="0">
      <selection activeCell="J27" sqref="J27"/>
    </sheetView>
  </sheetViews>
  <sheetFormatPr defaultColWidth="9" defaultRowHeight="26.1" customHeight="1"/>
  <cols>
    <col min="1" max="1" width="17.1" style="96" customWidth="1"/>
    <col min="2" max="7" width="9.4" style="96" customWidth="1"/>
    <col min="8" max="8" width="10.9" style="96" customWidth="1"/>
    <col min="9" max="9" width="16.5" style="96" customWidth="1"/>
    <col min="10" max="10" width="17" style="96" customWidth="1"/>
    <col min="11" max="11" width="18.5" style="96" customWidth="1"/>
    <col min="12" max="12" width="16.6" style="96" customWidth="1"/>
    <col min="13" max="13" width="14.1" style="96" customWidth="1"/>
    <col min="14" max="14" width="16.4" style="96" customWidth="1"/>
    <col min="15" max="16384" width="9" style="96"/>
  </cols>
  <sheetData>
    <row r="1" ht="30" customHeight="1" spans="1:14">
      <c r="A1" s="97" t="s">
        <v>112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</row>
    <row r="2" ht="29.1" customHeight="1" spans="1:14">
      <c r="A2" s="99" t="s">
        <v>27</v>
      </c>
      <c r="B2" s="100" t="s">
        <v>28</v>
      </c>
      <c r="C2" s="100"/>
      <c r="D2" s="101" t="s">
        <v>33</v>
      </c>
      <c r="E2" s="100" t="s">
        <v>34</v>
      </c>
      <c r="F2" s="100"/>
      <c r="G2" s="100"/>
      <c r="H2" s="100"/>
      <c r="I2" s="102" t="s">
        <v>22</v>
      </c>
      <c r="J2" s="100" t="s">
        <v>23</v>
      </c>
      <c r="K2" s="100"/>
      <c r="L2" s="100"/>
      <c r="M2" s="100"/>
      <c r="N2" s="120"/>
    </row>
    <row r="3" ht="29.1" customHeight="1" spans="1:14">
      <c r="A3" s="103" t="s">
        <v>113</v>
      </c>
      <c r="B3" s="104" t="s">
        <v>114</v>
      </c>
      <c r="C3" s="104"/>
      <c r="D3" s="104"/>
      <c r="E3" s="104"/>
      <c r="F3" s="104"/>
      <c r="G3" s="104"/>
      <c r="H3" s="104"/>
      <c r="I3" s="104" t="s">
        <v>115</v>
      </c>
      <c r="J3" s="104"/>
      <c r="K3" s="104"/>
      <c r="L3" s="104"/>
      <c r="M3" s="104"/>
      <c r="N3" s="121"/>
    </row>
    <row r="4" ht="29.1" customHeight="1" spans="1:14">
      <c r="A4" s="103"/>
      <c r="B4" s="105" t="s">
        <v>76</v>
      </c>
      <c r="C4" s="106" t="s">
        <v>77</v>
      </c>
      <c r="D4" s="107" t="s">
        <v>78</v>
      </c>
      <c r="E4" s="106" t="s">
        <v>79</v>
      </c>
      <c r="F4" s="106" t="s">
        <v>80</v>
      </c>
      <c r="G4" s="106" t="s">
        <v>81</v>
      </c>
      <c r="H4" s="200" t="s">
        <v>116</v>
      </c>
      <c r="I4" s="108" t="s">
        <v>198</v>
      </c>
      <c r="J4" s="108" t="s">
        <v>198</v>
      </c>
      <c r="K4" s="108" t="s">
        <v>198</v>
      </c>
      <c r="L4" s="108" t="s">
        <v>198</v>
      </c>
      <c r="M4" s="108" t="s">
        <v>198</v>
      </c>
      <c r="N4" s="108" t="s">
        <v>198</v>
      </c>
    </row>
    <row r="5" ht="29.1" customHeight="1" spans="1:14">
      <c r="A5" s="103"/>
      <c r="B5" s="105" t="s">
        <v>119</v>
      </c>
      <c r="C5" s="106" t="s">
        <v>120</v>
      </c>
      <c r="D5" s="107" t="s">
        <v>121</v>
      </c>
      <c r="E5" s="106" t="s">
        <v>122</v>
      </c>
      <c r="F5" s="106" t="s">
        <v>123</v>
      </c>
      <c r="G5" s="106" t="s">
        <v>124</v>
      </c>
      <c r="H5" s="201"/>
      <c r="I5" s="109" t="s">
        <v>76</v>
      </c>
      <c r="J5" s="109" t="s">
        <v>77</v>
      </c>
      <c r="K5" s="109" t="s">
        <v>78</v>
      </c>
      <c r="L5" s="109" t="s">
        <v>79</v>
      </c>
      <c r="M5" s="109" t="s">
        <v>80</v>
      </c>
      <c r="N5" s="204" t="s">
        <v>81</v>
      </c>
    </row>
    <row r="6" ht="29.1" customHeight="1" spans="1:14">
      <c r="A6" s="110" t="s">
        <v>127</v>
      </c>
      <c r="B6" s="111">
        <f>C6-2.1</f>
        <v>95.8</v>
      </c>
      <c r="C6" s="111">
        <f>D6-2.1</f>
        <v>97.9</v>
      </c>
      <c r="D6" s="112">
        <v>100</v>
      </c>
      <c r="E6" s="111">
        <f t="shared" ref="E6:G6" si="0">D6+2.1</f>
        <v>102.1</v>
      </c>
      <c r="F6" s="111">
        <f t="shared" si="0"/>
        <v>104.2</v>
      </c>
      <c r="G6" s="111">
        <f t="shared" si="0"/>
        <v>106.3</v>
      </c>
      <c r="H6" s="202" t="s">
        <v>128</v>
      </c>
      <c r="I6" s="113" t="s">
        <v>199</v>
      </c>
      <c r="J6" s="113" t="s">
        <v>200</v>
      </c>
      <c r="K6" s="113" t="s">
        <v>201</v>
      </c>
      <c r="L6" s="113" t="s">
        <v>202</v>
      </c>
      <c r="M6" s="113" t="s">
        <v>203</v>
      </c>
      <c r="N6" s="122" t="s">
        <v>204</v>
      </c>
    </row>
    <row r="7" ht="29.1" customHeight="1" spans="1:14">
      <c r="A7" s="110" t="s">
        <v>131</v>
      </c>
      <c r="B7" s="111">
        <f>C7-1.5</f>
        <v>70</v>
      </c>
      <c r="C7" s="111">
        <f>D7-1.5</f>
        <v>71.5</v>
      </c>
      <c r="D7" s="112">
        <v>73</v>
      </c>
      <c r="E7" s="111">
        <f t="shared" ref="E7:G7" si="1">D7+1.5</f>
        <v>74.5</v>
      </c>
      <c r="F7" s="111">
        <f t="shared" si="1"/>
        <v>76</v>
      </c>
      <c r="G7" s="111">
        <f t="shared" si="1"/>
        <v>77.5</v>
      </c>
      <c r="H7" s="202" t="s">
        <v>132</v>
      </c>
      <c r="I7" s="113" t="s">
        <v>201</v>
      </c>
      <c r="J7" s="113" t="s">
        <v>201</v>
      </c>
      <c r="K7" s="113" t="s">
        <v>205</v>
      </c>
      <c r="L7" s="113" t="s">
        <v>201</v>
      </c>
      <c r="M7" s="113" t="s">
        <v>132</v>
      </c>
      <c r="N7" s="113" t="s">
        <v>206</v>
      </c>
    </row>
    <row r="8" ht="29.1" customHeight="1" spans="1:14">
      <c r="A8" s="110" t="s">
        <v>135</v>
      </c>
      <c r="B8" s="111">
        <f t="shared" ref="B8:B10" si="2">C8-4</f>
        <v>76</v>
      </c>
      <c r="C8" s="111">
        <f t="shared" ref="C8:C10" si="3">D8-4</f>
        <v>80</v>
      </c>
      <c r="D8" s="114" t="s">
        <v>136</v>
      </c>
      <c r="E8" s="111">
        <f t="shared" ref="E8:E11" si="4">D8+4</f>
        <v>88</v>
      </c>
      <c r="F8" s="111">
        <f t="shared" ref="F8:F10" si="5">E8+5</f>
        <v>93</v>
      </c>
      <c r="G8" s="111">
        <f t="shared" ref="G8:G10" si="6">F8+6</f>
        <v>99</v>
      </c>
      <c r="H8" s="202" t="s">
        <v>132</v>
      </c>
      <c r="I8" s="113" t="s">
        <v>207</v>
      </c>
      <c r="J8" s="113" t="s">
        <v>208</v>
      </c>
      <c r="K8" s="113" t="s">
        <v>209</v>
      </c>
      <c r="L8" s="113" t="s">
        <v>208</v>
      </c>
      <c r="M8" s="113" t="s">
        <v>209</v>
      </c>
      <c r="N8" s="113" t="s">
        <v>208</v>
      </c>
    </row>
    <row r="9" ht="29.1" customHeight="1" spans="1:14">
      <c r="A9" s="110" t="s">
        <v>139</v>
      </c>
      <c r="B9" s="111">
        <f t="shared" si="2"/>
        <v>92</v>
      </c>
      <c r="C9" s="111">
        <f t="shared" si="3"/>
        <v>96</v>
      </c>
      <c r="D9" s="114" t="s">
        <v>140</v>
      </c>
      <c r="E9" s="111">
        <f t="shared" si="4"/>
        <v>104</v>
      </c>
      <c r="F9" s="111">
        <f t="shared" si="5"/>
        <v>109</v>
      </c>
      <c r="G9" s="111">
        <f t="shared" si="6"/>
        <v>115</v>
      </c>
      <c r="H9" s="202"/>
      <c r="I9" s="113" t="s">
        <v>210</v>
      </c>
      <c r="J9" s="113" t="s">
        <v>210</v>
      </c>
      <c r="K9" s="113" t="s">
        <v>210</v>
      </c>
      <c r="L9" s="113" t="s">
        <v>210</v>
      </c>
      <c r="M9" s="113" t="s">
        <v>210</v>
      </c>
      <c r="N9" s="113" t="s">
        <v>210</v>
      </c>
    </row>
    <row r="10" ht="29.1" customHeight="1" spans="1:14">
      <c r="A10" s="110" t="s">
        <v>141</v>
      </c>
      <c r="B10" s="111">
        <f t="shared" si="2"/>
        <v>116</v>
      </c>
      <c r="C10" s="111">
        <f t="shared" si="3"/>
        <v>120</v>
      </c>
      <c r="D10" s="114" t="s">
        <v>142</v>
      </c>
      <c r="E10" s="111">
        <f t="shared" si="4"/>
        <v>128</v>
      </c>
      <c r="F10" s="111">
        <f t="shared" si="5"/>
        <v>133</v>
      </c>
      <c r="G10" s="111">
        <f t="shared" si="6"/>
        <v>139</v>
      </c>
      <c r="H10" s="202" t="s">
        <v>143</v>
      </c>
      <c r="I10" s="113" t="s">
        <v>211</v>
      </c>
      <c r="J10" s="113" t="s">
        <v>210</v>
      </c>
      <c r="K10" s="113" t="s">
        <v>212</v>
      </c>
      <c r="L10" s="113" t="s">
        <v>212</v>
      </c>
      <c r="M10" s="113" t="s">
        <v>211</v>
      </c>
      <c r="N10" s="113" t="s">
        <v>213</v>
      </c>
    </row>
    <row r="11" ht="29.1" customHeight="1" spans="1:14">
      <c r="A11" s="110" t="s">
        <v>144</v>
      </c>
      <c r="B11" s="111">
        <f>C11-3.6</f>
        <v>98.8</v>
      </c>
      <c r="C11" s="111">
        <f>D11-3.6</f>
        <v>102.4</v>
      </c>
      <c r="D11" s="114" t="s">
        <v>145</v>
      </c>
      <c r="E11" s="111">
        <f t="shared" si="4"/>
        <v>110</v>
      </c>
      <c r="F11" s="111">
        <f>E11+4</f>
        <v>114</v>
      </c>
      <c r="G11" s="111">
        <f>F11+4</f>
        <v>118</v>
      </c>
      <c r="H11" s="202" t="s">
        <v>132</v>
      </c>
      <c r="I11" s="113" t="s">
        <v>214</v>
      </c>
      <c r="J11" s="113" t="s">
        <v>215</v>
      </c>
      <c r="K11" s="113" t="s">
        <v>208</v>
      </c>
      <c r="L11" s="113" t="s">
        <v>216</v>
      </c>
      <c r="M11" s="113" t="s">
        <v>217</v>
      </c>
      <c r="N11" s="113" t="s">
        <v>210</v>
      </c>
    </row>
    <row r="12" ht="29.1" customHeight="1" spans="1:14">
      <c r="A12" s="110" t="s">
        <v>148</v>
      </c>
      <c r="B12" s="111">
        <f>C12-2.3/2</f>
        <v>31.5</v>
      </c>
      <c r="C12" s="111">
        <f>D12-2.3/2</f>
        <v>32.65</v>
      </c>
      <c r="D12" s="115">
        <v>33.8</v>
      </c>
      <c r="E12" s="111">
        <f t="shared" ref="E12:G12" si="7">D12+2.6/2</f>
        <v>35.1</v>
      </c>
      <c r="F12" s="111">
        <f t="shared" si="7"/>
        <v>36.4</v>
      </c>
      <c r="G12" s="111">
        <f t="shared" si="7"/>
        <v>37.7</v>
      </c>
      <c r="H12" s="202" t="s">
        <v>149</v>
      </c>
      <c r="I12" s="113" t="s">
        <v>205</v>
      </c>
      <c r="J12" s="113" t="s">
        <v>218</v>
      </c>
      <c r="K12" s="113" t="s">
        <v>219</v>
      </c>
      <c r="L12" s="113" t="s">
        <v>220</v>
      </c>
      <c r="M12" s="113" t="s">
        <v>205</v>
      </c>
      <c r="N12" s="113" t="s">
        <v>218</v>
      </c>
    </row>
    <row r="13" ht="29.1" customHeight="1" spans="1:14">
      <c r="A13" s="110" t="s">
        <v>150</v>
      </c>
      <c r="B13" s="111">
        <f>C13-0.7</f>
        <v>21.1</v>
      </c>
      <c r="C13" s="111">
        <f>D13-0.7</f>
        <v>21.8</v>
      </c>
      <c r="D13" s="115">
        <v>22.5</v>
      </c>
      <c r="E13" s="111">
        <f>D13+0.7</f>
        <v>23.2</v>
      </c>
      <c r="F13" s="111">
        <f>E13+0.7</f>
        <v>23.9</v>
      </c>
      <c r="G13" s="111">
        <f>F13+0.9</f>
        <v>24.8</v>
      </c>
      <c r="H13" s="202" t="s">
        <v>149</v>
      </c>
      <c r="I13" s="113" t="s">
        <v>221</v>
      </c>
      <c r="J13" s="113" t="s">
        <v>222</v>
      </c>
      <c r="K13" s="113" t="s">
        <v>223</v>
      </c>
      <c r="L13" s="113" t="s">
        <v>224</v>
      </c>
      <c r="M13" s="113" t="s">
        <v>225</v>
      </c>
      <c r="N13" s="113" t="s">
        <v>211</v>
      </c>
    </row>
    <row r="14" ht="29.1" customHeight="1" spans="1:14">
      <c r="A14" s="110" t="s">
        <v>153</v>
      </c>
      <c r="B14" s="111">
        <f>C14-0.5</f>
        <v>14</v>
      </c>
      <c r="C14" s="111">
        <f>D14-0.5</f>
        <v>14.5</v>
      </c>
      <c r="D14" s="112">
        <v>15</v>
      </c>
      <c r="E14" s="111">
        <f>D14+0.5</f>
        <v>15.5</v>
      </c>
      <c r="F14" s="111">
        <f>E14+0.5</f>
        <v>16</v>
      </c>
      <c r="G14" s="111">
        <f>F14+0.7</f>
        <v>16.7</v>
      </c>
      <c r="H14" s="202" t="s">
        <v>132</v>
      </c>
      <c r="I14" s="205" t="s">
        <v>216</v>
      </c>
      <c r="J14" s="205" t="s">
        <v>226</v>
      </c>
      <c r="K14" s="205" t="s">
        <v>227</v>
      </c>
      <c r="L14" s="205" t="s">
        <v>216</v>
      </c>
      <c r="M14" s="205" t="s">
        <v>227</v>
      </c>
      <c r="N14" s="206" t="s">
        <v>228</v>
      </c>
    </row>
    <row r="15" ht="29.1" customHeight="1" spans="1:14">
      <c r="A15" s="110" t="s">
        <v>155</v>
      </c>
      <c r="B15" s="111">
        <f>C15-0.7</f>
        <v>26.7</v>
      </c>
      <c r="C15" s="111">
        <f>D15-0.6</f>
        <v>27.4</v>
      </c>
      <c r="D15" s="112">
        <v>28</v>
      </c>
      <c r="E15" s="111">
        <f>D15+0.6</f>
        <v>28.6</v>
      </c>
      <c r="F15" s="111">
        <f>E15+0.7</f>
        <v>29.3</v>
      </c>
      <c r="G15" s="111">
        <f>F15+0.6</f>
        <v>29.9</v>
      </c>
      <c r="H15" s="202" t="s">
        <v>156</v>
      </c>
      <c r="I15" s="116" t="s">
        <v>229</v>
      </c>
      <c r="J15" s="116" t="s">
        <v>230</v>
      </c>
      <c r="K15" s="113" t="s">
        <v>231</v>
      </c>
      <c r="L15" s="116" t="s">
        <v>232</v>
      </c>
      <c r="M15" s="116" t="s">
        <v>233</v>
      </c>
      <c r="N15" s="116" t="s">
        <v>234</v>
      </c>
    </row>
    <row r="16" ht="27" customHeight="1" spans="1:14">
      <c r="A16" s="110" t="s">
        <v>159</v>
      </c>
      <c r="B16" s="111">
        <f>C16-0.9</f>
        <v>40.2</v>
      </c>
      <c r="C16" s="111">
        <f>D16-0.9</f>
        <v>41.1</v>
      </c>
      <c r="D16" s="112">
        <v>42</v>
      </c>
      <c r="E16" s="111">
        <f t="shared" ref="E16:G16" si="8">D16+1.1</f>
        <v>43.1</v>
      </c>
      <c r="F16" s="111">
        <f t="shared" si="8"/>
        <v>44.2</v>
      </c>
      <c r="G16" s="111">
        <f t="shared" si="8"/>
        <v>45.3</v>
      </c>
      <c r="H16" s="203" t="s">
        <v>132</v>
      </c>
      <c r="I16" s="116" t="s">
        <v>216</v>
      </c>
      <c r="J16" s="116" t="s">
        <v>235</v>
      </c>
      <c r="K16" s="116" t="s">
        <v>236</v>
      </c>
      <c r="L16" s="116" t="s">
        <v>237</v>
      </c>
      <c r="M16" s="116" t="s">
        <v>238</v>
      </c>
      <c r="N16" s="116" t="s">
        <v>239</v>
      </c>
    </row>
    <row r="17" ht="25.95" customHeight="1" spans="1:14">
      <c r="A17" s="106" t="s">
        <v>162</v>
      </c>
      <c r="B17" s="111">
        <f>D17-0.5</f>
        <v>17</v>
      </c>
      <c r="C17" s="111">
        <f t="shared" ref="C17:G17" si="9">B17</f>
        <v>17</v>
      </c>
      <c r="D17" s="112">
        <v>17.5</v>
      </c>
      <c r="E17" s="111">
        <f t="shared" si="9"/>
        <v>17.5</v>
      </c>
      <c r="F17" s="111">
        <f>D17+1.5</f>
        <v>19</v>
      </c>
      <c r="G17" s="111">
        <f t="shared" si="9"/>
        <v>19</v>
      </c>
      <c r="H17" s="203" t="s">
        <v>149</v>
      </c>
      <c r="I17" s="116" t="s">
        <v>240</v>
      </c>
      <c r="J17" s="116" t="s">
        <v>241</v>
      </c>
      <c r="K17" s="116" t="s">
        <v>224</v>
      </c>
      <c r="L17" s="116" t="s">
        <v>242</v>
      </c>
      <c r="M17" s="116" t="s">
        <v>224</v>
      </c>
      <c r="N17" s="116" t="s">
        <v>243</v>
      </c>
    </row>
    <row r="18" ht="27" customHeight="1" spans="1:14">
      <c r="A18" s="105" t="s">
        <v>164</v>
      </c>
      <c r="B18" s="111">
        <f>D18-0.5</f>
        <v>16</v>
      </c>
      <c r="C18" s="111">
        <f t="shared" ref="C18:G18" si="10">B18</f>
        <v>16</v>
      </c>
      <c r="D18" s="112">
        <v>16.5</v>
      </c>
      <c r="E18" s="111">
        <f t="shared" si="10"/>
        <v>16.5</v>
      </c>
      <c r="F18" s="111">
        <f>D18+1.5</f>
        <v>18</v>
      </c>
      <c r="G18" s="111">
        <f t="shared" si="10"/>
        <v>18</v>
      </c>
      <c r="H18" s="203" t="s">
        <v>149</v>
      </c>
      <c r="I18" s="116" t="s">
        <v>244</v>
      </c>
      <c r="J18" s="116" t="s">
        <v>243</v>
      </c>
      <c r="K18" s="116" t="s">
        <v>224</v>
      </c>
      <c r="L18" s="116" t="s">
        <v>244</v>
      </c>
      <c r="M18" s="116" t="s">
        <v>224</v>
      </c>
      <c r="N18" s="116" t="s">
        <v>245</v>
      </c>
    </row>
    <row r="19" ht="25.05" customHeight="1" spans="1:14">
      <c r="A19" s="110" t="s">
        <v>167</v>
      </c>
      <c r="B19" s="111">
        <f>C19</f>
        <v>4</v>
      </c>
      <c r="C19" s="111">
        <f>D19</f>
        <v>4</v>
      </c>
      <c r="D19" s="112">
        <v>4</v>
      </c>
      <c r="E19" s="111">
        <f t="shared" ref="E19:G19" si="11">D19</f>
        <v>4</v>
      </c>
      <c r="F19" s="111">
        <f t="shared" si="11"/>
        <v>4</v>
      </c>
      <c r="G19" s="111">
        <f t="shared" si="11"/>
        <v>4</v>
      </c>
      <c r="H19" s="203" t="s">
        <v>149</v>
      </c>
      <c r="I19" s="116" t="s">
        <v>210</v>
      </c>
      <c r="J19" s="116" t="s">
        <v>210</v>
      </c>
      <c r="K19" s="116" t="s">
        <v>210</v>
      </c>
      <c r="L19" s="116" t="s">
        <v>210</v>
      </c>
      <c r="M19" s="116" t="s">
        <v>210</v>
      </c>
      <c r="N19" s="116" t="s">
        <v>210</v>
      </c>
    </row>
    <row r="20" ht="27" customHeight="1" spans="1:14">
      <c r="A20" s="106" t="s">
        <v>169</v>
      </c>
      <c r="B20" s="111">
        <f>C20</f>
        <v>5.5</v>
      </c>
      <c r="C20" s="111">
        <f>D20</f>
        <v>5.5</v>
      </c>
      <c r="D20" s="112">
        <v>5.5</v>
      </c>
      <c r="E20" s="111">
        <f t="shared" ref="E20:G20" si="12">D20</f>
        <v>5.5</v>
      </c>
      <c r="F20" s="111">
        <f t="shared" si="12"/>
        <v>5.5</v>
      </c>
      <c r="G20" s="111">
        <f t="shared" si="12"/>
        <v>5.5</v>
      </c>
      <c r="H20" s="203" t="s">
        <v>149</v>
      </c>
      <c r="I20" s="116" t="s">
        <v>210</v>
      </c>
      <c r="J20" s="116" t="s">
        <v>246</v>
      </c>
      <c r="K20" s="116" t="s">
        <v>247</v>
      </c>
      <c r="L20" s="116" t="s">
        <v>210</v>
      </c>
      <c r="M20" s="116" t="s">
        <v>210</v>
      </c>
      <c r="N20" s="116" t="s">
        <v>210</v>
      </c>
    </row>
    <row r="21" ht="14.25" spans="1:14">
      <c r="A21" s="118" t="s">
        <v>91</v>
      </c>
      <c r="D21" s="119"/>
      <c r="E21" s="119"/>
      <c r="F21" s="119"/>
      <c r="G21" s="119"/>
      <c r="H21" s="119"/>
      <c r="I21" s="119"/>
      <c r="J21" s="119"/>
      <c r="K21" s="119"/>
      <c r="L21" s="119"/>
      <c r="M21" s="119"/>
      <c r="N21" s="119"/>
    </row>
    <row r="22" ht="14.25" spans="1:14">
      <c r="A22" s="96" t="s">
        <v>172</v>
      </c>
      <c r="D22" s="119"/>
      <c r="E22" s="119"/>
      <c r="F22" s="119"/>
      <c r="G22" s="119"/>
      <c r="H22" s="119"/>
      <c r="I22" s="119"/>
      <c r="J22" s="119"/>
      <c r="K22" s="119"/>
      <c r="L22" s="119"/>
      <c r="M22" s="119"/>
      <c r="N22" s="119"/>
    </row>
    <row r="23" ht="14.25" spans="1:13">
      <c r="A23" s="119" t="s">
        <v>173</v>
      </c>
      <c r="B23" s="119"/>
      <c r="C23" s="119"/>
      <c r="D23" s="119"/>
      <c r="E23" s="119"/>
      <c r="F23" s="119"/>
      <c r="G23" s="119"/>
      <c r="H23" s="119"/>
      <c r="I23" s="118" t="s">
        <v>248</v>
      </c>
      <c r="J23" s="124"/>
      <c r="K23" s="118" t="s">
        <v>175</v>
      </c>
      <c r="L23" s="118"/>
      <c r="M23" s="118" t="s">
        <v>249</v>
      </c>
    </row>
    <row r="24" ht="18.9" customHeight="1" spans="1:1">
      <c r="A24" s="96" t="s">
        <v>177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4:H5"/>
  </mergeCells>
  <pageMargins left="0.7" right="0.7" top="0.75" bottom="0.75" header="0.3" footer="0.3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4"/>
  <sheetViews>
    <sheetView zoomScale="90" zoomScaleNormal="90" topLeftCell="A13" workbookViewId="0">
      <selection activeCell="H27" sqref="H27"/>
    </sheetView>
  </sheetViews>
  <sheetFormatPr defaultColWidth="9" defaultRowHeight="26.1" customHeight="1"/>
  <cols>
    <col min="1" max="1" width="17.1" style="96" customWidth="1"/>
    <col min="2" max="7" width="9.4" style="96" customWidth="1"/>
    <col min="8" max="8" width="10.7" style="96" customWidth="1"/>
    <col min="9" max="9" width="16.5" style="96" customWidth="1"/>
    <col min="10" max="10" width="17" style="96" customWidth="1"/>
    <col min="11" max="11" width="18.5" style="96" customWidth="1"/>
    <col min="12" max="12" width="16.6" style="96" customWidth="1"/>
    <col min="13" max="14" width="16.4" style="96" customWidth="1"/>
    <col min="15" max="16384" width="9" style="96"/>
  </cols>
  <sheetData>
    <row r="1" ht="30" customHeight="1" spans="1:14">
      <c r="A1" s="97" t="s">
        <v>112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</row>
    <row r="2" ht="29.1" customHeight="1" spans="1:14">
      <c r="A2" s="99" t="s">
        <v>27</v>
      </c>
      <c r="B2" s="100" t="s">
        <v>28</v>
      </c>
      <c r="C2" s="100"/>
      <c r="D2" s="101" t="s">
        <v>33</v>
      </c>
      <c r="E2" s="100" t="s">
        <v>34</v>
      </c>
      <c r="F2" s="100"/>
      <c r="G2" s="100"/>
      <c r="H2" s="100"/>
      <c r="I2" s="102" t="s">
        <v>22</v>
      </c>
      <c r="J2" s="100" t="s">
        <v>23</v>
      </c>
      <c r="K2" s="100"/>
      <c r="L2" s="100"/>
      <c r="M2" s="100"/>
      <c r="N2" s="120"/>
    </row>
    <row r="3" ht="29.1" customHeight="1" spans="1:14">
      <c r="A3" s="103" t="s">
        <v>113</v>
      </c>
      <c r="B3" s="104" t="s">
        <v>114</v>
      </c>
      <c r="C3" s="104"/>
      <c r="D3" s="104"/>
      <c r="E3" s="104"/>
      <c r="F3" s="104"/>
      <c r="G3" s="104"/>
      <c r="H3" s="104"/>
      <c r="I3" s="104" t="s">
        <v>115</v>
      </c>
      <c r="J3" s="104"/>
      <c r="K3" s="104"/>
      <c r="L3" s="104"/>
      <c r="M3" s="104"/>
      <c r="N3" s="121"/>
    </row>
    <row r="4" ht="29.1" customHeight="1" spans="1:14">
      <c r="A4" s="103"/>
      <c r="B4" s="105" t="s">
        <v>76</v>
      </c>
      <c r="C4" s="106" t="s">
        <v>77</v>
      </c>
      <c r="D4" s="107" t="s">
        <v>78</v>
      </c>
      <c r="E4" s="106" t="s">
        <v>79</v>
      </c>
      <c r="F4" s="106" t="s">
        <v>80</v>
      </c>
      <c r="G4" s="106" t="s">
        <v>81</v>
      </c>
      <c r="H4" s="200" t="s">
        <v>116</v>
      </c>
      <c r="I4" s="108" t="s">
        <v>250</v>
      </c>
      <c r="J4" s="108" t="s">
        <v>250</v>
      </c>
      <c r="K4" s="108" t="s">
        <v>250</v>
      </c>
      <c r="L4" s="108" t="s">
        <v>250</v>
      </c>
      <c r="M4" s="108" t="s">
        <v>250</v>
      </c>
      <c r="N4" s="108" t="s">
        <v>250</v>
      </c>
    </row>
    <row r="5" ht="29.1" customHeight="1" spans="1:14">
      <c r="A5" s="103"/>
      <c r="B5" s="105" t="s">
        <v>119</v>
      </c>
      <c r="C5" s="106" t="s">
        <v>120</v>
      </c>
      <c r="D5" s="107" t="s">
        <v>121</v>
      </c>
      <c r="E5" s="106" t="s">
        <v>122</v>
      </c>
      <c r="F5" s="106" t="s">
        <v>123</v>
      </c>
      <c r="G5" s="106" t="s">
        <v>124</v>
      </c>
      <c r="H5" s="201"/>
      <c r="I5" s="109" t="s">
        <v>76</v>
      </c>
      <c r="J5" s="109" t="s">
        <v>77</v>
      </c>
      <c r="K5" s="109" t="s">
        <v>78</v>
      </c>
      <c r="L5" s="109" t="s">
        <v>79</v>
      </c>
      <c r="M5" s="109" t="s">
        <v>80</v>
      </c>
      <c r="N5" s="204" t="s">
        <v>81</v>
      </c>
    </row>
    <row r="6" ht="29.1" customHeight="1" spans="1:14">
      <c r="A6" s="110" t="s">
        <v>127</v>
      </c>
      <c r="B6" s="111">
        <f>C6-2.1</f>
        <v>95.8</v>
      </c>
      <c r="C6" s="111">
        <f>D6-2.1</f>
        <v>97.9</v>
      </c>
      <c r="D6" s="112">
        <v>100</v>
      </c>
      <c r="E6" s="111">
        <f t="shared" ref="E6:G6" si="0">D6+2.1</f>
        <v>102.1</v>
      </c>
      <c r="F6" s="111">
        <f t="shared" si="0"/>
        <v>104.2</v>
      </c>
      <c r="G6" s="111">
        <f t="shared" si="0"/>
        <v>106.3</v>
      </c>
      <c r="H6" s="202" t="s">
        <v>128</v>
      </c>
      <c r="I6" s="113" t="s">
        <v>251</v>
      </c>
      <c r="J6" s="113" t="s">
        <v>252</v>
      </c>
      <c r="K6" s="113" t="s">
        <v>253</v>
      </c>
      <c r="L6" s="113" t="s">
        <v>254</v>
      </c>
      <c r="M6" s="113" t="s">
        <v>251</v>
      </c>
      <c r="N6" s="122" t="s">
        <v>255</v>
      </c>
    </row>
    <row r="7" ht="29.1" customHeight="1" spans="1:14">
      <c r="A7" s="110" t="s">
        <v>131</v>
      </c>
      <c r="B7" s="111">
        <f>C7-1.5</f>
        <v>70</v>
      </c>
      <c r="C7" s="111">
        <f>D7-1.5</f>
        <v>71.5</v>
      </c>
      <c r="D7" s="112">
        <v>73</v>
      </c>
      <c r="E7" s="111">
        <f t="shared" ref="E7:G7" si="1">D7+1.5</f>
        <v>74.5</v>
      </c>
      <c r="F7" s="111">
        <f t="shared" si="1"/>
        <v>76</v>
      </c>
      <c r="G7" s="111">
        <f t="shared" si="1"/>
        <v>77.5</v>
      </c>
      <c r="H7" s="202" t="s">
        <v>132</v>
      </c>
      <c r="I7" s="113" t="s">
        <v>256</v>
      </c>
      <c r="J7" s="113" t="s">
        <v>257</v>
      </c>
      <c r="K7" s="113" t="s">
        <v>258</v>
      </c>
      <c r="L7" s="113" t="s">
        <v>259</v>
      </c>
      <c r="M7" s="123" t="s">
        <v>256</v>
      </c>
      <c r="N7" s="113" t="s">
        <v>260</v>
      </c>
    </row>
    <row r="8" ht="29.1" customHeight="1" spans="1:14">
      <c r="A8" s="110" t="s">
        <v>135</v>
      </c>
      <c r="B8" s="111">
        <f t="shared" ref="B8:B10" si="2">C8-4</f>
        <v>76</v>
      </c>
      <c r="C8" s="111">
        <f t="shared" ref="C8:C10" si="3">D8-4</f>
        <v>80</v>
      </c>
      <c r="D8" s="114" t="s">
        <v>136</v>
      </c>
      <c r="E8" s="111">
        <f t="shared" ref="E8:E11" si="4">D8+4</f>
        <v>88</v>
      </c>
      <c r="F8" s="111">
        <f t="shared" ref="F8:F10" si="5">E8+5</f>
        <v>93</v>
      </c>
      <c r="G8" s="111">
        <f t="shared" ref="G8:G10" si="6">F8+6</f>
        <v>99</v>
      </c>
      <c r="H8" s="202" t="s">
        <v>132</v>
      </c>
      <c r="I8" s="113" t="s">
        <v>261</v>
      </c>
      <c r="J8" s="113" t="s">
        <v>251</v>
      </c>
      <c r="K8" s="113" t="s">
        <v>262</v>
      </c>
      <c r="L8" s="113" t="s">
        <v>251</v>
      </c>
      <c r="M8" s="123" t="s">
        <v>263</v>
      </c>
      <c r="N8" s="113" t="s">
        <v>251</v>
      </c>
    </row>
    <row r="9" ht="29.1" customHeight="1" spans="1:14">
      <c r="A9" s="110" t="s">
        <v>139</v>
      </c>
      <c r="B9" s="111">
        <f t="shared" si="2"/>
        <v>92</v>
      </c>
      <c r="C9" s="111">
        <f t="shared" si="3"/>
        <v>96</v>
      </c>
      <c r="D9" s="114" t="s">
        <v>140</v>
      </c>
      <c r="E9" s="111">
        <f t="shared" si="4"/>
        <v>104</v>
      </c>
      <c r="F9" s="111">
        <f t="shared" si="5"/>
        <v>109</v>
      </c>
      <c r="G9" s="111">
        <f t="shared" si="6"/>
        <v>115</v>
      </c>
      <c r="H9" s="202"/>
      <c r="I9" s="113" t="s">
        <v>251</v>
      </c>
      <c r="J9" s="113" t="s">
        <v>251</v>
      </c>
      <c r="K9" s="113" t="s">
        <v>251</v>
      </c>
      <c r="L9" s="113" t="s">
        <v>251</v>
      </c>
      <c r="M9" s="123" t="s">
        <v>251</v>
      </c>
      <c r="N9" s="113" t="s">
        <v>251</v>
      </c>
    </row>
    <row r="10" ht="29.1" customHeight="1" spans="1:14">
      <c r="A10" s="110" t="s">
        <v>141</v>
      </c>
      <c r="B10" s="111">
        <f t="shared" si="2"/>
        <v>116</v>
      </c>
      <c r="C10" s="111">
        <f t="shared" si="3"/>
        <v>120</v>
      </c>
      <c r="D10" s="114" t="s">
        <v>142</v>
      </c>
      <c r="E10" s="111">
        <f t="shared" si="4"/>
        <v>128</v>
      </c>
      <c r="F10" s="111">
        <f t="shared" si="5"/>
        <v>133</v>
      </c>
      <c r="G10" s="111">
        <f t="shared" si="6"/>
        <v>139</v>
      </c>
      <c r="H10" s="202" t="s">
        <v>143</v>
      </c>
      <c r="I10" s="113" t="s">
        <v>263</v>
      </c>
      <c r="J10" s="113" t="s">
        <v>251</v>
      </c>
      <c r="K10" s="113" t="s">
        <v>251</v>
      </c>
      <c r="L10" s="113" t="s">
        <v>251</v>
      </c>
      <c r="M10" s="123" t="s">
        <v>264</v>
      </c>
      <c r="N10" s="113" t="s">
        <v>265</v>
      </c>
    </row>
    <row r="11" ht="29.1" customHeight="1" spans="1:14">
      <c r="A11" s="110" t="s">
        <v>144</v>
      </c>
      <c r="B11" s="111">
        <f>C11-3.6</f>
        <v>98.8</v>
      </c>
      <c r="C11" s="111">
        <f>D11-3.6</f>
        <v>102.4</v>
      </c>
      <c r="D11" s="114" t="s">
        <v>145</v>
      </c>
      <c r="E11" s="111">
        <f t="shared" si="4"/>
        <v>110</v>
      </c>
      <c r="F11" s="111">
        <f>E11+4</f>
        <v>114</v>
      </c>
      <c r="G11" s="111">
        <f>F11+4</f>
        <v>118</v>
      </c>
      <c r="H11" s="202" t="s">
        <v>132</v>
      </c>
      <c r="I11" s="113" t="s">
        <v>252</v>
      </c>
      <c r="J11" s="113" t="s">
        <v>266</v>
      </c>
      <c r="K11" s="113" t="s">
        <v>251</v>
      </c>
      <c r="L11" s="113" t="s">
        <v>251</v>
      </c>
      <c r="M11" s="123" t="s">
        <v>251</v>
      </c>
      <c r="N11" s="113" t="s">
        <v>267</v>
      </c>
    </row>
    <row r="12" ht="29.1" customHeight="1" spans="1:14">
      <c r="A12" s="110" t="s">
        <v>148</v>
      </c>
      <c r="B12" s="111">
        <f>C12-2.3/2</f>
        <v>31.5</v>
      </c>
      <c r="C12" s="111">
        <f>D12-2.3/2</f>
        <v>32.65</v>
      </c>
      <c r="D12" s="115">
        <v>33.8</v>
      </c>
      <c r="E12" s="111">
        <f t="shared" ref="E12:G12" si="7">D12+2.6/2</f>
        <v>35.1</v>
      </c>
      <c r="F12" s="111">
        <f t="shared" si="7"/>
        <v>36.4</v>
      </c>
      <c r="G12" s="111">
        <f t="shared" si="7"/>
        <v>37.7</v>
      </c>
      <c r="H12" s="202" t="s">
        <v>149</v>
      </c>
      <c r="I12" s="113" t="s">
        <v>268</v>
      </c>
      <c r="J12" s="113" t="s">
        <v>269</v>
      </c>
      <c r="K12" s="113" t="s">
        <v>251</v>
      </c>
      <c r="L12" s="113" t="s">
        <v>270</v>
      </c>
      <c r="M12" s="123" t="s">
        <v>271</v>
      </c>
      <c r="N12" s="113" t="s">
        <v>251</v>
      </c>
    </row>
    <row r="13" ht="29.1" customHeight="1" spans="1:14">
      <c r="A13" s="110" t="s">
        <v>150</v>
      </c>
      <c r="B13" s="111">
        <f>C13-0.7</f>
        <v>21.1</v>
      </c>
      <c r="C13" s="111">
        <f>D13-0.7</f>
        <v>21.8</v>
      </c>
      <c r="D13" s="115">
        <v>22.5</v>
      </c>
      <c r="E13" s="111">
        <f>D13+0.7</f>
        <v>23.2</v>
      </c>
      <c r="F13" s="111">
        <f>E13+0.7</f>
        <v>23.9</v>
      </c>
      <c r="G13" s="111">
        <f>F13+0.9</f>
        <v>24.8</v>
      </c>
      <c r="H13" s="202" t="s">
        <v>149</v>
      </c>
      <c r="I13" s="113" t="s">
        <v>251</v>
      </c>
      <c r="J13" s="113" t="s">
        <v>272</v>
      </c>
      <c r="K13" s="113" t="s">
        <v>273</v>
      </c>
      <c r="L13" s="113" t="s">
        <v>274</v>
      </c>
      <c r="M13" s="123" t="s">
        <v>275</v>
      </c>
      <c r="N13" s="113" t="s">
        <v>276</v>
      </c>
    </row>
    <row r="14" ht="29.1" customHeight="1" spans="1:14">
      <c r="A14" s="110" t="s">
        <v>153</v>
      </c>
      <c r="B14" s="111">
        <f>C14-0.5</f>
        <v>14</v>
      </c>
      <c r="C14" s="111">
        <f>D14-0.5</f>
        <v>14.5</v>
      </c>
      <c r="D14" s="112">
        <v>15</v>
      </c>
      <c r="E14" s="111">
        <f>D14+0.5</f>
        <v>15.5</v>
      </c>
      <c r="F14" s="111">
        <f>E14+0.5</f>
        <v>16</v>
      </c>
      <c r="G14" s="111">
        <f>F14+0.7</f>
        <v>16.7</v>
      </c>
      <c r="H14" s="202" t="s">
        <v>132</v>
      </c>
      <c r="I14" s="113" t="s">
        <v>251</v>
      </c>
      <c r="J14" s="113" t="s">
        <v>277</v>
      </c>
      <c r="K14" s="113" t="s">
        <v>278</v>
      </c>
      <c r="L14" s="113" t="s">
        <v>251</v>
      </c>
      <c r="M14" s="123" t="s">
        <v>279</v>
      </c>
      <c r="N14" s="113" t="s">
        <v>280</v>
      </c>
    </row>
    <row r="15" ht="29.1" customHeight="1" spans="1:14">
      <c r="A15" s="110" t="s">
        <v>155</v>
      </c>
      <c r="B15" s="111">
        <f>C15-0.7</f>
        <v>26.7</v>
      </c>
      <c r="C15" s="111">
        <f>D15-0.6</f>
        <v>27.4</v>
      </c>
      <c r="D15" s="112">
        <v>28</v>
      </c>
      <c r="E15" s="111">
        <f>D15+0.6</f>
        <v>28.6</v>
      </c>
      <c r="F15" s="111">
        <f>E15+0.7</f>
        <v>29.3</v>
      </c>
      <c r="G15" s="111">
        <f>F15+0.6</f>
        <v>29.9</v>
      </c>
      <c r="H15" s="202" t="s">
        <v>156</v>
      </c>
      <c r="I15" s="116" t="s">
        <v>251</v>
      </c>
      <c r="J15" s="116" t="s">
        <v>281</v>
      </c>
      <c r="K15" s="113" t="s">
        <v>251</v>
      </c>
      <c r="L15" s="116" t="s">
        <v>282</v>
      </c>
      <c r="M15" s="116" t="s">
        <v>283</v>
      </c>
      <c r="N15" s="116" t="s">
        <v>284</v>
      </c>
    </row>
    <row r="16" ht="34.05" customHeight="1" spans="1:14">
      <c r="A16" s="110" t="s">
        <v>159</v>
      </c>
      <c r="B16" s="111">
        <f>C16-0.9</f>
        <v>40.2</v>
      </c>
      <c r="C16" s="111">
        <f>D16-0.9</f>
        <v>41.1</v>
      </c>
      <c r="D16" s="112">
        <v>42</v>
      </c>
      <c r="E16" s="111">
        <f t="shared" ref="E16:G16" si="8">D16+1.1</f>
        <v>43.1</v>
      </c>
      <c r="F16" s="111">
        <f t="shared" si="8"/>
        <v>44.2</v>
      </c>
      <c r="G16" s="111">
        <f t="shared" si="8"/>
        <v>45.3</v>
      </c>
      <c r="H16" s="203" t="s">
        <v>132</v>
      </c>
      <c r="I16" s="117" t="s">
        <v>251</v>
      </c>
      <c r="J16" s="113" t="s">
        <v>285</v>
      </c>
      <c r="K16" s="113" t="s">
        <v>286</v>
      </c>
      <c r="L16" s="113" t="s">
        <v>287</v>
      </c>
      <c r="M16" s="116" t="s">
        <v>288</v>
      </c>
      <c r="N16" s="116" t="s">
        <v>252</v>
      </c>
    </row>
    <row r="17" ht="33" customHeight="1" spans="1:14">
      <c r="A17" s="106" t="s">
        <v>162</v>
      </c>
      <c r="B17" s="111">
        <f>D17-0.5</f>
        <v>17</v>
      </c>
      <c r="C17" s="111">
        <f t="shared" ref="C17:G17" si="9">B17</f>
        <v>17</v>
      </c>
      <c r="D17" s="112">
        <v>17.5</v>
      </c>
      <c r="E17" s="111">
        <f t="shared" si="9"/>
        <v>17.5</v>
      </c>
      <c r="F17" s="111">
        <f>D17+1.5</f>
        <v>19</v>
      </c>
      <c r="G17" s="111">
        <f t="shared" si="9"/>
        <v>19</v>
      </c>
      <c r="H17" s="203" t="s">
        <v>149</v>
      </c>
      <c r="I17" s="113" t="s">
        <v>272</v>
      </c>
      <c r="J17" s="113" t="s">
        <v>289</v>
      </c>
      <c r="K17" s="113" t="s">
        <v>290</v>
      </c>
      <c r="L17" s="113" t="s">
        <v>291</v>
      </c>
      <c r="M17" s="113" t="s">
        <v>286</v>
      </c>
      <c r="N17" s="116" t="s">
        <v>292</v>
      </c>
    </row>
    <row r="18" ht="30" customHeight="1" spans="1:14">
      <c r="A18" s="105" t="s">
        <v>164</v>
      </c>
      <c r="B18" s="111">
        <f>D18-0.5</f>
        <v>16</v>
      </c>
      <c r="C18" s="111">
        <f t="shared" ref="C18:G18" si="10">B18</f>
        <v>16</v>
      </c>
      <c r="D18" s="112">
        <v>16.5</v>
      </c>
      <c r="E18" s="111">
        <f t="shared" si="10"/>
        <v>16.5</v>
      </c>
      <c r="F18" s="111">
        <f>D18+1.5</f>
        <v>18</v>
      </c>
      <c r="G18" s="111">
        <f t="shared" si="10"/>
        <v>18</v>
      </c>
      <c r="H18" s="203" t="s">
        <v>149</v>
      </c>
      <c r="I18" s="117" t="s">
        <v>251</v>
      </c>
      <c r="J18" s="117" t="s">
        <v>251</v>
      </c>
      <c r="K18" s="117" t="s">
        <v>251</v>
      </c>
      <c r="L18" s="117" t="s">
        <v>251</v>
      </c>
      <c r="M18" s="113" t="s">
        <v>289</v>
      </c>
      <c r="N18" s="117" t="s">
        <v>251</v>
      </c>
    </row>
    <row r="19" ht="30" customHeight="1" spans="1:14">
      <c r="A19" s="110" t="s">
        <v>167</v>
      </c>
      <c r="B19" s="111">
        <f>C19</f>
        <v>4</v>
      </c>
      <c r="C19" s="111">
        <f>D19</f>
        <v>4</v>
      </c>
      <c r="D19" s="112">
        <v>4</v>
      </c>
      <c r="E19" s="111">
        <f t="shared" ref="E19:G19" si="11">D19</f>
        <v>4</v>
      </c>
      <c r="F19" s="111">
        <f t="shared" si="11"/>
        <v>4</v>
      </c>
      <c r="G19" s="111">
        <f t="shared" si="11"/>
        <v>4</v>
      </c>
      <c r="H19" s="203" t="s">
        <v>149</v>
      </c>
      <c r="I19" s="117" t="s">
        <v>251</v>
      </c>
      <c r="J19" s="117" t="s">
        <v>251</v>
      </c>
      <c r="K19" s="113" t="s">
        <v>289</v>
      </c>
      <c r="L19" s="117" t="s">
        <v>251</v>
      </c>
      <c r="M19" s="117" t="s">
        <v>251</v>
      </c>
      <c r="N19" s="116" t="s">
        <v>293</v>
      </c>
    </row>
    <row r="20" ht="34.05" customHeight="1" spans="1:14">
      <c r="A20" s="106" t="s">
        <v>169</v>
      </c>
      <c r="B20" s="111">
        <f>C20</f>
        <v>5.5</v>
      </c>
      <c r="C20" s="111">
        <f>D20</f>
        <v>5.5</v>
      </c>
      <c r="D20" s="112">
        <v>5.5</v>
      </c>
      <c r="E20" s="111">
        <f t="shared" ref="E20:G20" si="12">D20</f>
        <v>5.5</v>
      </c>
      <c r="F20" s="111">
        <f t="shared" si="12"/>
        <v>5.5</v>
      </c>
      <c r="G20" s="111">
        <f t="shared" si="12"/>
        <v>5.5</v>
      </c>
      <c r="H20" s="203" t="s">
        <v>149</v>
      </c>
      <c r="I20" s="117" t="s">
        <v>251</v>
      </c>
      <c r="J20" s="113" t="s">
        <v>262</v>
      </c>
      <c r="K20" s="117" t="s">
        <v>251</v>
      </c>
      <c r="L20" s="117" t="s">
        <v>251</v>
      </c>
      <c r="M20" s="117" t="s">
        <v>251</v>
      </c>
      <c r="N20" s="117" t="s">
        <v>251</v>
      </c>
    </row>
    <row r="21" ht="14.25" spans="1:14">
      <c r="A21" s="118" t="s">
        <v>91</v>
      </c>
      <c r="D21" s="119"/>
      <c r="E21" s="119"/>
      <c r="F21" s="119"/>
      <c r="G21" s="119"/>
      <c r="H21" s="119"/>
      <c r="I21" s="119"/>
      <c r="J21" s="119"/>
      <c r="K21" s="119"/>
      <c r="L21" s="119"/>
      <c r="M21" s="119"/>
      <c r="N21" s="119"/>
    </row>
    <row r="22" ht="14.25" spans="1:14">
      <c r="A22" s="96" t="s">
        <v>172</v>
      </c>
      <c r="D22" s="119"/>
      <c r="E22" s="119"/>
      <c r="F22" s="119"/>
      <c r="G22" s="119"/>
      <c r="H22" s="119"/>
      <c r="I22" s="119"/>
      <c r="J22" s="119"/>
      <c r="K22" s="119"/>
      <c r="L22" s="119"/>
      <c r="M22" s="119"/>
      <c r="N22" s="119"/>
    </row>
    <row r="23" ht="14.25" spans="1:13">
      <c r="A23" s="119" t="s">
        <v>173</v>
      </c>
      <c r="B23" s="119"/>
      <c r="C23" s="119"/>
      <c r="D23" s="119"/>
      <c r="E23" s="119"/>
      <c r="F23" s="119"/>
      <c r="G23" s="119"/>
      <c r="H23" s="119"/>
      <c r="I23" s="118" t="s">
        <v>248</v>
      </c>
      <c r="J23" s="124"/>
      <c r="K23" s="118" t="s">
        <v>175</v>
      </c>
      <c r="L23" s="118"/>
      <c r="M23" s="118" t="s">
        <v>249</v>
      </c>
    </row>
    <row r="24" ht="18.9" customHeight="1" spans="1:1">
      <c r="A24" s="96" t="s">
        <v>177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4:H5"/>
  </mergeCells>
  <pageMargins left="0.7" right="0.7" top="0.75" bottom="0.75" header="0.3" footer="0.3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tabSelected="1" zoomScalePageLayoutView="125" workbookViewId="0">
      <selection activeCell="O13" sqref="O13"/>
    </sheetView>
  </sheetViews>
  <sheetFormatPr defaultColWidth="10.1" defaultRowHeight="14.25"/>
  <cols>
    <col min="1" max="1" width="9.6" style="125" customWidth="1"/>
    <col min="2" max="2" width="11.1" style="125" customWidth="1"/>
    <col min="3" max="3" width="9.1" style="125" customWidth="1"/>
    <col min="4" max="4" width="9.5" style="125" customWidth="1"/>
    <col min="5" max="5" width="9.1" style="125" customWidth="1"/>
    <col min="6" max="6" width="10.4" style="125" customWidth="1"/>
    <col min="7" max="7" width="9.5" style="125" customWidth="1"/>
    <col min="8" max="8" width="9.1" style="125" customWidth="1"/>
    <col min="9" max="9" width="8.1" style="125" customWidth="1"/>
    <col min="10" max="10" width="10.5" style="125" customWidth="1"/>
    <col min="11" max="11" width="12.1" style="125" customWidth="1"/>
    <col min="12" max="16384" width="10.1" style="125"/>
  </cols>
  <sheetData>
    <row r="1" ht="26.25" spans="1:11">
      <c r="A1" s="126" t="s">
        <v>294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</row>
    <row r="2" spans="1:11">
      <c r="A2" s="127" t="s">
        <v>18</v>
      </c>
      <c r="B2" s="128" t="s">
        <v>19</v>
      </c>
      <c r="C2" s="128"/>
      <c r="D2" s="129" t="s">
        <v>27</v>
      </c>
      <c r="E2" s="130" t="s">
        <v>28</v>
      </c>
      <c r="F2" s="131" t="s">
        <v>295</v>
      </c>
      <c r="G2" s="132" t="s">
        <v>34</v>
      </c>
      <c r="H2" s="132"/>
      <c r="I2" s="160" t="s">
        <v>22</v>
      </c>
      <c r="J2" s="132" t="s">
        <v>23</v>
      </c>
      <c r="K2" s="183"/>
    </row>
    <row r="3" spans="1:11">
      <c r="A3" s="133" t="s">
        <v>41</v>
      </c>
      <c r="B3" s="134">
        <v>5116</v>
      </c>
      <c r="C3" s="134"/>
      <c r="D3" s="135" t="s">
        <v>296</v>
      </c>
      <c r="E3" s="136"/>
      <c r="F3" s="137"/>
      <c r="G3" s="137"/>
      <c r="H3" s="138" t="s">
        <v>297</v>
      </c>
      <c r="I3" s="138"/>
      <c r="J3" s="138"/>
      <c r="K3" s="184"/>
    </row>
    <row r="4" spans="1:11">
      <c r="A4" s="139" t="s">
        <v>37</v>
      </c>
      <c r="B4" s="140" t="s">
        <v>38</v>
      </c>
      <c r="C4" s="140">
        <v>6</v>
      </c>
      <c r="D4" s="141" t="s">
        <v>298</v>
      </c>
      <c r="E4" s="137"/>
      <c r="F4" s="137"/>
      <c r="G4" s="137"/>
      <c r="H4" s="141" t="s">
        <v>299</v>
      </c>
      <c r="I4" s="141"/>
      <c r="J4" s="154" t="s">
        <v>31</v>
      </c>
      <c r="K4" s="185" t="s">
        <v>32</v>
      </c>
    </row>
    <row r="5" spans="1:11">
      <c r="A5" s="139" t="s">
        <v>300</v>
      </c>
      <c r="B5" s="134">
        <v>1</v>
      </c>
      <c r="C5" s="134"/>
      <c r="D5" s="135" t="s">
        <v>301</v>
      </c>
      <c r="E5" s="135" t="s">
        <v>302</v>
      </c>
      <c r="F5" s="135" t="s">
        <v>303</v>
      </c>
      <c r="G5" s="135" t="s">
        <v>304</v>
      </c>
      <c r="H5" s="141" t="s">
        <v>305</v>
      </c>
      <c r="I5" s="141"/>
      <c r="J5" s="154" t="s">
        <v>31</v>
      </c>
      <c r="K5" s="185" t="s">
        <v>32</v>
      </c>
    </row>
    <row r="6" spans="1:11">
      <c r="A6" s="142" t="s">
        <v>306</v>
      </c>
      <c r="B6" s="143">
        <v>200</v>
      </c>
      <c r="C6" s="143"/>
      <c r="D6" s="144" t="s">
        <v>307</v>
      </c>
      <c r="E6" s="145"/>
      <c r="F6" s="146">
        <v>5116</v>
      </c>
      <c r="G6" s="144"/>
      <c r="H6" s="147" t="s">
        <v>308</v>
      </c>
      <c r="I6" s="147"/>
      <c r="J6" s="146" t="s">
        <v>31</v>
      </c>
      <c r="K6" s="186" t="s">
        <v>32</v>
      </c>
    </row>
    <row r="7" ht="15" spans="1:11">
      <c r="A7" s="148"/>
      <c r="B7" s="149"/>
      <c r="C7" s="149"/>
      <c r="D7" s="148"/>
      <c r="E7" s="149"/>
      <c r="F7" s="150"/>
      <c r="G7" s="148"/>
      <c r="H7" s="150"/>
      <c r="I7" s="149"/>
      <c r="J7" s="149"/>
      <c r="K7" s="149"/>
    </row>
    <row r="8" spans="1:11">
      <c r="A8" s="151" t="s">
        <v>309</v>
      </c>
      <c r="B8" s="131" t="s">
        <v>310</v>
      </c>
      <c r="C8" s="131" t="s">
        <v>311</v>
      </c>
      <c r="D8" s="131" t="s">
        <v>312</v>
      </c>
      <c r="E8" s="131" t="s">
        <v>313</v>
      </c>
      <c r="F8" s="131" t="s">
        <v>314</v>
      </c>
      <c r="G8" s="152"/>
      <c r="H8" s="153"/>
      <c r="I8" s="153"/>
      <c r="J8" s="153"/>
      <c r="K8" s="187"/>
    </row>
    <row r="9" spans="1:11">
      <c r="A9" s="139" t="s">
        <v>315</v>
      </c>
      <c r="B9" s="141"/>
      <c r="C9" s="154" t="s">
        <v>31</v>
      </c>
      <c r="D9" s="154" t="s">
        <v>32</v>
      </c>
      <c r="E9" s="135" t="s">
        <v>316</v>
      </c>
      <c r="F9" s="155" t="s">
        <v>317</v>
      </c>
      <c r="G9" s="156"/>
      <c r="H9" s="157"/>
      <c r="I9" s="157"/>
      <c r="J9" s="157"/>
      <c r="K9" s="188"/>
    </row>
    <row r="10" spans="1:11">
      <c r="A10" s="139" t="s">
        <v>318</v>
      </c>
      <c r="B10" s="141"/>
      <c r="C10" s="154" t="s">
        <v>319</v>
      </c>
      <c r="D10" s="154" t="s">
        <v>32</v>
      </c>
      <c r="E10" s="135" t="s">
        <v>320</v>
      </c>
      <c r="F10" s="155" t="s">
        <v>321</v>
      </c>
      <c r="G10" s="156" t="s">
        <v>322</v>
      </c>
      <c r="H10" s="157"/>
      <c r="I10" s="157"/>
      <c r="J10" s="157"/>
      <c r="K10" s="188"/>
    </row>
    <row r="11" spans="1:11">
      <c r="A11" s="158" t="s">
        <v>186</v>
      </c>
      <c r="B11" s="159"/>
      <c r="C11" s="159"/>
      <c r="D11" s="159"/>
      <c r="E11" s="159"/>
      <c r="F11" s="159"/>
      <c r="G11" s="159"/>
      <c r="H11" s="159"/>
      <c r="I11" s="159"/>
      <c r="J11" s="159"/>
      <c r="K11" s="189"/>
    </row>
    <row r="12" spans="1:11">
      <c r="A12" s="133" t="s">
        <v>53</v>
      </c>
      <c r="B12" s="154" t="s">
        <v>49</v>
      </c>
      <c r="C12" s="154" t="s">
        <v>50</v>
      </c>
      <c r="D12" s="155"/>
      <c r="E12" s="135" t="s">
        <v>51</v>
      </c>
      <c r="F12" s="154" t="s">
        <v>49</v>
      </c>
      <c r="G12" s="154" t="s">
        <v>50</v>
      </c>
      <c r="H12" s="154"/>
      <c r="I12" s="135" t="s">
        <v>323</v>
      </c>
      <c r="J12" s="154" t="s">
        <v>49</v>
      </c>
      <c r="K12" s="185" t="s">
        <v>50</v>
      </c>
    </row>
    <row r="13" spans="1:11">
      <c r="A13" s="133" t="s">
        <v>56</v>
      </c>
      <c r="B13" s="154" t="s">
        <v>49</v>
      </c>
      <c r="C13" s="154" t="s">
        <v>50</v>
      </c>
      <c r="D13" s="155"/>
      <c r="E13" s="135" t="s">
        <v>61</v>
      </c>
      <c r="F13" s="154" t="s">
        <v>49</v>
      </c>
      <c r="G13" s="154" t="s">
        <v>50</v>
      </c>
      <c r="H13" s="154"/>
      <c r="I13" s="135" t="s">
        <v>324</v>
      </c>
      <c r="J13" s="154" t="s">
        <v>49</v>
      </c>
      <c r="K13" s="185" t="s">
        <v>50</v>
      </c>
    </row>
    <row r="14" ht="15" spans="1:11">
      <c r="A14" s="142" t="s">
        <v>325</v>
      </c>
      <c r="B14" s="146" t="s">
        <v>49</v>
      </c>
      <c r="C14" s="146" t="s">
        <v>50</v>
      </c>
      <c r="D14" s="145"/>
      <c r="E14" s="144" t="s">
        <v>326</v>
      </c>
      <c r="F14" s="146" t="s">
        <v>49</v>
      </c>
      <c r="G14" s="146" t="s">
        <v>50</v>
      </c>
      <c r="H14" s="146"/>
      <c r="I14" s="144" t="s">
        <v>327</v>
      </c>
      <c r="J14" s="146" t="s">
        <v>49</v>
      </c>
      <c r="K14" s="186" t="s">
        <v>50</v>
      </c>
    </row>
    <row r="15" ht="15" spans="1:11">
      <c r="A15" s="148"/>
      <c r="B15" s="150"/>
      <c r="C15" s="150"/>
      <c r="D15" s="149"/>
      <c r="E15" s="148"/>
      <c r="F15" s="150"/>
      <c r="G15" s="150"/>
      <c r="H15" s="150"/>
      <c r="I15" s="148"/>
      <c r="J15" s="150"/>
      <c r="K15" s="150"/>
    </row>
    <row r="16" spans="1:11">
      <c r="A16" s="127" t="s">
        <v>328</v>
      </c>
      <c r="B16" s="160"/>
      <c r="C16" s="160"/>
      <c r="D16" s="160"/>
      <c r="E16" s="160"/>
      <c r="F16" s="160"/>
      <c r="G16" s="160"/>
      <c r="H16" s="160"/>
      <c r="I16" s="160"/>
      <c r="J16" s="160"/>
      <c r="K16" s="190"/>
    </row>
    <row r="17" spans="1:11">
      <c r="A17" s="139" t="s">
        <v>329</v>
      </c>
      <c r="B17" s="141"/>
      <c r="C17" s="141"/>
      <c r="D17" s="141"/>
      <c r="E17" s="141"/>
      <c r="F17" s="141"/>
      <c r="G17" s="141"/>
      <c r="H17" s="141"/>
      <c r="I17" s="141"/>
      <c r="J17" s="141"/>
      <c r="K17" s="191"/>
    </row>
    <row r="18" spans="1:11">
      <c r="A18" s="139" t="s">
        <v>330</v>
      </c>
      <c r="B18" s="141"/>
      <c r="C18" s="141"/>
      <c r="D18" s="141"/>
      <c r="E18" s="141"/>
      <c r="F18" s="141"/>
      <c r="G18" s="141"/>
      <c r="H18" s="141"/>
      <c r="I18" s="141"/>
      <c r="J18" s="141"/>
      <c r="K18" s="191"/>
    </row>
    <row r="19" spans="1:11">
      <c r="A19" s="161" t="s">
        <v>331</v>
      </c>
      <c r="B19" s="154"/>
      <c r="C19" s="154"/>
      <c r="D19" s="154"/>
      <c r="E19" s="154"/>
      <c r="F19" s="154"/>
      <c r="G19" s="154"/>
      <c r="H19" s="154"/>
      <c r="I19" s="154"/>
      <c r="J19" s="154"/>
      <c r="K19" s="185"/>
    </row>
    <row r="20" spans="1:11">
      <c r="A20" s="162"/>
      <c r="B20" s="163"/>
      <c r="C20" s="163"/>
      <c r="D20" s="163"/>
      <c r="E20" s="163"/>
      <c r="F20" s="163"/>
      <c r="G20" s="163"/>
      <c r="H20" s="163"/>
      <c r="I20" s="163"/>
      <c r="J20" s="163"/>
      <c r="K20" s="192"/>
    </row>
    <row r="21" spans="1:11">
      <c r="A21" s="162"/>
      <c r="B21" s="163"/>
      <c r="C21" s="163"/>
      <c r="D21" s="163"/>
      <c r="E21" s="163"/>
      <c r="F21" s="163"/>
      <c r="G21" s="163"/>
      <c r="H21" s="163"/>
      <c r="I21" s="163"/>
      <c r="J21" s="163"/>
      <c r="K21" s="192"/>
    </row>
    <row r="22" spans="1:11">
      <c r="A22" s="162"/>
      <c r="B22" s="163"/>
      <c r="C22" s="163"/>
      <c r="D22" s="163"/>
      <c r="E22" s="163"/>
      <c r="F22" s="163"/>
      <c r="G22" s="163"/>
      <c r="H22" s="163"/>
      <c r="I22" s="163"/>
      <c r="J22" s="163"/>
      <c r="K22" s="192"/>
    </row>
    <row r="23" spans="1:11">
      <c r="A23" s="164"/>
      <c r="B23" s="165"/>
      <c r="C23" s="165"/>
      <c r="D23" s="165"/>
      <c r="E23" s="165"/>
      <c r="F23" s="165"/>
      <c r="G23" s="165"/>
      <c r="H23" s="165"/>
      <c r="I23" s="165"/>
      <c r="J23" s="165"/>
      <c r="K23" s="193"/>
    </row>
    <row r="24" spans="1:11">
      <c r="A24" s="139" t="s">
        <v>90</v>
      </c>
      <c r="B24" s="141"/>
      <c r="C24" s="154" t="s">
        <v>31</v>
      </c>
      <c r="D24" s="154" t="s">
        <v>32</v>
      </c>
      <c r="E24" s="138"/>
      <c r="F24" s="138"/>
      <c r="G24" s="138"/>
      <c r="H24" s="138"/>
      <c r="I24" s="138"/>
      <c r="J24" s="138"/>
      <c r="K24" s="184"/>
    </row>
    <row r="25" ht="15" spans="1:11">
      <c r="A25" s="166" t="s">
        <v>332</v>
      </c>
      <c r="B25" s="167"/>
      <c r="C25" s="167"/>
      <c r="D25" s="167"/>
      <c r="E25" s="167"/>
      <c r="F25" s="167"/>
      <c r="G25" s="167"/>
      <c r="H25" s="167"/>
      <c r="I25" s="167"/>
      <c r="J25" s="167"/>
      <c r="K25" s="194"/>
    </row>
    <row r="26" ht="15" spans="1:11">
      <c r="A26" s="168"/>
      <c r="B26" s="168"/>
      <c r="C26" s="168"/>
      <c r="D26" s="168"/>
      <c r="E26" s="168"/>
      <c r="F26" s="168"/>
      <c r="G26" s="168"/>
      <c r="H26" s="168"/>
      <c r="I26" s="168"/>
      <c r="J26" s="168"/>
      <c r="K26" s="168"/>
    </row>
    <row r="27" spans="1:11">
      <c r="A27" s="169" t="s">
        <v>333</v>
      </c>
      <c r="B27" s="170"/>
      <c r="C27" s="170"/>
      <c r="D27" s="170"/>
      <c r="E27" s="170"/>
      <c r="F27" s="170"/>
      <c r="G27" s="170"/>
      <c r="H27" s="170"/>
      <c r="I27" s="170"/>
      <c r="J27" s="170"/>
      <c r="K27" s="195"/>
    </row>
    <row r="28" spans="1:11">
      <c r="A28" s="171" t="s">
        <v>334</v>
      </c>
      <c r="B28" s="172"/>
      <c r="C28" s="172"/>
      <c r="D28" s="172"/>
      <c r="E28" s="172"/>
      <c r="F28" s="172"/>
      <c r="G28" s="172"/>
      <c r="H28" s="172"/>
      <c r="I28" s="172"/>
      <c r="J28" s="172"/>
      <c r="K28" s="196"/>
    </row>
    <row r="29" spans="1:11">
      <c r="A29" s="171" t="s">
        <v>335</v>
      </c>
      <c r="B29" s="172"/>
      <c r="C29" s="172"/>
      <c r="D29" s="172"/>
      <c r="E29" s="172"/>
      <c r="F29" s="172"/>
      <c r="G29" s="172"/>
      <c r="H29" s="172"/>
      <c r="I29" s="172"/>
      <c r="J29" s="172"/>
      <c r="K29" s="196"/>
    </row>
    <row r="30" spans="1:11">
      <c r="A30" s="171" t="s">
        <v>336</v>
      </c>
      <c r="B30" s="172"/>
      <c r="C30" s="172"/>
      <c r="D30" s="172"/>
      <c r="E30" s="172"/>
      <c r="F30" s="172"/>
      <c r="G30" s="172"/>
      <c r="H30" s="172"/>
      <c r="I30" s="172"/>
      <c r="J30" s="172"/>
      <c r="K30" s="196"/>
    </row>
    <row r="31" spans="1:11">
      <c r="A31" s="171" t="s">
        <v>337</v>
      </c>
      <c r="B31" s="172"/>
      <c r="C31" s="172"/>
      <c r="D31" s="172"/>
      <c r="E31" s="172"/>
      <c r="F31" s="172"/>
      <c r="G31" s="172"/>
      <c r="H31" s="172"/>
      <c r="I31" s="172"/>
      <c r="J31" s="172"/>
      <c r="K31" s="196"/>
    </row>
    <row r="32" spans="1:11">
      <c r="A32" s="171"/>
      <c r="B32" s="172"/>
      <c r="C32" s="172"/>
      <c r="D32" s="172"/>
      <c r="E32" s="172"/>
      <c r="F32" s="172"/>
      <c r="G32" s="172"/>
      <c r="H32" s="172"/>
      <c r="I32" s="172"/>
      <c r="J32" s="172"/>
      <c r="K32" s="196"/>
    </row>
    <row r="33" ht="23.1" customHeight="1" spans="1:11">
      <c r="A33" s="171"/>
      <c r="B33" s="172"/>
      <c r="C33" s="172"/>
      <c r="D33" s="172"/>
      <c r="E33" s="172"/>
      <c r="F33" s="172"/>
      <c r="G33" s="172"/>
      <c r="H33" s="172"/>
      <c r="I33" s="172"/>
      <c r="J33" s="172"/>
      <c r="K33" s="196"/>
    </row>
    <row r="34" ht="23.1" customHeight="1" spans="1:11">
      <c r="A34" s="162"/>
      <c r="B34" s="163"/>
      <c r="C34" s="163"/>
      <c r="D34" s="163"/>
      <c r="E34" s="163"/>
      <c r="F34" s="163"/>
      <c r="G34" s="163"/>
      <c r="H34" s="163"/>
      <c r="I34" s="163"/>
      <c r="J34" s="163"/>
      <c r="K34" s="192"/>
    </row>
    <row r="35" ht="23.1" customHeight="1" spans="1:11">
      <c r="A35" s="173"/>
      <c r="B35" s="163"/>
      <c r="C35" s="163"/>
      <c r="D35" s="163"/>
      <c r="E35" s="163"/>
      <c r="F35" s="163"/>
      <c r="G35" s="163"/>
      <c r="H35" s="163"/>
      <c r="I35" s="163"/>
      <c r="J35" s="163"/>
      <c r="K35" s="192"/>
    </row>
    <row r="36" ht="23.1" customHeight="1" spans="1:11">
      <c r="A36" s="174"/>
      <c r="B36" s="175"/>
      <c r="C36" s="175"/>
      <c r="D36" s="175"/>
      <c r="E36" s="175"/>
      <c r="F36" s="175"/>
      <c r="G36" s="175"/>
      <c r="H36" s="175"/>
      <c r="I36" s="175"/>
      <c r="J36" s="175"/>
      <c r="K36" s="197"/>
    </row>
    <row r="37" ht="18.75" customHeight="1" spans="1:11">
      <c r="A37" s="176" t="s">
        <v>338</v>
      </c>
      <c r="B37" s="177"/>
      <c r="C37" s="177"/>
      <c r="D37" s="177"/>
      <c r="E37" s="177"/>
      <c r="F37" s="177"/>
      <c r="G37" s="177"/>
      <c r="H37" s="177"/>
      <c r="I37" s="177"/>
      <c r="J37" s="177"/>
      <c r="K37" s="198"/>
    </row>
    <row r="38" ht="18.75" customHeight="1" spans="1:11">
      <c r="A38" s="139" t="s">
        <v>339</v>
      </c>
      <c r="B38" s="141"/>
      <c r="C38" s="141"/>
      <c r="D38" s="138" t="s">
        <v>340</v>
      </c>
      <c r="E38" s="138"/>
      <c r="F38" s="178" t="s">
        <v>341</v>
      </c>
      <c r="G38" s="179"/>
      <c r="H38" s="141" t="s">
        <v>342</v>
      </c>
      <c r="I38" s="141"/>
      <c r="J38" s="141" t="s">
        <v>343</v>
      </c>
      <c r="K38" s="191"/>
    </row>
    <row r="39" ht="18.75" customHeight="1" spans="1:11">
      <c r="A39" s="139" t="s">
        <v>91</v>
      </c>
      <c r="B39" s="141" t="s">
        <v>344</v>
      </c>
      <c r="C39" s="141"/>
      <c r="D39" s="141"/>
      <c r="E39" s="141"/>
      <c r="F39" s="141"/>
      <c r="G39" s="141"/>
      <c r="H39" s="141"/>
      <c r="I39" s="141"/>
      <c r="J39" s="141"/>
      <c r="K39" s="191"/>
    </row>
    <row r="40" ht="30.9" customHeight="1" spans="1:11">
      <c r="A40" s="139"/>
      <c r="B40" s="141"/>
      <c r="C40" s="141"/>
      <c r="D40" s="141"/>
      <c r="E40" s="141"/>
      <c r="F40" s="141"/>
      <c r="G40" s="141"/>
      <c r="H40" s="141"/>
      <c r="I40" s="141"/>
      <c r="J40" s="141"/>
      <c r="K40" s="191"/>
    </row>
    <row r="41" ht="18.75" customHeight="1" spans="1:11">
      <c r="A41" s="139"/>
      <c r="B41" s="141"/>
      <c r="C41" s="141"/>
      <c r="D41" s="141"/>
      <c r="E41" s="141"/>
      <c r="F41" s="141"/>
      <c r="G41" s="141"/>
      <c r="H41" s="141"/>
      <c r="I41" s="141"/>
      <c r="J41" s="141"/>
      <c r="K41" s="191"/>
    </row>
    <row r="42" ht="32.1" customHeight="1" spans="1:11">
      <c r="A42" s="142" t="s">
        <v>102</v>
      </c>
      <c r="B42" s="180" t="s">
        <v>345</v>
      </c>
      <c r="C42" s="180"/>
      <c r="D42" s="144" t="s">
        <v>346</v>
      </c>
      <c r="E42" s="145" t="s">
        <v>105</v>
      </c>
      <c r="F42" s="144" t="s">
        <v>106</v>
      </c>
      <c r="G42" s="181">
        <v>45617</v>
      </c>
      <c r="H42" s="182" t="s">
        <v>108</v>
      </c>
      <c r="I42" s="182"/>
      <c r="J42" s="180" t="s">
        <v>197</v>
      </c>
      <c r="K42" s="199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373380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335280</xdr:colOff>
                    <xdr:row>6</xdr:row>
                    <xdr:rowOff>45720</xdr:rowOff>
                  </from>
                  <to>
                    <xdr:col>1</xdr:col>
                    <xdr:colOff>723900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45720</xdr:colOff>
                    <xdr:row>37</xdr:row>
                    <xdr:rowOff>0</xdr:rowOff>
                  </from>
                  <to>
                    <xdr:col>6</xdr:col>
                    <xdr:colOff>449580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83820</xdr:colOff>
                    <xdr:row>37</xdr:row>
                    <xdr:rowOff>0</xdr:rowOff>
                  </from>
                  <to>
                    <xdr:col>8</xdr:col>
                    <xdr:colOff>487680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68580</xdr:colOff>
                    <xdr:row>37</xdr:row>
                    <xdr:rowOff>7620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464820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373380</xdr:colOff>
                    <xdr:row>10</xdr:row>
                    <xdr:rowOff>190500</xdr:rowOff>
                  </from>
                  <to>
                    <xdr:col>5</xdr:col>
                    <xdr:colOff>769620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68580</xdr:rowOff>
                  </from>
                  <to>
                    <xdr:col>7</xdr:col>
                    <xdr:colOff>335280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68580</xdr:rowOff>
                  </from>
                  <to>
                    <xdr:col>7</xdr:col>
                    <xdr:colOff>335280</xdr:colOff>
                    <xdr:row>13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373380</xdr:colOff>
                    <xdr:row>12</xdr:row>
                    <xdr:rowOff>190500</xdr:rowOff>
                  </from>
                  <to>
                    <xdr:col>5</xdr:col>
                    <xdr:colOff>769620</xdr:colOff>
                    <xdr:row>13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83820</xdr:rowOff>
                  </from>
                  <to>
                    <xdr:col>7</xdr:col>
                    <xdr:colOff>335280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45720</xdr:rowOff>
                  </from>
                  <to>
                    <xdr:col>10</xdr:col>
                    <xdr:colOff>769620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68580</xdr:rowOff>
                  </from>
                  <to>
                    <xdr:col>10</xdr:col>
                    <xdr:colOff>769620</xdr:colOff>
                    <xdr:row>13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373380</xdr:colOff>
                    <xdr:row>12</xdr:row>
                    <xdr:rowOff>190500</xdr:rowOff>
                  </from>
                  <to>
                    <xdr:col>9</xdr:col>
                    <xdr:colOff>769620</xdr:colOff>
                    <xdr:row>13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30480</xdr:rowOff>
                  </from>
                  <to>
                    <xdr:col>10</xdr:col>
                    <xdr:colOff>769620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7620</xdr:rowOff>
                  </from>
                  <to>
                    <xdr:col>9</xdr:col>
                    <xdr:colOff>617220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7620</xdr:rowOff>
                  </from>
                  <to>
                    <xdr:col>10</xdr:col>
                    <xdr:colOff>617220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7620</xdr:rowOff>
                  </from>
                  <to>
                    <xdr:col>10</xdr:col>
                    <xdr:colOff>617220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373380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335280</xdr:colOff>
                    <xdr:row>8</xdr:row>
                    <xdr:rowOff>7620</xdr:rowOff>
                  </from>
                  <to>
                    <xdr:col>4</xdr:col>
                    <xdr:colOff>198120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335280</xdr:colOff>
                    <xdr:row>9</xdr:row>
                    <xdr:rowOff>7620</xdr:rowOff>
                  </from>
                  <to>
                    <xdr:col>4</xdr:col>
                    <xdr:colOff>198120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388620</xdr:colOff>
                    <xdr:row>7</xdr:row>
                    <xdr:rowOff>0</xdr:rowOff>
                  </from>
                  <to>
                    <xdr:col>5</xdr:col>
                    <xdr:colOff>464820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426720</xdr:colOff>
                    <xdr:row>7</xdr:row>
                    <xdr:rowOff>0</xdr:rowOff>
                  </from>
                  <to>
                    <xdr:col>4</xdr:col>
                    <xdr:colOff>373380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487680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236220</xdr:colOff>
                    <xdr:row>22</xdr:row>
                    <xdr:rowOff>160020</xdr:rowOff>
                  </from>
                  <to>
                    <xdr:col>3</xdr:col>
                    <xdr:colOff>640080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373380</xdr:colOff>
                    <xdr:row>11</xdr:row>
                    <xdr:rowOff>0</xdr:rowOff>
                  </from>
                  <to>
                    <xdr:col>9</xdr:col>
                    <xdr:colOff>769620</xdr:colOff>
                    <xdr:row>11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373380</xdr:colOff>
                    <xdr:row>12</xdr:row>
                    <xdr:rowOff>0</xdr:rowOff>
                  </from>
                  <to>
                    <xdr:col>9</xdr:col>
                    <xdr:colOff>769620</xdr:colOff>
                    <xdr:row>12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7620</xdr:rowOff>
                  </from>
                  <to>
                    <xdr:col>10</xdr:col>
                    <xdr:colOff>617220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7620</xdr:rowOff>
                  </from>
                  <to>
                    <xdr:col>9</xdr:col>
                    <xdr:colOff>617220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7620</xdr:rowOff>
                  </from>
                  <to>
                    <xdr:col>9</xdr:col>
                    <xdr:colOff>617220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68580</xdr:rowOff>
                  </from>
                  <to>
                    <xdr:col>2</xdr:col>
                    <xdr:colOff>76200</xdr:colOff>
                    <xdr:row>13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182880</xdr:colOff>
                    <xdr:row>21</xdr:row>
                    <xdr:rowOff>160020</xdr:rowOff>
                  </from>
                  <to>
                    <xdr:col>3</xdr:col>
                    <xdr:colOff>502920</xdr:colOff>
                    <xdr:row>25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373380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182880</xdr:rowOff>
                  </from>
                  <to>
                    <xdr:col>2</xdr:col>
                    <xdr:colOff>121920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388620</xdr:colOff>
                    <xdr:row>10</xdr:row>
                    <xdr:rowOff>182880</xdr:rowOff>
                  </from>
                  <to>
                    <xdr:col>2</xdr:col>
                    <xdr:colOff>182880</xdr:colOff>
                    <xdr:row>12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160020</xdr:rowOff>
                  </from>
                  <to>
                    <xdr:col>6</xdr:col>
                    <xdr:colOff>259080</xdr:colOff>
                    <xdr:row>13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9</xdr:col>
                    <xdr:colOff>228600</xdr:colOff>
                    <xdr:row>5</xdr:row>
                    <xdr:rowOff>7620</xdr:rowOff>
                  </from>
                  <to>
                    <xdr:col>9</xdr:col>
                    <xdr:colOff>617220</xdr:colOff>
                    <xdr:row>6</xdr:row>
                    <xdr:rowOff>17145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7620</xdr:rowOff>
                  </from>
                  <to>
                    <xdr:col>10</xdr:col>
                    <xdr:colOff>617220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42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7620</xdr:rowOff>
                  </from>
                  <to>
                    <xdr:col>10</xdr:col>
                    <xdr:colOff>617220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3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7620</xdr:rowOff>
                  </from>
                  <to>
                    <xdr:col>10</xdr:col>
                    <xdr:colOff>617220</xdr:colOff>
                    <xdr:row>6</xdr:row>
                    <xdr:rowOff>17145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name="Check Box 42" r:id="rId44">
              <controlPr defaultSize="0">
                <anchor moveWithCells="1">
                  <from>
                    <xdr:col>9</xdr:col>
                    <xdr:colOff>228600</xdr:colOff>
                    <xdr:row>4</xdr:row>
                    <xdr:rowOff>7620</xdr:rowOff>
                  </from>
                  <to>
                    <xdr:col>9</xdr:col>
                    <xdr:colOff>617220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name="Check Box 43" r:id="rId45">
              <controlPr defaultSize="0">
                <anchor moveWithCells="1">
                  <from>
                    <xdr:col>9</xdr:col>
                    <xdr:colOff>228600</xdr:colOff>
                    <xdr:row>3</xdr:row>
                    <xdr:rowOff>7620</xdr:rowOff>
                  </from>
                  <to>
                    <xdr:col>9</xdr:col>
                    <xdr:colOff>617220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name="Check Box 44" r:id="rId46">
              <controlPr defaultSize="0">
                <anchor moveWithCells="1">
                  <from>
                    <xdr:col>2</xdr:col>
                    <xdr:colOff>373380</xdr:colOff>
                    <xdr:row>10</xdr:row>
                    <xdr:rowOff>182880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name="Check Box 45" r:id="rId47">
              <controlPr defaultSize="0">
                <anchor moveWithCells="1">
                  <from>
                    <xdr:col>1</xdr:col>
                    <xdr:colOff>335280</xdr:colOff>
                    <xdr:row>6</xdr:row>
                    <xdr:rowOff>45720</xdr:rowOff>
                  </from>
                  <to>
                    <xdr:col>1</xdr:col>
                    <xdr:colOff>723900</xdr:colOff>
                    <xdr:row>8</xdr:row>
                    <xdr:rowOff>91440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name="Check Box 46" r:id="rId48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464820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name="Check Box 47" r:id="rId49">
              <controlPr defaultSize="0">
                <anchor moveWithCells="1">
                  <from>
                    <xdr:col>5</xdr:col>
                    <xdr:colOff>373380</xdr:colOff>
                    <xdr:row>10</xdr:row>
                    <xdr:rowOff>182880</xdr:rowOff>
                  </from>
                  <to>
                    <xdr:col>5</xdr:col>
                    <xdr:colOff>769620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name="Check Box 48" r:id="rId50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68580</xdr:rowOff>
                  </from>
                  <to>
                    <xdr:col>7</xdr:col>
                    <xdr:colOff>335280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name="Check Box 49" r:id="rId51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68580</xdr:rowOff>
                  </from>
                  <to>
                    <xdr:col>7</xdr:col>
                    <xdr:colOff>335280</xdr:colOff>
                    <xdr:row>13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name="Check Box 50" r:id="rId52">
              <controlPr defaultSize="0">
                <anchor moveWithCells="1">
                  <from>
                    <xdr:col>5</xdr:col>
                    <xdr:colOff>373380</xdr:colOff>
                    <xdr:row>12</xdr:row>
                    <xdr:rowOff>182880</xdr:rowOff>
                  </from>
                  <to>
                    <xdr:col>5</xdr:col>
                    <xdr:colOff>769620</xdr:colOff>
                    <xdr:row>13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name="Check Box 51" r:id="rId53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83820</xdr:rowOff>
                  </from>
                  <to>
                    <xdr:col>7</xdr:col>
                    <xdr:colOff>335280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name="Check Box 52" r:id="rId54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45720</xdr:rowOff>
                  </from>
                  <to>
                    <xdr:col>10</xdr:col>
                    <xdr:colOff>769620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name="Check Box 53" r:id="rId55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68580</xdr:rowOff>
                  </from>
                  <to>
                    <xdr:col>10</xdr:col>
                    <xdr:colOff>769620</xdr:colOff>
                    <xdr:row>13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name="Check Box 54" r:id="rId56">
              <controlPr locked="0" defaultSize="0">
                <anchor moveWithCells="1">
                  <from>
                    <xdr:col>9</xdr:col>
                    <xdr:colOff>373380</xdr:colOff>
                    <xdr:row>12</xdr:row>
                    <xdr:rowOff>182880</xdr:rowOff>
                  </from>
                  <to>
                    <xdr:col>9</xdr:col>
                    <xdr:colOff>769620</xdr:colOff>
                    <xdr:row>13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name="Check Box 55" r:id="rId57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30480</xdr:rowOff>
                  </from>
                  <to>
                    <xdr:col>10</xdr:col>
                    <xdr:colOff>769620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name="Check Box 56" r:id="rId58">
              <controlPr defaultSize="0">
                <anchor moveWithCells="1">
                  <from>
                    <xdr:col>2</xdr:col>
                    <xdr:colOff>373380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name="Check Box 57" r:id="rId59">
              <controlPr defaultSize="0">
                <anchor moveWithCells="1">
                  <from>
                    <xdr:col>3</xdr:col>
                    <xdr:colOff>335280</xdr:colOff>
                    <xdr:row>8</xdr:row>
                    <xdr:rowOff>7620</xdr:rowOff>
                  </from>
                  <to>
                    <xdr:col>4</xdr:col>
                    <xdr:colOff>198120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6" name="Check Box 58" r:id="rId60">
              <controlPr defaultSize="0">
                <anchor moveWithCells="1">
                  <from>
                    <xdr:col>3</xdr:col>
                    <xdr:colOff>335280</xdr:colOff>
                    <xdr:row>9</xdr:row>
                    <xdr:rowOff>7620</xdr:rowOff>
                  </from>
                  <to>
                    <xdr:col>4</xdr:col>
                    <xdr:colOff>198120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7" name="Check Box 59" r:id="rId61">
              <controlPr defaultSize="0">
                <anchor moveWithCells="1">
                  <from>
                    <xdr:col>4</xdr:col>
                    <xdr:colOff>388620</xdr:colOff>
                    <xdr:row>7</xdr:row>
                    <xdr:rowOff>0</xdr:rowOff>
                  </from>
                  <to>
                    <xdr:col>5</xdr:col>
                    <xdr:colOff>464820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8" name="Check Box 60" r:id="rId62">
              <controlPr defaultSize="0">
                <anchor moveWithCells="1">
                  <from>
                    <xdr:col>3</xdr:col>
                    <xdr:colOff>426720</xdr:colOff>
                    <xdr:row>7</xdr:row>
                    <xdr:rowOff>0</xdr:rowOff>
                  </from>
                  <to>
                    <xdr:col>4</xdr:col>
                    <xdr:colOff>373380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9" name="Check Box 61" r:id="rId63">
              <controlPr defaultSize="0">
                <anchor moveWithCells="1">
                  <from>
                    <xdr:col>5</xdr:col>
                    <xdr:colOff>487680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0" name="Check Box 62" r:id="rId64">
              <controlPr locked="0" defaultSize="0">
                <anchor moveWithCells="1">
                  <from>
                    <xdr:col>9</xdr:col>
                    <xdr:colOff>373380</xdr:colOff>
                    <xdr:row>11</xdr:row>
                    <xdr:rowOff>0</xdr:rowOff>
                  </from>
                  <to>
                    <xdr:col>9</xdr:col>
                    <xdr:colOff>769620</xdr:colOff>
                    <xdr:row>11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1" name="Check Box 63" r:id="rId65">
              <controlPr locked="0" defaultSize="0">
                <anchor moveWithCells="1">
                  <from>
                    <xdr:col>9</xdr:col>
                    <xdr:colOff>373380</xdr:colOff>
                    <xdr:row>12</xdr:row>
                    <xdr:rowOff>0</xdr:rowOff>
                  </from>
                  <to>
                    <xdr:col>9</xdr:col>
                    <xdr:colOff>769620</xdr:colOff>
                    <xdr:row>12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2" name="Check Box 64" r:id="rId66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68580</xdr:rowOff>
                  </from>
                  <to>
                    <xdr:col>2</xdr:col>
                    <xdr:colOff>76200</xdr:colOff>
                    <xdr:row>13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3" name="Check Box 65" r:id="rId67">
              <controlPr defaultSize="0">
                <anchor moveWithCells="1">
                  <from>
                    <xdr:col>2</xdr:col>
                    <xdr:colOff>373380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4" name="Check Box 66" r:id="rId68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182880</xdr:rowOff>
                  </from>
                  <to>
                    <xdr:col>2</xdr:col>
                    <xdr:colOff>121920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5" name="Check Box 67" r:id="rId69">
              <controlPr defaultSize="0">
                <anchor moveWithCells="1">
                  <from>
                    <xdr:col>1</xdr:col>
                    <xdr:colOff>388620</xdr:colOff>
                    <xdr:row>10</xdr:row>
                    <xdr:rowOff>182880</xdr:rowOff>
                  </from>
                  <to>
                    <xdr:col>2</xdr:col>
                    <xdr:colOff>182880</xdr:colOff>
                    <xdr:row>12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6" name="Check Box 68" r:id="rId70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160020</xdr:rowOff>
                  </from>
                  <to>
                    <xdr:col>6</xdr:col>
                    <xdr:colOff>259080</xdr:colOff>
                    <xdr:row>13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7" name="Check Box 69" r:id="rId71">
              <controlPr defaultSize="0">
                <anchor moveWithCells="1">
                  <from>
                    <xdr:col>3</xdr:col>
                    <xdr:colOff>236220</xdr:colOff>
                    <xdr:row>22</xdr:row>
                    <xdr:rowOff>160020</xdr:rowOff>
                  </from>
                  <to>
                    <xdr:col>3</xdr:col>
                    <xdr:colOff>640080</xdr:colOff>
                    <xdr:row>23</xdr:row>
                    <xdr:rowOff>152400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4"/>
  <sheetViews>
    <sheetView zoomScale="80" zoomScaleNormal="80" workbookViewId="0">
      <selection activeCell="P7" sqref="P7"/>
    </sheetView>
  </sheetViews>
  <sheetFormatPr defaultColWidth="9" defaultRowHeight="26.1" customHeight="1"/>
  <cols>
    <col min="1" max="1" width="17.1" style="96" customWidth="1"/>
    <col min="2" max="7" width="9.4" style="96" customWidth="1"/>
    <col min="8" max="8" width="16.5" style="96" customWidth="1"/>
    <col min="9" max="9" width="17" style="96" customWidth="1"/>
    <col min="10" max="10" width="18.5" style="96" customWidth="1"/>
    <col min="11" max="11" width="16.6" style="96" customWidth="1"/>
    <col min="12" max="12" width="14.1" style="96" customWidth="1"/>
    <col min="13" max="13" width="16.4" style="96" customWidth="1"/>
    <col min="14" max="16384" width="9" style="96"/>
  </cols>
  <sheetData>
    <row r="1" ht="30" customHeight="1" spans="1:13">
      <c r="A1" s="97" t="s">
        <v>112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</row>
    <row r="2" ht="29.1" customHeight="1" spans="1:13">
      <c r="A2" s="99" t="s">
        <v>27</v>
      </c>
      <c r="B2" s="100" t="s">
        <v>28</v>
      </c>
      <c r="C2" s="100"/>
      <c r="D2" s="101" t="s">
        <v>33</v>
      </c>
      <c r="E2" s="100" t="s">
        <v>34</v>
      </c>
      <c r="F2" s="100"/>
      <c r="G2" s="100"/>
      <c r="H2" s="102" t="s">
        <v>22</v>
      </c>
      <c r="I2" s="100"/>
      <c r="J2" s="100"/>
      <c r="K2" s="100"/>
      <c r="L2" s="100"/>
      <c r="M2" s="120"/>
    </row>
    <row r="3" ht="29.1" customHeight="1" spans="1:13">
      <c r="A3" s="103" t="s">
        <v>113</v>
      </c>
      <c r="B3" s="104" t="s">
        <v>114</v>
      </c>
      <c r="C3" s="104"/>
      <c r="D3" s="104"/>
      <c r="E3" s="104"/>
      <c r="F3" s="104"/>
      <c r="G3" s="104"/>
      <c r="H3" s="104" t="s">
        <v>115</v>
      </c>
      <c r="I3" s="104"/>
      <c r="J3" s="104"/>
      <c r="K3" s="104"/>
      <c r="L3" s="104"/>
      <c r="M3" s="121"/>
    </row>
    <row r="4" ht="29.1" customHeight="1" spans="1:13">
      <c r="A4" s="103"/>
      <c r="B4" s="105" t="s">
        <v>76</v>
      </c>
      <c r="C4" s="106" t="s">
        <v>77</v>
      </c>
      <c r="D4" s="107" t="s">
        <v>78</v>
      </c>
      <c r="E4" s="106" t="s">
        <v>79</v>
      </c>
      <c r="F4" s="106" t="s">
        <v>80</v>
      </c>
      <c r="G4" s="106" t="s">
        <v>81</v>
      </c>
      <c r="H4" s="108" t="s">
        <v>250</v>
      </c>
      <c r="I4" s="108"/>
      <c r="J4" s="108"/>
      <c r="K4" s="108"/>
      <c r="L4" s="108"/>
      <c r="M4" s="108"/>
    </row>
    <row r="5" ht="29.1" customHeight="1" spans="1:13">
      <c r="A5" s="103"/>
      <c r="B5" s="105" t="s">
        <v>119</v>
      </c>
      <c r="C5" s="106" t="s">
        <v>120</v>
      </c>
      <c r="D5" s="107" t="s">
        <v>121</v>
      </c>
      <c r="E5" s="106" t="s">
        <v>122</v>
      </c>
      <c r="F5" s="106" t="s">
        <v>123</v>
      </c>
      <c r="G5" s="106" t="s">
        <v>124</v>
      </c>
      <c r="H5" s="109" t="s">
        <v>76</v>
      </c>
      <c r="I5" s="109" t="s">
        <v>77</v>
      </c>
      <c r="J5" s="109" t="s">
        <v>78</v>
      </c>
      <c r="K5" s="109" t="s">
        <v>79</v>
      </c>
      <c r="L5" s="109" t="s">
        <v>80</v>
      </c>
      <c r="M5" s="109" t="s">
        <v>81</v>
      </c>
    </row>
    <row r="6" ht="29.1" customHeight="1" spans="1:13">
      <c r="A6" s="110" t="s">
        <v>127</v>
      </c>
      <c r="B6" s="111">
        <f>C6-2.1</f>
        <v>95.8</v>
      </c>
      <c r="C6" s="111">
        <f>D6-2.1</f>
        <v>97.9</v>
      </c>
      <c r="D6" s="112">
        <v>100</v>
      </c>
      <c r="E6" s="111">
        <f t="shared" ref="E6:G6" si="0">D6+2.1</f>
        <v>102.1</v>
      </c>
      <c r="F6" s="111">
        <f t="shared" si="0"/>
        <v>104.2</v>
      </c>
      <c r="G6" s="111">
        <f t="shared" si="0"/>
        <v>106.3</v>
      </c>
      <c r="H6" s="113" t="s">
        <v>347</v>
      </c>
      <c r="I6" s="113" t="s">
        <v>289</v>
      </c>
      <c r="J6" s="113" t="s">
        <v>348</v>
      </c>
      <c r="K6" s="113" t="s">
        <v>349</v>
      </c>
      <c r="L6" s="113" t="s">
        <v>251</v>
      </c>
      <c r="M6" s="122" t="s">
        <v>253</v>
      </c>
    </row>
    <row r="7" ht="29.1" customHeight="1" spans="1:13">
      <c r="A7" s="110" t="s">
        <v>131</v>
      </c>
      <c r="B7" s="111">
        <f>C7-1.5</f>
        <v>70</v>
      </c>
      <c r="C7" s="111">
        <f>D7-1.5</f>
        <v>71.5</v>
      </c>
      <c r="D7" s="112">
        <v>73</v>
      </c>
      <c r="E7" s="111">
        <f t="shared" ref="E7:G7" si="1">D7+1.5</f>
        <v>74.5</v>
      </c>
      <c r="F7" s="111">
        <f t="shared" si="1"/>
        <v>76</v>
      </c>
      <c r="G7" s="111">
        <f t="shared" si="1"/>
        <v>77.5</v>
      </c>
      <c r="H7" s="113" t="s">
        <v>350</v>
      </c>
      <c r="I7" s="113" t="s">
        <v>257</v>
      </c>
      <c r="J7" s="113" t="s">
        <v>351</v>
      </c>
      <c r="K7" s="113" t="s">
        <v>352</v>
      </c>
      <c r="L7" s="123" t="s">
        <v>353</v>
      </c>
      <c r="M7" s="113" t="s">
        <v>267</v>
      </c>
    </row>
    <row r="8" ht="29.1" customHeight="1" spans="1:13">
      <c r="A8" s="110" t="s">
        <v>135</v>
      </c>
      <c r="B8" s="111">
        <f t="shared" ref="B8:B10" si="2">C8-4</f>
        <v>76</v>
      </c>
      <c r="C8" s="111">
        <f t="shared" ref="C8:C10" si="3">D8-4</f>
        <v>80</v>
      </c>
      <c r="D8" s="114" t="s">
        <v>136</v>
      </c>
      <c r="E8" s="111">
        <f t="shared" ref="E8:E11" si="4">D8+4</f>
        <v>88</v>
      </c>
      <c r="F8" s="111">
        <f t="shared" ref="F8:F10" si="5">E8+5</f>
        <v>93</v>
      </c>
      <c r="G8" s="111">
        <f t="shared" ref="G8:G10" si="6">F8+6</f>
        <v>99</v>
      </c>
      <c r="H8" s="113" t="s">
        <v>354</v>
      </c>
      <c r="I8" s="113" t="s">
        <v>355</v>
      </c>
      <c r="J8" s="113" t="s">
        <v>356</v>
      </c>
      <c r="K8" s="113" t="s">
        <v>347</v>
      </c>
      <c r="L8" s="123" t="s">
        <v>263</v>
      </c>
      <c r="M8" s="113" t="s">
        <v>251</v>
      </c>
    </row>
    <row r="9" ht="29.1" customHeight="1" spans="1:13">
      <c r="A9" s="110" t="s">
        <v>139</v>
      </c>
      <c r="B9" s="111">
        <f t="shared" si="2"/>
        <v>92</v>
      </c>
      <c r="C9" s="111">
        <f t="shared" si="3"/>
        <v>96</v>
      </c>
      <c r="D9" s="114" t="s">
        <v>140</v>
      </c>
      <c r="E9" s="111">
        <f t="shared" si="4"/>
        <v>104</v>
      </c>
      <c r="F9" s="111">
        <f t="shared" si="5"/>
        <v>109</v>
      </c>
      <c r="G9" s="111">
        <f t="shared" si="6"/>
        <v>115</v>
      </c>
      <c r="H9" s="113" t="s">
        <v>251</v>
      </c>
      <c r="I9" s="113" t="s">
        <v>251</v>
      </c>
      <c r="J9" s="113" t="s">
        <v>251</v>
      </c>
      <c r="K9" s="113" t="s">
        <v>251</v>
      </c>
      <c r="L9" s="123" t="s">
        <v>251</v>
      </c>
      <c r="M9" s="113" t="s">
        <v>251</v>
      </c>
    </row>
    <row r="10" ht="29.1" customHeight="1" spans="1:13">
      <c r="A10" s="110" t="s">
        <v>141</v>
      </c>
      <c r="B10" s="111">
        <f t="shared" si="2"/>
        <v>116</v>
      </c>
      <c r="C10" s="111">
        <f t="shared" si="3"/>
        <v>120</v>
      </c>
      <c r="D10" s="114" t="s">
        <v>142</v>
      </c>
      <c r="E10" s="111">
        <f t="shared" si="4"/>
        <v>128</v>
      </c>
      <c r="F10" s="111">
        <f t="shared" si="5"/>
        <v>133</v>
      </c>
      <c r="G10" s="111">
        <f t="shared" si="6"/>
        <v>139</v>
      </c>
      <c r="H10" s="113" t="s">
        <v>357</v>
      </c>
      <c r="I10" s="113" t="s">
        <v>251</v>
      </c>
      <c r="J10" s="113" t="s">
        <v>251</v>
      </c>
      <c r="K10" s="113" t="s">
        <v>348</v>
      </c>
      <c r="L10" s="123" t="s">
        <v>358</v>
      </c>
      <c r="M10" s="113" t="s">
        <v>359</v>
      </c>
    </row>
    <row r="11" ht="29.1" customHeight="1" spans="1:13">
      <c r="A11" s="110" t="s">
        <v>144</v>
      </c>
      <c r="B11" s="111">
        <f>C11-3.6</f>
        <v>98.8</v>
      </c>
      <c r="C11" s="111">
        <f>D11-3.6</f>
        <v>102.4</v>
      </c>
      <c r="D11" s="114" t="s">
        <v>145</v>
      </c>
      <c r="E11" s="111">
        <f t="shared" si="4"/>
        <v>110</v>
      </c>
      <c r="F11" s="111">
        <f>E11+4</f>
        <v>114</v>
      </c>
      <c r="G11" s="111">
        <f>F11+4</f>
        <v>118</v>
      </c>
      <c r="H11" s="113" t="s">
        <v>360</v>
      </c>
      <c r="I11" s="113" t="s">
        <v>361</v>
      </c>
      <c r="J11" s="113" t="s">
        <v>251</v>
      </c>
      <c r="K11" s="113" t="s">
        <v>251</v>
      </c>
      <c r="L11" s="123" t="s">
        <v>251</v>
      </c>
      <c r="M11" s="113" t="s">
        <v>267</v>
      </c>
    </row>
    <row r="12" ht="29.1" customHeight="1" spans="1:13">
      <c r="A12" s="110" t="s">
        <v>148</v>
      </c>
      <c r="B12" s="111">
        <f>C12-2.3/2</f>
        <v>31.5</v>
      </c>
      <c r="C12" s="111">
        <f>D12-2.3/2</f>
        <v>32.65</v>
      </c>
      <c r="D12" s="115">
        <v>33.8</v>
      </c>
      <c r="E12" s="111">
        <f t="shared" ref="E12:G12" si="7">D12+2.6/2</f>
        <v>35.1</v>
      </c>
      <c r="F12" s="111">
        <f t="shared" si="7"/>
        <v>36.4</v>
      </c>
      <c r="G12" s="111">
        <f t="shared" si="7"/>
        <v>37.7</v>
      </c>
      <c r="H12" s="113" t="s">
        <v>362</v>
      </c>
      <c r="I12" s="113" t="s">
        <v>363</v>
      </c>
      <c r="J12" s="113" t="s">
        <v>251</v>
      </c>
      <c r="K12" s="113" t="s">
        <v>364</v>
      </c>
      <c r="L12" s="123" t="s">
        <v>365</v>
      </c>
      <c r="M12" s="113" t="s">
        <v>251</v>
      </c>
    </row>
    <row r="13" ht="29.1" customHeight="1" spans="1:13">
      <c r="A13" s="110" t="s">
        <v>150</v>
      </c>
      <c r="B13" s="111">
        <f>C13-0.7</f>
        <v>21.1</v>
      </c>
      <c r="C13" s="111">
        <f>D13-0.7</f>
        <v>21.8</v>
      </c>
      <c r="D13" s="115">
        <v>22.5</v>
      </c>
      <c r="E13" s="111">
        <f>D13+0.7</f>
        <v>23.2</v>
      </c>
      <c r="F13" s="111">
        <f>E13+0.7</f>
        <v>23.9</v>
      </c>
      <c r="G13" s="111">
        <f>F13+0.9</f>
        <v>24.8</v>
      </c>
      <c r="H13" s="113" t="s">
        <v>291</v>
      </c>
      <c r="I13" s="113" t="s">
        <v>272</v>
      </c>
      <c r="J13" s="113" t="s">
        <v>366</v>
      </c>
      <c r="K13" s="113" t="s">
        <v>367</v>
      </c>
      <c r="L13" s="123" t="s">
        <v>267</v>
      </c>
      <c r="M13" s="113" t="s">
        <v>368</v>
      </c>
    </row>
    <row r="14" ht="29.1" customHeight="1" spans="1:13">
      <c r="A14" s="110" t="s">
        <v>153</v>
      </c>
      <c r="B14" s="111">
        <f>C14-0.5</f>
        <v>14</v>
      </c>
      <c r="C14" s="111">
        <f>D14-0.5</f>
        <v>14.5</v>
      </c>
      <c r="D14" s="112">
        <v>15</v>
      </c>
      <c r="E14" s="111">
        <f>D14+0.5</f>
        <v>15.5</v>
      </c>
      <c r="F14" s="111">
        <f>E14+0.5</f>
        <v>16</v>
      </c>
      <c r="G14" s="111">
        <f>F14+0.7</f>
        <v>16.7</v>
      </c>
      <c r="H14" s="113" t="s">
        <v>369</v>
      </c>
      <c r="I14" s="113" t="s">
        <v>370</v>
      </c>
      <c r="J14" s="113" t="s">
        <v>371</v>
      </c>
      <c r="K14" s="113" t="s">
        <v>251</v>
      </c>
      <c r="L14" s="123" t="s">
        <v>287</v>
      </c>
      <c r="M14" s="113" t="s">
        <v>372</v>
      </c>
    </row>
    <row r="15" ht="29.1" customHeight="1" spans="1:13">
      <c r="A15" s="110" t="s">
        <v>155</v>
      </c>
      <c r="B15" s="111">
        <f>C15-0.7</f>
        <v>26.7</v>
      </c>
      <c r="C15" s="111">
        <f>D15-0.6</f>
        <v>27.4</v>
      </c>
      <c r="D15" s="112">
        <v>28</v>
      </c>
      <c r="E15" s="111">
        <f>D15+0.6</f>
        <v>28.6</v>
      </c>
      <c r="F15" s="111">
        <f>E15+0.7</f>
        <v>29.3</v>
      </c>
      <c r="G15" s="111">
        <f>F15+0.6</f>
        <v>29.9</v>
      </c>
      <c r="H15" s="116" t="s">
        <v>251</v>
      </c>
      <c r="I15" s="116" t="s">
        <v>373</v>
      </c>
      <c r="J15" s="113" t="s">
        <v>251</v>
      </c>
      <c r="K15" s="116" t="s">
        <v>374</v>
      </c>
      <c r="L15" s="116" t="s">
        <v>375</v>
      </c>
      <c r="M15" s="116" t="s">
        <v>284</v>
      </c>
    </row>
    <row r="16" ht="29.1" customHeight="1" spans="1:13">
      <c r="A16" s="110" t="s">
        <v>159</v>
      </c>
      <c r="B16" s="111">
        <f>C16-0.9</f>
        <v>40.2</v>
      </c>
      <c r="C16" s="111">
        <f>D16-0.9</f>
        <v>41.1</v>
      </c>
      <c r="D16" s="112">
        <v>42</v>
      </c>
      <c r="E16" s="111">
        <f t="shared" ref="E16:G16" si="8">D16+1.1</f>
        <v>43.1</v>
      </c>
      <c r="F16" s="111">
        <f t="shared" si="8"/>
        <v>44.2</v>
      </c>
      <c r="G16" s="111">
        <f t="shared" si="8"/>
        <v>45.3</v>
      </c>
      <c r="H16" s="117" t="s">
        <v>251</v>
      </c>
      <c r="I16" s="113" t="s">
        <v>376</v>
      </c>
      <c r="J16" s="113" t="s">
        <v>286</v>
      </c>
      <c r="K16" s="113" t="s">
        <v>284</v>
      </c>
      <c r="L16" s="116" t="s">
        <v>288</v>
      </c>
      <c r="M16" s="116" t="s">
        <v>252</v>
      </c>
    </row>
    <row r="17" ht="29.1" customHeight="1" spans="1:13">
      <c r="A17" s="106" t="s">
        <v>162</v>
      </c>
      <c r="B17" s="111">
        <f>D17-0.5</f>
        <v>17</v>
      </c>
      <c r="C17" s="111">
        <f t="shared" ref="C17:G17" si="9">B17</f>
        <v>17</v>
      </c>
      <c r="D17" s="112">
        <v>17.5</v>
      </c>
      <c r="E17" s="111">
        <f t="shared" si="9"/>
        <v>17.5</v>
      </c>
      <c r="F17" s="111">
        <f>D17+1.5</f>
        <v>19</v>
      </c>
      <c r="G17" s="111">
        <f t="shared" si="9"/>
        <v>19</v>
      </c>
      <c r="H17" s="113" t="s">
        <v>289</v>
      </c>
      <c r="I17" s="113" t="s">
        <v>289</v>
      </c>
      <c r="J17" s="113" t="s">
        <v>377</v>
      </c>
      <c r="K17" s="113" t="s">
        <v>291</v>
      </c>
      <c r="L17" s="113" t="s">
        <v>378</v>
      </c>
      <c r="M17" s="116" t="s">
        <v>292</v>
      </c>
    </row>
    <row r="18" ht="29.1" customHeight="1" spans="1:13">
      <c r="A18" s="105" t="s">
        <v>164</v>
      </c>
      <c r="B18" s="111">
        <f>D18-0.5</f>
        <v>16</v>
      </c>
      <c r="C18" s="111">
        <f t="shared" ref="C18:G18" si="10">B18</f>
        <v>16</v>
      </c>
      <c r="D18" s="112">
        <v>16.5</v>
      </c>
      <c r="E18" s="111">
        <f t="shared" si="10"/>
        <v>16.5</v>
      </c>
      <c r="F18" s="111">
        <f>D18+1.5</f>
        <v>18</v>
      </c>
      <c r="G18" s="111">
        <f t="shared" si="10"/>
        <v>18</v>
      </c>
      <c r="H18" s="117" t="s">
        <v>251</v>
      </c>
      <c r="I18" s="117" t="s">
        <v>251</v>
      </c>
      <c r="J18" s="117" t="s">
        <v>251</v>
      </c>
      <c r="K18" s="117" t="s">
        <v>251</v>
      </c>
      <c r="L18" s="113" t="s">
        <v>289</v>
      </c>
      <c r="M18" s="117" t="s">
        <v>251</v>
      </c>
    </row>
    <row r="19" ht="29.1" customHeight="1" spans="1:13">
      <c r="A19" s="110" t="s">
        <v>167</v>
      </c>
      <c r="B19" s="111">
        <f>C19</f>
        <v>4</v>
      </c>
      <c r="C19" s="111">
        <f>D19</f>
        <v>4</v>
      </c>
      <c r="D19" s="112">
        <v>4</v>
      </c>
      <c r="E19" s="111">
        <f t="shared" ref="E19:G19" si="11">D19</f>
        <v>4</v>
      </c>
      <c r="F19" s="111">
        <f t="shared" si="11"/>
        <v>4</v>
      </c>
      <c r="G19" s="111">
        <f t="shared" si="11"/>
        <v>4</v>
      </c>
      <c r="H19" s="117" t="s">
        <v>251</v>
      </c>
      <c r="I19" s="117" t="s">
        <v>251</v>
      </c>
      <c r="J19" s="113" t="s">
        <v>252</v>
      </c>
      <c r="K19" s="117" t="s">
        <v>251</v>
      </c>
      <c r="L19" s="117" t="s">
        <v>251</v>
      </c>
      <c r="M19" s="116" t="s">
        <v>293</v>
      </c>
    </row>
    <row r="20" ht="29.1" customHeight="1" spans="1:13">
      <c r="A20" s="106" t="s">
        <v>169</v>
      </c>
      <c r="B20" s="111">
        <f>C20</f>
        <v>5.5</v>
      </c>
      <c r="C20" s="111">
        <f>D20</f>
        <v>5.5</v>
      </c>
      <c r="D20" s="112">
        <v>5.5</v>
      </c>
      <c r="E20" s="111">
        <f t="shared" ref="E20:G20" si="12">D20</f>
        <v>5.5</v>
      </c>
      <c r="F20" s="111">
        <f t="shared" si="12"/>
        <v>5.5</v>
      </c>
      <c r="G20" s="111">
        <f t="shared" si="12"/>
        <v>5.5</v>
      </c>
      <c r="H20" s="117" t="s">
        <v>251</v>
      </c>
      <c r="I20" s="113" t="s">
        <v>262</v>
      </c>
      <c r="J20" s="117" t="s">
        <v>251</v>
      </c>
      <c r="K20" s="117" t="s">
        <v>251</v>
      </c>
      <c r="L20" s="117" t="s">
        <v>251</v>
      </c>
      <c r="M20" s="117" t="s">
        <v>251</v>
      </c>
    </row>
    <row r="21" spans="1:13">
      <c r="A21" s="118" t="s">
        <v>91</v>
      </c>
      <c r="D21" s="119"/>
      <c r="E21" s="119"/>
      <c r="F21" s="119"/>
      <c r="G21" s="119"/>
      <c r="H21" s="119"/>
      <c r="I21" s="119"/>
      <c r="J21" s="119"/>
      <c r="K21" s="119"/>
      <c r="L21" s="119"/>
      <c r="M21" s="119"/>
    </row>
    <row r="22" spans="1:13">
      <c r="A22" s="96" t="s">
        <v>172</v>
      </c>
      <c r="D22" s="119"/>
      <c r="E22" s="119"/>
      <c r="F22" s="119"/>
      <c r="G22" s="119"/>
      <c r="H22" s="119"/>
      <c r="I22" s="119"/>
      <c r="J22" s="119"/>
      <c r="K22" s="119"/>
      <c r="L22" s="119"/>
      <c r="M22" s="119"/>
    </row>
    <row r="23" spans="1:12">
      <c r="A23" s="119" t="s">
        <v>173</v>
      </c>
      <c r="B23" s="119"/>
      <c r="C23" s="119"/>
      <c r="D23" s="119"/>
      <c r="E23" s="119"/>
      <c r="F23" s="119"/>
      <c r="G23" s="119"/>
      <c r="H23" s="118" t="s">
        <v>379</v>
      </c>
      <c r="I23" s="124"/>
      <c r="J23" s="118" t="s">
        <v>175</v>
      </c>
      <c r="K23" s="118"/>
      <c r="L23" s="118" t="s">
        <v>249</v>
      </c>
    </row>
    <row r="24" ht="18.9" customHeight="1" spans="1:1">
      <c r="A24" s="96" t="s">
        <v>177</v>
      </c>
    </row>
  </sheetData>
  <mergeCells count="7">
    <mergeCell ref="A1:M1"/>
    <mergeCell ref="B2:C2"/>
    <mergeCell ref="E2:G2"/>
    <mergeCell ref="I2:M2"/>
    <mergeCell ref="B3:G3"/>
    <mergeCell ref="H3:M3"/>
    <mergeCell ref="A3:A5"/>
  </mergeCells>
  <pageMargins left="0.75" right="0.75" top="1" bottom="1" header="0.5" footer="0.5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2"/>
  <sheetViews>
    <sheetView topLeftCell="A7" workbookViewId="0">
      <selection activeCell="A11" sqref="A11:P11"/>
    </sheetView>
  </sheetViews>
  <sheetFormatPr defaultColWidth="8.8" defaultRowHeight="13.5"/>
  <cols>
    <col min="1" max="1" width="8.8" style="80"/>
    <col min="2" max="2" width="11.9" style="80" customWidth="1"/>
    <col min="3" max="4" width="8.8" style="80"/>
    <col min="5" max="5" width="13.4" style="80" customWidth="1"/>
    <col min="6" max="16384" width="8.8" style="80"/>
  </cols>
  <sheetData>
    <row r="1" ht="29.25" spans="1:16">
      <c r="A1" s="81" t="s">
        <v>380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</row>
    <row r="2" ht="16.5" spans="1:16">
      <c r="A2" s="82" t="s">
        <v>381</v>
      </c>
      <c r="B2" s="83" t="s">
        <v>382</v>
      </c>
      <c r="C2" s="83" t="s">
        <v>383</v>
      </c>
      <c r="D2" s="83" t="s">
        <v>384</v>
      </c>
      <c r="E2" s="83" t="s">
        <v>385</v>
      </c>
      <c r="F2" s="83" t="s">
        <v>386</v>
      </c>
      <c r="G2" s="83" t="s">
        <v>387</v>
      </c>
      <c r="H2" s="83" t="s">
        <v>388</v>
      </c>
      <c r="I2" s="82" t="s">
        <v>389</v>
      </c>
      <c r="J2" s="82" t="s">
        <v>390</v>
      </c>
      <c r="K2" s="82" t="s">
        <v>391</v>
      </c>
      <c r="L2" s="82" t="s">
        <v>392</v>
      </c>
      <c r="M2" s="82" t="s">
        <v>393</v>
      </c>
      <c r="N2" s="82" t="s">
        <v>394</v>
      </c>
      <c r="O2" s="83" t="s">
        <v>395</v>
      </c>
      <c r="P2" s="83" t="s">
        <v>396</v>
      </c>
    </row>
    <row r="3" ht="16.5" spans="1:16">
      <c r="A3" s="82"/>
      <c r="B3" s="84"/>
      <c r="C3" s="84"/>
      <c r="D3" s="84"/>
      <c r="E3" s="84"/>
      <c r="F3" s="84"/>
      <c r="G3" s="84"/>
      <c r="H3" s="84"/>
      <c r="I3" s="82" t="s">
        <v>397</v>
      </c>
      <c r="J3" s="82" t="s">
        <v>397</v>
      </c>
      <c r="K3" s="82" t="s">
        <v>397</v>
      </c>
      <c r="L3" s="82" t="s">
        <v>397</v>
      </c>
      <c r="M3" s="82" t="s">
        <v>397</v>
      </c>
      <c r="N3" s="82" t="s">
        <v>397</v>
      </c>
      <c r="O3" s="84"/>
      <c r="P3" s="84"/>
    </row>
    <row r="4" spans="1:16">
      <c r="A4" s="85">
        <v>1</v>
      </c>
      <c r="B4" s="86" t="s">
        <v>398</v>
      </c>
      <c r="C4" s="86">
        <v>1201598</v>
      </c>
      <c r="D4" s="86" t="s">
        <v>84</v>
      </c>
      <c r="E4" s="86" t="s">
        <v>399</v>
      </c>
      <c r="F4" s="86" t="s">
        <v>400</v>
      </c>
      <c r="G4" s="86" t="s">
        <v>31</v>
      </c>
      <c r="H4" s="86"/>
      <c r="I4" s="86"/>
      <c r="J4" s="86"/>
      <c r="K4" s="86">
        <v>15</v>
      </c>
      <c r="L4" s="86"/>
      <c r="M4" s="86"/>
      <c r="N4" s="86"/>
      <c r="O4" s="86">
        <f>SUM(I4:N4)</f>
        <v>15</v>
      </c>
      <c r="P4" s="86"/>
    </row>
    <row r="5" spans="1:16">
      <c r="A5" s="85">
        <v>2</v>
      </c>
      <c r="B5" s="86" t="s">
        <v>401</v>
      </c>
      <c r="C5" s="86">
        <v>1201598</v>
      </c>
      <c r="D5" s="86" t="s">
        <v>84</v>
      </c>
      <c r="E5" s="86" t="s">
        <v>399</v>
      </c>
      <c r="F5" s="86" t="s">
        <v>400</v>
      </c>
      <c r="G5" s="86" t="s">
        <v>31</v>
      </c>
      <c r="H5" s="86"/>
      <c r="I5" s="86"/>
      <c r="J5" s="86"/>
      <c r="K5" s="86">
        <v>12</v>
      </c>
      <c r="L5" s="86"/>
      <c r="M5" s="86"/>
      <c r="N5" s="86"/>
      <c r="O5" s="86">
        <f t="shared" ref="O5:O8" si="0">SUM(I5:N5)</f>
        <v>12</v>
      </c>
      <c r="P5" s="86"/>
    </row>
    <row r="6" spans="1:16">
      <c r="A6" s="85">
        <v>3</v>
      </c>
      <c r="B6" s="86" t="s">
        <v>402</v>
      </c>
      <c r="C6" s="86">
        <v>1201598</v>
      </c>
      <c r="D6" s="86" t="s">
        <v>84</v>
      </c>
      <c r="E6" s="86" t="s">
        <v>399</v>
      </c>
      <c r="F6" s="86" t="s">
        <v>400</v>
      </c>
      <c r="G6" s="86" t="s">
        <v>31</v>
      </c>
      <c r="H6" s="86"/>
      <c r="I6" s="86"/>
      <c r="J6" s="86"/>
      <c r="K6" s="86">
        <v>11</v>
      </c>
      <c r="L6" s="86"/>
      <c r="M6" s="86"/>
      <c r="N6" s="86">
        <v>12</v>
      </c>
      <c r="O6" s="86">
        <f t="shared" si="0"/>
        <v>23</v>
      </c>
      <c r="P6" s="86"/>
    </row>
    <row r="7" spans="1:16">
      <c r="A7" s="85">
        <v>4</v>
      </c>
      <c r="B7" s="86" t="s">
        <v>403</v>
      </c>
      <c r="C7" s="86">
        <v>1201598</v>
      </c>
      <c r="D7" s="86" t="s">
        <v>84</v>
      </c>
      <c r="E7" s="86" t="s">
        <v>399</v>
      </c>
      <c r="F7" s="86" t="s">
        <v>400</v>
      </c>
      <c r="G7" s="86" t="s">
        <v>31</v>
      </c>
      <c r="H7" s="86"/>
      <c r="I7" s="86"/>
      <c r="J7" s="86"/>
      <c r="K7" s="86">
        <v>10</v>
      </c>
      <c r="L7" s="86"/>
      <c r="M7" s="86"/>
      <c r="N7" s="86">
        <v>1</v>
      </c>
      <c r="O7" s="86">
        <f t="shared" si="0"/>
        <v>11</v>
      </c>
      <c r="P7" s="86"/>
    </row>
    <row r="8" spans="1:16">
      <c r="A8" s="85">
        <v>5</v>
      </c>
      <c r="B8" s="86" t="s">
        <v>404</v>
      </c>
      <c r="C8" s="86">
        <v>1201598</v>
      </c>
      <c r="D8" s="86" t="s">
        <v>84</v>
      </c>
      <c r="E8" s="86" t="s">
        <v>399</v>
      </c>
      <c r="F8" s="86" t="s">
        <v>400</v>
      </c>
      <c r="G8" s="86" t="s">
        <v>31</v>
      </c>
      <c r="H8" s="86"/>
      <c r="I8" s="86"/>
      <c r="J8" s="86"/>
      <c r="K8" s="86">
        <v>4</v>
      </c>
      <c r="L8" s="86"/>
      <c r="M8" s="86"/>
      <c r="N8" s="86"/>
      <c r="O8" s="86">
        <f t="shared" si="0"/>
        <v>4</v>
      </c>
      <c r="P8" s="86"/>
    </row>
    <row r="9" spans="1:16">
      <c r="A9" s="85"/>
      <c r="B9" s="85"/>
      <c r="C9" s="85"/>
      <c r="D9" s="85"/>
      <c r="E9" s="85"/>
      <c r="F9" s="85"/>
      <c r="G9" s="85"/>
      <c r="H9" s="85"/>
      <c r="I9" s="85"/>
      <c r="J9" s="85"/>
      <c r="K9" s="85"/>
      <c r="L9" s="85"/>
      <c r="M9" s="85"/>
      <c r="N9" s="85"/>
      <c r="O9" s="85"/>
      <c r="P9" s="85"/>
    </row>
    <row r="10" ht="18.75" spans="1:16">
      <c r="A10" s="87" t="s">
        <v>405</v>
      </c>
      <c r="B10" s="88"/>
      <c r="C10" s="88"/>
      <c r="D10" s="89"/>
      <c r="E10" s="90"/>
      <c r="F10" s="91"/>
      <c r="G10" s="91"/>
      <c r="H10" s="91"/>
      <c r="I10" s="94"/>
      <c r="J10" s="87" t="s">
        <v>406</v>
      </c>
      <c r="K10" s="88"/>
      <c r="L10" s="88"/>
      <c r="M10" s="88"/>
      <c r="N10" s="89"/>
      <c r="O10" s="88"/>
      <c r="P10" s="95"/>
    </row>
    <row r="11" ht="66.75" customHeight="1" spans="1:16">
      <c r="A11" s="92" t="s">
        <v>407</v>
      </c>
      <c r="B11" s="93"/>
      <c r="C11" s="93"/>
      <c r="D11" s="93"/>
      <c r="E11" s="93"/>
      <c r="F11" s="93"/>
      <c r="G11" s="93"/>
      <c r="H11" s="93"/>
      <c r="I11" s="93"/>
      <c r="J11" s="93"/>
      <c r="K11" s="93"/>
      <c r="L11" s="93"/>
      <c r="M11" s="93"/>
      <c r="N11" s="93"/>
      <c r="O11" s="93"/>
      <c r="P11" s="93"/>
    </row>
    <row r="12" spans="1:1">
      <c r="A12" s="80" t="s">
        <v>408</v>
      </c>
    </row>
  </sheetData>
  <mergeCells count="15">
    <mergeCell ref="A1:P1"/>
    <mergeCell ref="A10:D10"/>
    <mergeCell ref="E10:I10"/>
    <mergeCell ref="J10:N10"/>
    <mergeCell ref="A11:P11"/>
    <mergeCell ref="A2:A3"/>
    <mergeCell ref="B2:B3"/>
    <mergeCell ref="C2:C3"/>
    <mergeCell ref="D2:D3"/>
    <mergeCell ref="E2:E3"/>
    <mergeCell ref="F2:F3"/>
    <mergeCell ref="G2:G3"/>
    <mergeCell ref="H2:H3"/>
    <mergeCell ref="O2:O3"/>
    <mergeCell ref="P2:P3"/>
  </mergeCells>
  <dataValidations count="1">
    <dataValidation type="list" allowBlank="1" showInputMessage="1" showErrorMessage="1" sqref="P1 P3:P12">
      <formula1>"YES,NO"</formula1>
    </dataValidation>
  </dataValidations>
  <pageMargins left="0.7" right="0.7" top="0.75" bottom="0.75" header="0.3" footer="0.3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AQL2.5验货</vt:lpstr>
      <vt:lpstr>首期 </vt:lpstr>
      <vt:lpstr>首期尺寸表</vt:lpstr>
      <vt:lpstr>中期</vt:lpstr>
      <vt:lpstr>中期成衣洗水</vt:lpstr>
      <vt:lpstr>中期大货尺寸表</vt:lpstr>
      <vt:lpstr>尾期</vt:lpstr>
      <vt:lpstr>尾期尺寸表</vt:lpstr>
      <vt:lpstr>1面料验布</vt:lpstr>
      <vt:lpstr>2面料缩率</vt:lpstr>
      <vt:lpstr>3.面料互染</vt:lpstr>
      <vt:lpstr>4.面料静水压</vt:lpstr>
      <vt:lpstr>5表.特殊工艺测试</vt:lpstr>
      <vt:lpstr>6表织带缩率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2024-12-12T02:36:18Z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542CDDB09EA1400DAC4064D4098E6D97_13</vt:lpwstr>
  </property>
  <property fmtid="{D5CDD505-2E9C-101B-9397-08002B2CF9AE}" pid="3" name="KSOProductBuildVer">
    <vt:lpwstr>2052-12.1.0.19302</vt:lpwstr>
  </property>
</Properties>
</file>