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firstSheet="1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<sst xmlns="http://schemas.openxmlformats.org/spreadsheetml/2006/main" count="1186" uniqueCount="353">
  <si>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</si>
  <si>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</si>
  <si>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</si>
  <si>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</si>
  <si>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</si>
  <si>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</si>
  <si>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</si>
  <si>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</si>
  <si>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</si>
  <si>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</si>
  <si>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</si>
  <si>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</si>
  <si>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</si>
  <si>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</si>
  <si>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</si>
  <si>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</si>
  <si>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</si>
  <si>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</si>
  <si>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</si>
  <si>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</si>
  <si>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</si>
  <si>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</si>
  <si>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</si>
  <si>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</si>
  <si>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</si>
  <si>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</si>
  <si>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</si>
  <si>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</si>
  <si>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</si>
  <si>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</si>
  <si>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</si>
  <si>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</si>
  <si>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</si>
  <si>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</si>
  <si>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</si>
  <si>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</si>
  <si>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</si>
  <si>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</si>
  <si>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</si>
  <si>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</si>
  <si>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</si>
  <si>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</si>
  <si>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</si>
  <si>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</si>
  <si>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</si>
  <si>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</si>
  <si>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</si>
  <si>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</si>
  <si>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</si>
  <si>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</si>
  <si>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</si>
  <si>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</si>
  <si>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</si>
  <si>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</si>
  <si>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</si>
  <si>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</si>
  <si>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</si>
  <si>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</si>
  <si>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</si>
  <si>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</si>
  <si>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</si>
  <si>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</si>
  <si>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QAMMBN85650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</si>
  <si>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</si>
  <si>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</si>
  <si>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</si>
  <si>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</si>
  <si>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</si>
  <si>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</si>
  <si>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</si>
  <si>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</si>
  <si>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</si>
  <si>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</si>
  <si>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</si>
  <si>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</si>
  <si>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</si>
  <si>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</si>
  <si>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</si>
  <si>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</si>
  <si>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CGDD24102500003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</si>
  <si>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</si>
  <si>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</si>
  <si>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</si>
  <si>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</si>
  <si>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</si>
  <si>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</si>
  <si>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</si>
  <si>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</si>
  <si>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</si>
  <si>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</si>
  <si>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</si>
  <si>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</si>
  <si>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</si>
  <si>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</si>
  <si>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</si>
  <si>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</si>
  <si>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</si>
  <si>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</si>
  <si>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</si>
  <si>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</si>
  <si>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</si>
  <si>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</si>
  <si>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</si>
  <si>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</si>
  <si>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</si>
  <si>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</si>
  <si>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</si>
  <si>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</si>
  <si>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</si>
  <si>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</si>
  <si>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</si>
  <si>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鲜芋紫</t>
  </si>
  <si>
    <t>卡其</t>
  </si>
  <si>
    <t>黑色</t>
  </si>
  <si>
    <t>明灰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</si>
  <si>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</si>
  <si>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卡其170码2件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</si>
  <si>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</si>
  <si>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</si>
  <si>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</si>
  <si>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</si>
  <si>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</si>
  <si>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1.单针锁链线跳针，针距稀，要调试好衣车</t>
  </si>
  <si>
    <t>2.拼幅起皱不平，侧骨不顺直，省位倒针不牢固</t>
  </si>
  <si>
    <t>3.线头较多，没有清理干净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</si>
  <si>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</si>
  <si>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</si>
  <si>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</si>
  <si>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</si>
  <si>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</si>
  <si>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</si>
  <si>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</si>
  <si>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</si>
  <si>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</si>
  <si>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</si>
  <si>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</si>
  <si>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</si>
  <si>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</si>
  <si>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</si>
  <si>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</si>
  <si>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</si>
  <si>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儿童短裤</t>
  </si>
  <si>
    <t>部位名称</t>
  </si>
  <si>
    <t>指示规格  FINAL SPEC</t>
  </si>
  <si>
    <t>120/56</t>
  </si>
  <si>
    <t>130/59</t>
  </si>
  <si>
    <t>140/57</t>
  </si>
  <si>
    <t>150/63</t>
  </si>
  <si>
    <t>160/69</t>
  </si>
  <si>
    <t>170/75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</si>
  <si>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</si>
  <si>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</si>
  <si>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</si>
  <si>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裤外侧长</t>
  </si>
  <si>
    <t>±1</t>
  </si>
  <si>
    <t>+0.5</t>
  </si>
  <si>
    <t>+0</t>
  </si>
  <si>
    <t>全松紧腰围 平量</t>
  </si>
  <si>
    <t>+2</t>
  </si>
  <si>
    <t>全松紧腰围 拉量</t>
  </si>
  <si>
    <t>臀围</t>
  </si>
  <si>
    <t>±0.5</t>
  </si>
  <si>
    <t>-1</t>
  </si>
  <si>
    <t>腿围/2</t>
  </si>
  <si>
    <t>膝围/2</t>
  </si>
  <si>
    <t>±0.3</t>
  </si>
  <si>
    <t>脚口/2拉量</t>
  </si>
  <si>
    <t>脚口/2平量</t>
  </si>
  <si>
    <t>前裆长</t>
  </si>
  <si>
    <t>后裆长</t>
  </si>
  <si>
    <t>前插袋</t>
  </si>
  <si>
    <t>腰头松紧宽</t>
  </si>
  <si>
    <t>脚口松紧宽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</si>
  <si>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</si>
  <si>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</si>
  <si>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</si>
  <si>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</si>
  <si>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</si>
  <si>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</si>
  <si>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</si>
  <si>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</si>
  <si>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</si>
  <si>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</si>
  <si>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</si>
  <si>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</si>
  <si>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</si>
  <si>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1，前腿省位处不平服，脚口容位不均匀</t>
  </si>
  <si>
    <t>2、烫工不良，两侧裤脚骨位有大小</t>
  </si>
  <si>
    <t>3、卡其色油污较多，线头要清理干净</t>
  </si>
  <si>
    <t>【整改的严重缺陷及整改复核时间】</t>
  </si>
  <si>
    <t>以上问题车间已整改</t>
  </si>
  <si>
    <t>+0 +0</t>
  </si>
  <si>
    <t>-0.5 -0.5</t>
  </si>
  <si>
    <t>-0.5 +0</t>
  </si>
  <si>
    <t>+0 +0.5</t>
  </si>
  <si>
    <t>+1 +0.5</t>
  </si>
  <si>
    <t>+1 +1</t>
  </si>
  <si>
    <t>+0.5 +0.5</t>
  </si>
  <si>
    <t>+0.5 +0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</si>
  <si>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</si>
  <si>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</si>
  <si>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</si>
  <si>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</si>
  <si>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</si>
  <si>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</si>
  <si>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</si>
  <si>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</si>
  <si>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</si>
  <si>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</si>
  <si>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</si>
  <si>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</si>
  <si>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</si>
  <si>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</si>
  <si>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</si>
  <si>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</si>
  <si>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</si>
  <si>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</si>
  <si>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</si>
  <si>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</si>
  <si>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</si>
  <si>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</si>
  <si>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</si>
  <si>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</si>
  <si>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</si>
  <si>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</si>
  <si>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</si>
  <si>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</si>
  <si>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</si>
  <si>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</si>
  <si>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</si>
  <si>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</si>
  <si>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</si>
  <si>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</si>
  <si>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</si>
  <si>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</si>
  <si>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</si>
  <si>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1、左右袋口有高低，前脚省位处不平服</t>
  </si>
  <si>
    <t>2、冚脚过骨处不顺直，烫骨脚口两边有大小</t>
  </si>
  <si>
    <t>3、线头未清理干净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</si>
  <si>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</si>
  <si>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</si>
  <si>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</si>
  <si>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</si>
  <si>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</si>
  <si>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</si>
  <si>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</si>
  <si>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走货3000件，抽查125件，发现4件不良品，已按照以上提出的问题点改正，可以出货</t>
  </si>
  <si>
    <t>服装QC部门</t>
  </si>
  <si>
    <t>检验人</t>
  </si>
  <si>
    <t>+0 +0 +0</t>
  </si>
  <si>
    <t>-0.5 -0.5 -1</t>
  </si>
  <si>
    <t>-0.5 +0 +0</t>
  </si>
  <si>
    <t>-0.5 -0.5 +0</t>
  </si>
  <si>
    <t>+0 +0.5 +0</t>
  </si>
  <si>
    <t>+1 +0.5 +1</t>
  </si>
  <si>
    <t>+1 +1 +0</t>
  </si>
  <si>
    <t>+1 +1 +0.5</t>
  </si>
  <si>
    <t>+1 +1 +1</t>
  </si>
  <si>
    <t>+0.5 +0.5 +0</t>
  </si>
  <si>
    <t>+0.5 +0 +0</t>
  </si>
  <si>
    <t>-0.5 -0.3 +0</t>
  </si>
  <si>
    <t>-0.5 -0.5 -0.5</t>
  </si>
  <si>
    <t>+0.5 +0 +0.5</t>
  </si>
  <si>
    <t>+0.5 +0 +0 +0</t>
  </si>
  <si>
    <t>+0.5 +0.5 +0.5</t>
  </si>
  <si>
    <t>+0 -0.5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</si>
  <si>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</si>
  <si>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</si>
  <si>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</si>
  <si>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</si>
  <si>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</si>
  <si>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</si>
  <si>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</si>
  <si>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</si>
  <si>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</si>
  <si>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</si>
  <si>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</si>
  <si>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</si>
  <si>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</si>
  <si>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</si>
  <si>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</si>
  <si>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</si>
  <si>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WU</t>
  </si>
  <si>
    <t>FW08450</t>
  </si>
  <si>
    <t>18WF水手蓝</t>
  </si>
  <si>
    <t>QAMMBM85650/83242</t>
  </si>
  <si>
    <t>纽悦</t>
  </si>
  <si>
    <t>19SS明灰</t>
  </si>
  <si>
    <t>24SS青灰绿</t>
  </si>
  <si>
    <t>20SS卡其</t>
  </si>
  <si>
    <t>25SS鲜芋紫</t>
  </si>
  <si>
    <t>19SS黑色</t>
  </si>
  <si>
    <t>冲孔</t>
  </si>
  <si>
    <t>QAMMBM85650</t>
  </si>
  <si>
    <t>制表时间：2024/11/7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</si>
  <si>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</si>
  <si>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</si>
  <si>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</si>
  <si>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</si>
  <si>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</si>
  <si>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</si>
  <si>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</si>
  <si>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</si>
  <si>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</si>
  <si>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</si>
  <si>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</si>
  <si>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制表时间：2024/11/10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</si>
  <si>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</si>
  <si>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</si>
  <si>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</si>
  <si>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</si>
  <si>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</si>
  <si>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</si>
  <si>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</si>
  <si>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</si>
  <si>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</si>
  <si>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</si>
  <si>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</si>
  <si>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</si>
  <si>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</si>
  <si>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</si>
  <si>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</si>
  <si>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</si>
  <si>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</si>
  <si>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制表时间：2024/11/12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</si>
  <si>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</si>
  <si>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</si>
  <si>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</si>
  <si>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</si>
  <si>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</si>
  <si>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</si>
  <si>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</si>
  <si>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</si>
  <si>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</si>
  <si>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</si>
  <si>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</si>
  <si>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</si>
  <si>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</si>
  <si>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</si>
  <si>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</si>
  <si>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</si>
  <si>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左前+右后腿</t>
  </si>
  <si>
    <t>烫标</t>
  </si>
  <si>
    <t>无脱落开裂</t>
  </si>
  <si>
    <t>制表时间：2024/12/5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</si>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</sst>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Arial"/>
      <charset val="134"/>
    </font>
    <font>
      <b/>
      <sz val="10"/>
      <name val="微软雅黑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ajor"/>
    </font>
    <font>
      <sz val="10"/>
      <name val="微软雅黑"/>
      <charset val="134"/>
    </font>
    <font>
      <sz val="11"/>
      <name val="Arial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7" fillId="8" borderId="83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84" applyNumberFormat="0" applyFill="0" applyAlignment="0" applyProtection="0">
      <alignment vertical="center"/>
    </xf>
    <xf numFmtId="0" fontId="57" fillId="0" borderId="84" applyNumberFormat="0" applyFill="0" applyAlignment="0" applyProtection="0">
      <alignment vertical="center"/>
    </xf>
    <xf numFmtId="0" fontId="58" fillId="0" borderId="85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9" borderId="86" applyNumberFormat="0" applyAlignment="0" applyProtection="0">
      <alignment vertical="center"/>
    </xf>
    <xf numFmtId="0" fontId="60" fillId="10" borderId="87" applyNumberFormat="0" applyAlignment="0" applyProtection="0">
      <alignment vertical="center"/>
    </xf>
    <xf numFmtId="0" fontId="61" fillId="10" borderId="86" applyNumberFormat="0" applyAlignment="0" applyProtection="0">
      <alignment vertical="center"/>
    </xf>
    <xf numFmtId="0" fontId="62" fillId="11" borderId="88" applyNumberFormat="0" applyAlignment="0" applyProtection="0">
      <alignment vertical="center"/>
    </xf>
    <xf numFmtId="0" fontId="63" fillId="0" borderId="89" applyNumberFormat="0" applyFill="0" applyAlignment="0" applyProtection="0">
      <alignment vertical="center"/>
    </xf>
    <xf numFmtId="0" fontId="64" fillId="0" borderId="90" applyNumberFormat="0" applyFill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19" fillId="0" borderId="0"/>
    <xf numFmtId="0" fontId="1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7" fillId="0" borderId="0">
      <alignment vertical="center"/>
    </xf>
    <xf numFmtId="0" fontId="19" fillId="0" borderId="0"/>
    <xf numFmtId="0" fontId="17" fillId="0" borderId="0">
      <alignment vertical="center"/>
    </xf>
    <xf numFmtId="0" fontId="70" fillId="0" borderId="0"/>
    <xf numFmtId="0" fontId="19" fillId="0" borderId="0">
      <alignment vertical="center"/>
    </xf>
    <xf numFmtId="0" fontId="17" fillId="0" borderId="0">
      <alignment vertical="center"/>
    </xf>
    <xf numFmtId="0" fontId="19" fillId="0" borderId="0"/>
  </cellStyleXfs>
  <cellXfs count="46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0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>
      <alignment horizontal="center"/>
    </xf>
    <xf numFmtId="177" fontId="17" fillId="0" borderId="2" xfId="0" applyNumberFormat="1" applyFont="1" applyFill="1" applyBorder="1" applyAlignment="1">
      <alignment horizontal="center"/>
    </xf>
    <xf numFmtId="0" fontId="17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49" fontId="18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9" xfId="52" applyFont="1" applyFill="1" applyBorder="1" applyAlignment="1">
      <alignment horizontal="left" vertical="center"/>
    </xf>
    <xf numFmtId="0" fontId="21" fillId="0" borderId="10" xfId="52" applyFont="1" applyFill="1" applyBorder="1" applyAlignment="1">
      <alignment horizontal="center" vertical="center"/>
    </xf>
    <xf numFmtId="0" fontId="22" fillId="0" borderId="10" xfId="52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3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49" fontId="28" fillId="0" borderId="2" xfId="51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0" fontId="30" fillId="0" borderId="2" xfId="0" applyFont="1" applyFill="1" applyBorder="1" applyAlignment="1">
      <alignment vertical="center"/>
    </xf>
    <xf numFmtId="0" fontId="30" fillId="0" borderId="2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31" fillId="0" borderId="2" xfId="49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left" vertical="center"/>
    </xf>
    <xf numFmtId="0" fontId="34" fillId="0" borderId="2" xfId="0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35" fillId="0" borderId="14" xfId="0" applyNumberFormat="1" applyFont="1" applyFill="1" applyBorder="1" applyAlignment="1">
      <alignment shrinkToFit="1"/>
    </xf>
    <xf numFmtId="0" fontId="32" fillId="0" borderId="15" xfId="0" applyNumberFormat="1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36" fillId="0" borderId="0" xfId="51" applyNumberFormat="1" applyFont="1" applyFill="1" applyBorder="1" applyAlignment="1">
      <alignment horizontal="center" vertical="center"/>
    </xf>
    <xf numFmtId="0" fontId="37" fillId="0" borderId="0" xfId="53" applyFont="1" applyFill="1" applyAlignment="1"/>
    <xf numFmtId="0" fontId="26" fillId="0" borderId="0" xfId="53" applyFont="1" applyFill="1" applyAlignment="1"/>
    <xf numFmtId="0" fontId="0" fillId="0" borderId="0" xfId="0" applyFont="1" applyFill="1" applyBorder="1" applyAlignment="1">
      <alignment horizontal="left" vertical="center"/>
    </xf>
    <xf numFmtId="0" fontId="18" fillId="0" borderId="12" xfId="53" applyFont="1" applyFill="1" applyBorder="1" applyAlignment="1">
      <alignment horizontal="center"/>
    </xf>
    <xf numFmtId="0" fontId="21" fillId="0" borderId="12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8" fillId="0" borderId="16" xfId="52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left" vertical="center"/>
    </xf>
    <xf numFmtId="0" fontId="18" fillId="0" borderId="2" xfId="53" applyFont="1" applyFill="1" applyBorder="1" applyAlignment="1">
      <alignment horizontal="center"/>
    </xf>
    <xf numFmtId="0" fontId="25" fillId="0" borderId="2" xfId="53" applyFont="1" applyFill="1" applyBorder="1" applyAlignment="1" applyProtection="1">
      <alignment horizontal="center" vertical="center"/>
    </xf>
    <xf numFmtId="0" fontId="25" fillId="0" borderId="18" xfId="53" applyFont="1" applyFill="1" applyBorder="1" applyAlignment="1" applyProtection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28" fillId="0" borderId="20" xfId="0" applyFont="1" applyFill="1" applyBorder="1" applyAlignment="1">
      <alignment horizontal="center" vertical="center"/>
    </xf>
    <xf numFmtId="0" fontId="18" fillId="0" borderId="5" xfId="53" applyFont="1" applyFill="1" applyBorder="1" applyAlignment="1">
      <alignment horizontal="center"/>
    </xf>
    <xf numFmtId="49" fontId="37" fillId="0" borderId="21" xfId="54" applyNumberFormat="1" applyFont="1" applyFill="1" applyBorder="1" applyAlignment="1">
      <alignment horizontal="center" vertical="center"/>
    </xf>
    <xf numFmtId="0" fontId="29" fillId="0" borderId="21" xfId="0" applyNumberFormat="1" applyFont="1" applyFill="1" applyBorder="1" applyAlignment="1">
      <alignment horizontal="center" vertical="center"/>
    </xf>
    <xf numFmtId="0" fontId="29" fillId="0" borderId="22" xfId="0" applyNumberFormat="1" applyFont="1" applyFill="1" applyBorder="1" applyAlignment="1">
      <alignment horizontal="center" vertical="center"/>
    </xf>
    <xf numFmtId="49" fontId="37" fillId="0" borderId="22" xfId="54" applyNumberFormat="1" applyFont="1" applyFill="1" applyBorder="1" applyAlignment="1">
      <alignment horizontal="center" vertical="center"/>
    </xf>
    <xf numFmtId="0" fontId="18" fillId="0" borderId="23" xfId="53" applyFont="1" applyFill="1" applyBorder="1" applyAlignment="1">
      <alignment horizontal="center"/>
    </xf>
    <xf numFmtId="49" fontId="18" fillId="0" borderId="24" xfId="53" applyNumberFormat="1" applyFont="1" applyFill="1" applyBorder="1" applyAlignment="1">
      <alignment horizontal="center"/>
    </xf>
    <xf numFmtId="49" fontId="37" fillId="0" borderId="24" xfId="54" applyNumberFormat="1" applyFont="1" applyFill="1" applyBorder="1" applyAlignment="1">
      <alignment horizontal="center" vertical="center"/>
    </xf>
    <xf numFmtId="49" fontId="37" fillId="0" borderId="25" xfId="54" applyNumberFormat="1" applyFont="1" applyFill="1" applyBorder="1" applyAlignment="1">
      <alignment horizontal="center" vertical="center"/>
    </xf>
    <xf numFmtId="0" fontId="25" fillId="0" borderId="0" xfId="53" applyFont="1" applyFill="1" applyAlignment="1"/>
    <xf numFmtId="14" fontId="25" fillId="0" borderId="0" xfId="53" applyNumberFormat="1" applyFont="1" applyFill="1" applyAlignment="1">
      <alignment horizontal="left"/>
    </xf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8" fillId="0" borderId="26" xfId="52" applyFont="1" applyBorder="1" applyAlignment="1">
      <alignment horizontal="center" vertical="top"/>
    </xf>
    <xf numFmtId="0" fontId="39" fillId="0" borderId="27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39" fillId="0" borderId="28" xfId="52" applyFont="1" applyFill="1" applyBorder="1" applyAlignment="1">
      <alignment horizontal="center" vertical="center"/>
    </xf>
    <xf numFmtId="0" fontId="26" fillId="0" borderId="28" xfId="52" applyFont="1" applyFill="1" applyBorder="1" applyAlignment="1">
      <alignment vertical="center"/>
    </xf>
    <xf numFmtId="0" fontId="39" fillId="0" borderId="28" xfId="52" applyFont="1" applyFill="1" applyBorder="1" applyAlignment="1">
      <alignment vertical="center"/>
    </xf>
    <xf numFmtId="0" fontId="22" fillId="0" borderId="21" xfId="52" applyFont="1" applyBorder="1" applyAlignment="1">
      <alignment horizontal="left" vertical="center"/>
    </xf>
    <xf numFmtId="0" fontId="22" fillId="0" borderId="29" xfId="52" applyFont="1" applyBorder="1" applyAlignment="1">
      <alignment horizontal="left" vertical="center"/>
    </xf>
    <xf numFmtId="0" fontId="39" fillId="0" borderId="30" xfId="52" applyFont="1" applyFill="1" applyBorder="1" applyAlignment="1">
      <alignment vertical="center"/>
    </xf>
    <xf numFmtId="0" fontId="22" fillId="0" borderId="21" xfId="52" applyFont="1" applyFill="1" applyBorder="1" applyAlignment="1">
      <alignment horizontal="left" vertical="center"/>
    </xf>
    <xf numFmtId="0" fontId="39" fillId="0" borderId="21" xfId="52" applyFont="1" applyFill="1" applyBorder="1" applyAlignment="1">
      <alignment vertical="center"/>
    </xf>
    <xf numFmtId="58" fontId="26" fillId="0" borderId="21" xfId="52" applyNumberFormat="1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center" vertical="center"/>
    </xf>
    <xf numFmtId="0" fontId="39" fillId="0" borderId="21" xfId="52" applyFont="1" applyFill="1" applyBorder="1" applyAlignment="1">
      <alignment horizontal="center" vertical="center"/>
    </xf>
    <xf numFmtId="0" fontId="39" fillId="0" borderId="30" xfId="52" applyFont="1" applyFill="1" applyBorder="1" applyAlignment="1">
      <alignment horizontal="left" vertical="center"/>
    </xf>
    <xf numFmtId="0" fontId="39" fillId="0" borderId="21" xfId="52" applyFont="1" applyFill="1" applyBorder="1" applyAlignment="1">
      <alignment horizontal="left" vertical="center"/>
    </xf>
    <xf numFmtId="0" fontId="39" fillId="0" borderId="31" xfId="52" applyFont="1" applyFill="1" applyBorder="1" applyAlignment="1">
      <alignment vertical="center"/>
    </xf>
    <xf numFmtId="0" fontId="22" fillId="0" borderId="32" xfId="52" applyFont="1" applyFill="1" applyBorder="1" applyAlignment="1">
      <alignment horizontal="left" vertical="center"/>
    </xf>
    <xf numFmtId="0" fontId="39" fillId="0" borderId="32" xfId="52" applyFont="1" applyFill="1" applyBorder="1" applyAlignment="1">
      <alignment vertical="center"/>
    </xf>
    <xf numFmtId="0" fontId="26" fillId="0" borderId="32" xfId="52" applyFont="1" applyFill="1" applyBorder="1" applyAlignment="1">
      <alignment horizontal="left" vertical="center"/>
    </xf>
    <xf numFmtId="0" fontId="39" fillId="0" borderId="32" xfId="52" applyFont="1" applyFill="1" applyBorder="1" applyAlignment="1">
      <alignment horizontal="left" vertical="center"/>
    </xf>
    <xf numFmtId="0" fontId="39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39" fillId="0" borderId="27" xfId="52" applyFont="1" applyFill="1" applyBorder="1" applyAlignment="1">
      <alignment vertical="center"/>
    </xf>
    <xf numFmtId="0" fontId="39" fillId="0" borderId="33" xfId="52" applyFont="1" applyFill="1" applyBorder="1" applyAlignment="1">
      <alignment vertical="center"/>
    </xf>
    <xf numFmtId="0" fontId="39" fillId="0" borderId="34" xfId="52" applyFont="1" applyFill="1" applyBorder="1" applyAlignment="1">
      <alignment vertical="center"/>
    </xf>
    <xf numFmtId="0" fontId="26" fillId="0" borderId="21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vertical="center"/>
    </xf>
    <xf numFmtId="0" fontId="26" fillId="0" borderId="35" xfId="52" applyFont="1" applyFill="1" applyBorder="1" applyAlignment="1">
      <alignment horizontal="center" vertical="center"/>
    </xf>
    <xf numFmtId="0" fontId="26" fillId="0" borderId="36" xfId="52" applyFont="1" applyFill="1" applyBorder="1" applyAlignment="1">
      <alignment horizontal="center" vertical="center"/>
    </xf>
    <xf numFmtId="0" fontId="40" fillId="0" borderId="37" xfId="52" applyFont="1" applyFill="1" applyBorder="1" applyAlignment="1">
      <alignment horizontal="left" vertical="center"/>
    </xf>
    <xf numFmtId="0" fontId="40" fillId="0" borderId="36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39" fillId="0" borderId="28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 wrapText="1"/>
    </xf>
    <xf numFmtId="0" fontId="26" fillId="0" borderId="21" xfId="52" applyFont="1" applyFill="1" applyBorder="1" applyAlignment="1">
      <alignment horizontal="left" vertical="center" wrapText="1"/>
    </xf>
    <xf numFmtId="0" fontId="39" fillId="0" borderId="31" xfId="52" applyFont="1" applyFill="1" applyBorder="1" applyAlignment="1">
      <alignment horizontal="left" vertical="center"/>
    </xf>
    <xf numFmtId="0" fontId="19" fillId="0" borderId="32" xfId="52" applyFill="1" applyBorder="1" applyAlignment="1">
      <alignment horizontal="center" vertical="center"/>
    </xf>
    <xf numFmtId="0" fontId="39" fillId="0" borderId="38" xfId="52" applyFont="1" applyFill="1" applyBorder="1" applyAlignment="1">
      <alignment horizontal="center" vertical="center"/>
    </xf>
    <xf numFmtId="0" fontId="39" fillId="0" borderId="39" xfId="52" applyFont="1" applyFill="1" applyBorder="1" applyAlignment="1">
      <alignment horizontal="left" vertical="center"/>
    </xf>
    <xf numFmtId="0" fontId="39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right" vertical="center"/>
    </xf>
    <xf numFmtId="0" fontId="26" fillId="0" borderId="36" xfId="52" applyFont="1" applyFill="1" applyBorder="1" applyAlignment="1">
      <alignment horizontal="right" vertical="center"/>
    </xf>
    <xf numFmtId="0" fontId="40" fillId="0" borderId="27" xfId="52" applyFont="1" applyFill="1" applyBorder="1" applyAlignment="1">
      <alignment horizontal="left" vertical="center"/>
    </xf>
    <xf numFmtId="0" fontId="40" fillId="0" borderId="28" xfId="52" applyFont="1" applyFill="1" applyBorder="1" applyAlignment="1">
      <alignment horizontal="left" vertical="center"/>
    </xf>
    <xf numFmtId="0" fontId="39" fillId="0" borderId="35" xfId="52" applyFont="1" applyFill="1" applyBorder="1" applyAlignment="1">
      <alignment horizontal="left" vertical="center"/>
    </xf>
    <xf numFmtId="0" fontId="39" fillId="0" borderId="40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center" vertical="center"/>
    </xf>
    <xf numFmtId="58" fontId="26" fillId="0" borderId="32" xfId="52" applyNumberFormat="1" applyFont="1" applyFill="1" applyBorder="1" applyAlignment="1">
      <alignment horizontal="center" vertical="center"/>
    </xf>
    <xf numFmtId="0" fontId="39" fillId="0" borderId="32" xfId="52" applyFont="1" applyFill="1" applyBorder="1" applyAlignment="1">
      <alignment horizontal="center" vertical="center"/>
    </xf>
    <xf numFmtId="0" fontId="26" fillId="0" borderId="28" xfId="52" applyFont="1" applyFill="1" applyBorder="1" applyAlignment="1">
      <alignment horizontal="center" vertical="center"/>
    </xf>
    <xf numFmtId="0" fontId="26" fillId="0" borderId="41" xfId="52" applyFont="1" applyFill="1" applyBorder="1" applyAlignment="1">
      <alignment horizontal="center" vertical="center"/>
    </xf>
    <xf numFmtId="0" fontId="39" fillId="0" borderId="29" xfId="52" applyFont="1" applyFill="1" applyBorder="1" applyAlignment="1">
      <alignment horizontal="center" vertical="center"/>
    </xf>
    <xf numFmtId="0" fontId="26" fillId="0" borderId="29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9" fillId="0" borderId="43" xfId="52" applyFont="1" applyFill="1" applyBorder="1" applyAlignment="1">
      <alignment vertical="center"/>
    </xf>
    <xf numFmtId="0" fontId="26" fillId="0" borderId="44" xfId="52" applyFont="1" applyFill="1" applyBorder="1" applyAlignment="1">
      <alignment horizontal="center" vertical="center"/>
    </xf>
    <xf numFmtId="0" fontId="40" fillId="0" borderId="44" xfId="52" applyFont="1" applyFill="1" applyBorder="1" applyAlignment="1">
      <alignment horizontal="left" vertical="center"/>
    </xf>
    <xf numFmtId="0" fontId="39" fillId="0" borderId="41" xfId="52" applyFont="1" applyFill="1" applyBorder="1" applyAlignment="1">
      <alignment horizontal="left" vertical="center"/>
    </xf>
    <xf numFmtId="0" fontId="39" fillId="0" borderId="29" xfId="52" applyFont="1" applyFill="1" applyBorder="1" applyAlignment="1">
      <alignment horizontal="left" vertical="center"/>
    </xf>
    <xf numFmtId="0" fontId="26" fillId="0" borderId="44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left" vertical="center" wrapText="1"/>
    </xf>
    <xf numFmtId="0" fontId="19" fillId="0" borderId="42" xfId="52" applyFill="1" applyBorder="1" applyAlignment="1">
      <alignment horizontal="center" vertical="center"/>
    </xf>
    <xf numFmtId="0" fontId="39" fillId="0" borderId="43" xfId="52" applyFont="1" applyFill="1" applyBorder="1" applyAlignment="1">
      <alignment horizontal="center" vertical="center"/>
    </xf>
    <xf numFmtId="0" fontId="26" fillId="0" borderId="40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center" vertical="center"/>
    </xf>
    <xf numFmtId="0" fontId="26" fillId="0" borderId="29" xfId="52" applyFont="1" applyFill="1" applyBorder="1" applyAlignment="1">
      <alignment horizontal="center" vertical="center" wrapText="1"/>
    </xf>
    <xf numFmtId="0" fontId="19" fillId="0" borderId="44" xfId="52" applyFont="1" applyFill="1" applyBorder="1" applyAlignment="1">
      <alignment horizontal="center" vertical="center"/>
    </xf>
    <xf numFmtId="0" fontId="10" fillId="0" borderId="44" xfId="52" applyFont="1" applyFill="1" applyBorder="1" applyAlignment="1">
      <alignment horizontal="center" vertical="center"/>
    </xf>
    <xf numFmtId="0" fontId="26" fillId="0" borderId="40" xfId="52" applyFont="1" applyFill="1" applyBorder="1" applyAlignment="1">
      <alignment horizontal="right" vertical="center"/>
    </xf>
    <xf numFmtId="0" fontId="26" fillId="0" borderId="45" xfId="52" applyFont="1" applyFill="1" applyBorder="1" applyAlignment="1">
      <alignment horizontal="center" vertical="center"/>
    </xf>
    <xf numFmtId="0" fontId="40" fillId="0" borderId="41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center" vertical="center"/>
    </xf>
    <xf numFmtId="0" fontId="37" fillId="0" borderId="0" xfId="53" applyFont="1" applyFill="1" applyAlignment="1">
      <alignment horizontal="center"/>
    </xf>
    <xf numFmtId="0" fontId="21" fillId="0" borderId="46" xfId="52" applyFont="1" applyFill="1" applyBorder="1" applyAlignment="1">
      <alignment horizontal="left" vertical="center"/>
    </xf>
    <xf numFmtId="0" fontId="21" fillId="0" borderId="47" xfId="52" applyFont="1" applyFill="1" applyBorder="1" applyAlignment="1">
      <alignment horizontal="center" vertical="center"/>
    </xf>
    <xf numFmtId="0" fontId="22" fillId="0" borderId="47" xfId="52" applyFont="1" applyFill="1" applyBorder="1" applyAlignment="1">
      <alignment horizontal="center" vertical="center"/>
    </xf>
    <xf numFmtId="0" fontId="21" fillId="0" borderId="47" xfId="52" applyFont="1" applyFill="1" applyBorder="1" applyAlignment="1">
      <alignment vertical="center"/>
    </xf>
    <xf numFmtId="0" fontId="23" fillId="0" borderId="47" xfId="52" applyFont="1" applyFill="1" applyBorder="1" applyAlignment="1">
      <alignment horizontal="center" vertical="center"/>
    </xf>
    <xf numFmtId="0" fontId="24" fillId="0" borderId="48" xfId="53" applyFont="1" applyFill="1" applyBorder="1" applyAlignment="1" applyProtection="1">
      <alignment horizontal="center" vertical="center"/>
    </xf>
    <xf numFmtId="0" fontId="30" fillId="0" borderId="48" xfId="0" applyFont="1" applyFill="1" applyBorder="1" applyAlignment="1">
      <alignment vertical="center"/>
    </xf>
    <xf numFmtId="0" fontId="34" fillId="0" borderId="48" xfId="0" applyFont="1" applyFill="1" applyBorder="1" applyAlignment="1">
      <alignment horizontal="left" vertical="center"/>
    </xf>
    <xf numFmtId="0" fontId="35" fillId="0" borderId="49" xfId="0" applyNumberFormat="1" applyFont="1" applyFill="1" applyBorder="1" applyAlignment="1">
      <alignment shrinkToFit="1"/>
    </xf>
    <xf numFmtId="0" fontId="32" fillId="0" borderId="50" xfId="0" applyNumberFormat="1" applyFont="1" applyFill="1" applyBorder="1" applyAlignment="1">
      <alignment horizontal="center" vertical="center"/>
    </xf>
    <xf numFmtId="0" fontId="36" fillId="0" borderId="50" xfId="0" applyFont="1" applyFill="1" applyBorder="1" applyAlignment="1">
      <alignment horizontal="center" vertical="center"/>
    </xf>
    <xf numFmtId="58" fontId="18" fillId="0" borderId="0" xfId="53" applyNumberFormat="1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8" fillId="0" borderId="47" xfId="53" applyFont="1" applyFill="1" applyBorder="1" applyAlignment="1">
      <alignment horizontal="center"/>
    </xf>
    <xf numFmtId="0" fontId="21" fillId="0" borderId="47" xfId="52" applyFont="1" applyFill="1" applyBorder="1" applyAlignment="1">
      <alignment horizontal="left" vertical="center"/>
    </xf>
    <xf numFmtId="0" fontId="18" fillId="0" borderId="47" xfId="52" applyFont="1" applyFill="1" applyBorder="1" applyAlignment="1">
      <alignment horizontal="center" vertical="center"/>
    </xf>
    <xf numFmtId="0" fontId="18" fillId="0" borderId="51" xfId="52" applyFont="1" applyFill="1" applyBorder="1" applyAlignment="1">
      <alignment horizontal="center" vertical="center"/>
    </xf>
    <xf numFmtId="0" fontId="25" fillId="0" borderId="52" xfId="53" applyFont="1" applyFill="1" applyBorder="1" applyAlignment="1" applyProtection="1">
      <alignment horizontal="center" vertical="center"/>
    </xf>
    <xf numFmtId="0" fontId="27" fillId="0" borderId="52" xfId="0" applyFont="1" applyFill="1" applyBorder="1" applyAlignment="1">
      <alignment horizontal="center" vertical="center"/>
    </xf>
    <xf numFmtId="49" fontId="37" fillId="0" borderId="2" xfId="54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29" fillId="0" borderId="52" xfId="0" applyNumberFormat="1" applyFont="1" applyFill="1" applyBorder="1" applyAlignment="1">
      <alignment horizontal="center" vertical="center"/>
    </xf>
    <xf numFmtId="49" fontId="37" fillId="0" borderId="52" xfId="54" applyNumberFormat="1" applyFont="1" applyFill="1" applyBorder="1" applyAlignment="1">
      <alignment horizontal="center" vertical="center"/>
    </xf>
    <xf numFmtId="0" fontId="18" fillId="0" borderId="50" xfId="53" applyFont="1" applyFill="1" applyBorder="1" applyAlignment="1">
      <alignment horizontal="center"/>
    </xf>
    <xf numFmtId="49" fontId="18" fillId="0" borderId="50" xfId="53" applyNumberFormat="1" applyFont="1" applyFill="1" applyBorder="1" applyAlignment="1">
      <alignment horizontal="center"/>
    </xf>
    <xf numFmtId="49" fontId="37" fillId="0" borderId="50" xfId="54" applyNumberFormat="1" applyFont="1" applyFill="1" applyBorder="1" applyAlignment="1">
      <alignment horizontal="center" vertical="center"/>
    </xf>
    <xf numFmtId="49" fontId="37" fillId="0" borderId="53" xfId="54" applyNumberFormat="1" applyFont="1" applyFill="1" applyBorder="1" applyAlignment="1">
      <alignment horizontal="center" vertical="center"/>
    </xf>
    <xf numFmtId="0" fontId="18" fillId="0" borderId="0" xfId="53" applyFont="1" applyFill="1" applyAlignment="1">
      <alignment horizontal="center"/>
    </xf>
    <xf numFmtId="0" fontId="19" fillId="0" borderId="0" xfId="52" applyFont="1" applyAlignment="1">
      <alignment horizontal="left" vertical="center"/>
    </xf>
    <xf numFmtId="0" fontId="10" fillId="0" borderId="54" xfId="52" applyFont="1" applyBorder="1" applyAlignment="1">
      <alignment horizontal="left" vertical="center"/>
    </xf>
    <xf numFmtId="0" fontId="22" fillId="0" borderId="55" xfId="52" applyFont="1" applyBorder="1" applyAlignment="1">
      <alignment horizontal="center" vertical="center"/>
    </xf>
    <xf numFmtId="0" fontId="10" fillId="0" borderId="55" xfId="52" applyFont="1" applyBorder="1" applyAlignment="1">
      <alignment horizontal="center" vertical="center"/>
    </xf>
    <xf numFmtId="0" fontId="40" fillId="0" borderId="55" xfId="52" applyFont="1" applyBorder="1" applyAlignment="1">
      <alignment horizontal="left" vertical="center"/>
    </xf>
    <xf numFmtId="0" fontId="40" fillId="0" borderId="27" xfId="52" applyFont="1" applyBorder="1" applyAlignment="1">
      <alignment horizontal="center" vertical="center"/>
    </xf>
    <xf numFmtId="0" fontId="40" fillId="0" borderId="28" xfId="52" applyFont="1" applyBorder="1" applyAlignment="1">
      <alignment horizontal="center" vertical="center"/>
    </xf>
    <xf numFmtId="0" fontId="40" fillId="0" borderId="41" xfId="52" applyFont="1" applyBorder="1" applyAlignment="1">
      <alignment horizontal="center" vertical="center"/>
    </xf>
    <xf numFmtId="0" fontId="10" fillId="0" borderId="27" xfId="52" applyFont="1" applyBorder="1" applyAlignment="1">
      <alignment horizontal="center" vertical="center"/>
    </xf>
    <xf numFmtId="0" fontId="10" fillId="0" borderId="28" xfId="52" applyFont="1" applyBorder="1" applyAlignment="1">
      <alignment horizontal="center" vertical="center"/>
    </xf>
    <xf numFmtId="0" fontId="10" fillId="0" borderId="41" xfId="52" applyFont="1" applyBorder="1" applyAlignment="1">
      <alignment horizontal="center" vertical="center"/>
    </xf>
    <xf numFmtId="0" fontId="40" fillId="0" borderId="30" xfId="52" applyFont="1" applyBorder="1" applyAlignment="1">
      <alignment horizontal="left" vertical="center"/>
    </xf>
    <xf numFmtId="0" fontId="40" fillId="0" borderId="21" xfId="52" applyFont="1" applyBorder="1" applyAlignment="1">
      <alignment horizontal="left" vertical="center"/>
    </xf>
    <xf numFmtId="14" fontId="22" fillId="0" borderId="21" xfId="52" applyNumberFormat="1" applyFont="1" applyBorder="1" applyAlignment="1">
      <alignment horizontal="center" vertical="center"/>
    </xf>
    <xf numFmtId="14" fontId="22" fillId="0" borderId="29" xfId="52" applyNumberFormat="1" applyFont="1" applyBorder="1" applyAlignment="1">
      <alignment horizontal="center" vertical="center"/>
    </xf>
    <xf numFmtId="0" fontId="40" fillId="0" borderId="30" xfId="52" applyFont="1" applyBorder="1" applyAlignment="1">
      <alignment vertical="center"/>
    </xf>
    <xf numFmtId="49" fontId="22" fillId="0" borderId="21" xfId="52" applyNumberFormat="1" applyFont="1" applyBorder="1" applyAlignment="1">
      <alignment horizontal="center" vertical="center"/>
    </xf>
    <xf numFmtId="0" fontId="22" fillId="0" borderId="29" xfId="52" applyFont="1" applyBorder="1" applyAlignment="1">
      <alignment horizontal="center" vertical="center"/>
    </xf>
    <xf numFmtId="0" fontId="40" fillId="0" borderId="21" xfId="52" applyFont="1" applyBorder="1" applyAlignment="1">
      <alignment vertical="center"/>
    </xf>
    <xf numFmtId="0" fontId="22" fillId="0" borderId="56" xfId="52" applyFont="1" applyBorder="1" applyAlignment="1">
      <alignment horizontal="center" vertical="center"/>
    </xf>
    <xf numFmtId="0" fontId="22" fillId="0" borderId="57" xfId="52" applyFont="1" applyBorder="1" applyAlignment="1">
      <alignment horizontal="center" vertical="center"/>
    </xf>
    <xf numFmtId="0" fontId="19" fillId="0" borderId="21" xfId="52" applyFont="1" applyBorder="1" applyAlignment="1">
      <alignment vertical="center"/>
    </xf>
    <xf numFmtId="0" fontId="41" fillId="0" borderId="31" xfId="52" applyFont="1" applyBorder="1" applyAlignment="1">
      <alignment vertical="center"/>
    </xf>
    <xf numFmtId="0" fontId="22" fillId="0" borderId="58" xfId="52" applyFont="1" applyBorder="1" applyAlignment="1">
      <alignment horizontal="center" vertical="center"/>
    </xf>
    <xf numFmtId="0" fontId="22" fillId="0" borderId="45" xfId="52" applyFont="1" applyBorder="1" applyAlignment="1">
      <alignment horizontal="center" vertical="center"/>
    </xf>
    <xf numFmtId="0" fontId="40" fillId="0" borderId="31" xfId="52" applyFont="1" applyBorder="1" applyAlignment="1">
      <alignment horizontal="left" vertical="center"/>
    </xf>
    <xf numFmtId="0" fontId="40" fillId="0" borderId="32" xfId="52" applyFont="1" applyBorder="1" applyAlignment="1">
      <alignment horizontal="left" vertical="center"/>
    </xf>
    <xf numFmtId="14" fontId="22" fillId="0" borderId="32" xfId="52" applyNumberFormat="1" applyFont="1" applyBorder="1" applyAlignment="1">
      <alignment horizontal="center" vertical="center"/>
    </xf>
    <xf numFmtId="14" fontId="22" fillId="0" borderId="42" xfId="52" applyNumberFormat="1" applyFont="1" applyBorder="1" applyAlignment="1">
      <alignment horizontal="center" vertical="center"/>
    </xf>
    <xf numFmtId="0" fontId="10" fillId="0" borderId="0" xfId="52" applyFont="1" applyBorder="1" applyAlignment="1">
      <alignment horizontal="left" vertical="center"/>
    </xf>
    <xf numFmtId="0" fontId="40" fillId="0" borderId="27" xfId="52" applyFont="1" applyBorder="1" applyAlignment="1">
      <alignment vertical="center"/>
    </xf>
    <xf numFmtId="0" fontId="19" fillId="0" borderId="28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19" fillId="0" borderId="28" xfId="52" applyFont="1" applyBorder="1" applyAlignment="1">
      <alignment vertical="center"/>
    </xf>
    <xf numFmtId="0" fontId="40" fillId="0" borderId="28" xfId="52" applyFont="1" applyBorder="1" applyAlignment="1">
      <alignment vertical="center"/>
    </xf>
    <xf numFmtId="0" fontId="19" fillId="0" borderId="21" xfId="52" applyFont="1" applyBorder="1" applyAlignment="1">
      <alignment horizontal="left" vertical="center"/>
    </xf>
    <xf numFmtId="0" fontId="40" fillId="0" borderId="0" xfId="52" applyFont="1" applyBorder="1" applyAlignment="1">
      <alignment horizontal="left" vertical="center"/>
    </xf>
    <xf numFmtId="0" fontId="26" fillId="0" borderId="39" xfId="52" applyFont="1" applyBorder="1" applyAlignment="1">
      <alignment horizontal="left" vertical="center" wrapText="1"/>
    </xf>
    <xf numFmtId="0" fontId="26" fillId="0" borderId="34" xfId="52" applyFont="1" applyBorder="1" applyAlignment="1">
      <alignment horizontal="left" vertical="center" wrapText="1"/>
    </xf>
    <xf numFmtId="0" fontId="26" fillId="0" borderId="59" xfId="52" applyFont="1" applyBorder="1" applyAlignment="1">
      <alignment horizontal="left" vertical="center" wrapText="1"/>
    </xf>
    <xf numFmtId="0" fontId="26" fillId="0" borderId="37" xfId="52" applyFont="1" applyBorder="1" applyAlignment="1">
      <alignment horizontal="left" vertical="center"/>
    </xf>
    <xf numFmtId="0" fontId="26" fillId="0" borderId="36" xfId="52" applyFont="1" applyBorder="1" applyAlignment="1">
      <alignment horizontal="left" vertical="center"/>
    </xf>
    <xf numFmtId="0" fontId="26" fillId="0" borderId="40" xfId="52" applyFont="1" applyBorder="1" applyAlignment="1">
      <alignment horizontal="left" vertical="center"/>
    </xf>
    <xf numFmtId="0" fontId="26" fillId="0" borderId="35" xfId="52" applyFont="1" applyBorder="1" applyAlignment="1">
      <alignment horizontal="left" vertical="center"/>
    </xf>
    <xf numFmtId="0" fontId="22" fillId="0" borderId="31" xfId="52" applyFont="1" applyBorder="1" applyAlignment="1">
      <alignment horizontal="left" vertical="center"/>
    </xf>
    <xf numFmtId="0" fontId="22" fillId="0" borderId="32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 wrapText="1"/>
    </xf>
    <xf numFmtId="0" fontId="26" fillId="0" borderId="28" xfId="52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40" fillId="0" borderId="30" xfId="52" applyFont="1" applyFill="1" applyBorder="1" applyAlignment="1">
      <alignment horizontal="left" vertical="center"/>
    </xf>
    <xf numFmtId="0" fontId="40" fillId="0" borderId="31" xfId="52" applyFont="1" applyBorder="1" applyAlignment="1">
      <alignment horizontal="center" vertical="center"/>
    </xf>
    <xf numFmtId="0" fontId="40" fillId="0" borderId="32" xfId="52" applyFont="1" applyBorder="1" applyAlignment="1">
      <alignment horizontal="center" vertical="center"/>
    </xf>
    <xf numFmtId="0" fontId="40" fillId="0" borderId="30" xfId="52" applyFont="1" applyBorder="1" applyAlignment="1">
      <alignment horizontal="center" vertical="center"/>
    </xf>
    <xf numFmtId="0" fontId="40" fillId="0" borderId="21" xfId="52" applyFont="1" applyBorder="1" applyAlignment="1">
      <alignment horizontal="center" vertical="center"/>
    </xf>
    <xf numFmtId="0" fontId="39" fillId="0" borderId="21" xfId="52" applyFont="1" applyBorder="1" applyAlignment="1">
      <alignment horizontal="left" vertical="center"/>
    </xf>
    <xf numFmtId="0" fontId="40" fillId="0" borderId="60" xfId="52" applyFont="1" applyFill="1" applyBorder="1" applyAlignment="1">
      <alignment horizontal="left" vertical="center"/>
    </xf>
    <xf numFmtId="0" fontId="40" fillId="0" borderId="61" xfId="52" applyFont="1" applyFill="1" applyBorder="1" applyAlignment="1">
      <alignment horizontal="left" vertical="center"/>
    </xf>
    <xf numFmtId="0" fontId="10" fillId="0" borderId="0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40" fillId="0" borderId="37" xfId="52" applyFont="1" applyBorder="1" applyAlignment="1">
      <alignment horizontal="left" vertical="center"/>
    </xf>
    <xf numFmtId="0" fontId="40" fillId="0" borderId="36" xfId="52" applyFont="1" applyBorder="1" applyAlignment="1">
      <alignment horizontal="left" vertical="center"/>
    </xf>
    <xf numFmtId="0" fontId="10" fillId="0" borderId="62" xfId="52" applyFont="1" applyBorder="1" applyAlignment="1">
      <alignment vertical="center"/>
    </xf>
    <xf numFmtId="0" fontId="22" fillId="0" borderId="63" xfId="52" applyFont="1" applyBorder="1" applyAlignment="1">
      <alignment horizontal="center" vertical="center"/>
    </xf>
    <xf numFmtId="0" fontId="10" fillId="0" borderId="63" xfId="52" applyFont="1" applyBorder="1" applyAlignment="1">
      <alignment vertical="center"/>
    </xf>
    <xf numFmtId="58" fontId="19" fillId="0" borderId="63" xfId="52" applyNumberFormat="1" applyFont="1" applyBorder="1" applyAlignment="1">
      <alignment vertical="center"/>
    </xf>
    <xf numFmtId="0" fontId="10" fillId="0" borderId="63" xfId="52" applyFont="1" applyBorder="1" applyAlignment="1">
      <alignment horizontal="center" vertical="center"/>
    </xf>
    <xf numFmtId="0" fontId="10" fillId="0" borderId="64" xfId="52" applyFont="1" applyFill="1" applyBorder="1" applyAlignment="1">
      <alignment horizontal="left" vertical="center"/>
    </xf>
    <xf numFmtId="0" fontId="10" fillId="0" borderId="63" xfId="52" applyFont="1" applyFill="1" applyBorder="1" applyAlignment="1">
      <alignment horizontal="left" vertical="center"/>
    </xf>
    <xf numFmtId="0" fontId="10" fillId="0" borderId="65" xfId="52" applyFont="1" applyFill="1" applyBorder="1" applyAlignment="1">
      <alignment horizontal="center" vertical="center"/>
    </xf>
    <xf numFmtId="0" fontId="10" fillId="0" borderId="66" xfId="52" applyFont="1" applyFill="1" applyBorder="1" applyAlignment="1">
      <alignment horizontal="center" vertical="center"/>
    </xf>
    <xf numFmtId="0" fontId="10" fillId="0" borderId="31" xfId="52" applyFont="1" applyFill="1" applyBorder="1" applyAlignment="1">
      <alignment horizontal="center" vertical="center"/>
    </xf>
    <xf numFmtId="0" fontId="10" fillId="0" borderId="32" xfId="52" applyFont="1" applyFill="1" applyBorder="1" applyAlignment="1">
      <alignment horizontal="center" vertical="center"/>
    </xf>
    <xf numFmtId="0" fontId="19" fillId="0" borderId="55" xfId="52" applyFont="1" applyBorder="1" applyAlignment="1">
      <alignment horizontal="center" vertical="center"/>
    </xf>
    <xf numFmtId="0" fontId="19" fillId="0" borderId="67" xfId="52" applyFont="1" applyBorder="1" applyAlignment="1">
      <alignment horizontal="center" vertical="center"/>
    </xf>
    <xf numFmtId="0" fontId="22" fillId="0" borderId="42" xfId="52" applyFont="1" applyBorder="1" applyAlignment="1">
      <alignment horizontal="left" vertical="center"/>
    </xf>
    <xf numFmtId="0" fontId="22" fillId="0" borderId="41" xfId="52" applyFont="1" applyBorder="1" applyAlignment="1">
      <alignment horizontal="left" vertical="center"/>
    </xf>
    <xf numFmtId="0" fontId="40" fillId="0" borderId="42" xfId="52" applyFont="1" applyBorder="1" applyAlignment="1">
      <alignment horizontal="left" vertical="center"/>
    </xf>
    <xf numFmtId="0" fontId="39" fillId="0" borderId="28" xfId="52" applyFont="1" applyBorder="1" applyAlignment="1">
      <alignment horizontal="left" vertical="center"/>
    </xf>
    <xf numFmtId="0" fontId="39" fillId="0" borderId="41" xfId="52" applyFont="1" applyBorder="1" applyAlignment="1">
      <alignment horizontal="left" vertical="center"/>
    </xf>
    <xf numFmtId="0" fontId="39" fillId="0" borderId="35" xfId="52" applyFont="1" applyBorder="1" applyAlignment="1">
      <alignment horizontal="left" vertical="center"/>
    </xf>
    <xf numFmtId="0" fontId="39" fillId="0" borderId="36" xfId="52" applyFont="1" applyBorder="1" applyAlignment="1">
      <alignment horizontal="left" vertical="center"/>
    </xf>
    <xf numFmtId="0" fontId="39" fillId="0" borderId="44" xfId="52" applyFont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40" fillId="0" borderId="42" xfId="52" applyFont="1" applyBorder="1" applyAlignment="1">
      <alignment horizontal="center" vertical="center"/>
    </xf>
    <xf numFmtId="0" fontId="39" fillId="0" borderId="29" xfId="52" applyFont="1" applyBorder="1" applyAlignment="1">
      <alignment horizontal="left" vertical="center"/>
    </xf>
    <xf numFmtId="0" fontId="40" fillId="0" borderId="45" xfId="52" applyFont="1" applyFill="1" applyBorder="1" applyAlignment="1">
      <alignment horizontal="left" vertical="center"/>
    </xf>
    <xf numFmtId="0" fontId="22" fillId="0" borderId="43" xfId="52" applyFont="1" applyFill="1" applyBorder="1" applyAlignment="1">
      <alignment horizontal="left" vertical="center"/>
    </xf>
    <xf numFmtId="0" fontId="22" fillId="0" borderId="44" xfId="52" applyFont="1" applyFill="1" applyBorder="1" applyAlignment="1">
      <alignment horizontal="left" vertical="center"/>
    </xf>
    <xf numFmtId="0" fontId="40" fillId="0" borderId="44" xfId="52" applyFont="1" applyBorder="1" applyAlignment="1">
      <alignment horizontal="left" vertical="center"/>
    </xf>
    <xf numFmtId="0" fontId="22" fillId="0" borderId="68" xfId="52" applyFont="1" applyBorder="1" applyAlignment="1">
      <alignment horizontal="center" vertical="center"/>
    </xf>
    <xf numFmtId="0" fontId="10" fillId="0" borderId="69" xfId="52" applyFont="1" applyFill="1" applyBorder="1" applyAlignment="1">
      <alignment horizontal="left" vertical="center"/>
    </xf>
    <xf numFmtId="0" fontId="10" fillId="0" borderId="70" xfId="52" applyFont="1" applyFill="1" applyBorder="1" applyAlignment="1">
      <alignment horizontal="center" vertical="center"/>
    </xf>
    <xf numFmtId="0" fontId="10" fillId="0" borderId="42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14" fontId="25" fillId="0" borderId="0" xfId="53" applyNumberFormat="1" applyFont="1" applyFill="1" applyAlignment="1">
      <alignment horizontal="left" wrapText="1"/>
    </xf>
    <xf numFmtId="179" fontId="29" fillId="0" borderId="8" xfId="0" applyNumberFormat="1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42" fillId="0" borderId="26" xfId="52" applyFont="1" applyBorder="1" applyAlignment="1">
      <alignment horizontal="center" vertical="top"/>
    </xf>
    <xf numFmtId="0" fontId="40" fillId="0" borderId="71" xfId="52" applyFont="1" applyBorder="1" applyAlignment="1">
      <alignment horizontal="left" vertical="center"/>
    </xf>
    <xf numFmtId="0" fontId="40" fillId="0" borderId="26" xfId="52" applyFont="1" applyBorder="1" applyAlignment="1">
      <alignment horizontal="left" vertical="center"/>
    </xf>
    <xf numFmtId="0" fontId="40" fillId="0" borderId="38" xfId="52" applyFont="1" applyBorder="1" applyAlignment="1">
      <alignment horizontal="left" vertical="center"/>
    </xf>
    <xf numFmtId="0" fontId="10" fillId="0" borderId="64" xfId="52" applyFont="1" applyBorder="1" applyAlignment="1">
      <alignment horizontal="left" vertical="center"/>
    </xf>
    <xf numFmtId="0" fontId="10" fillId="0" borderId="63" xfId="52" applyFont="1" applyBorder="1" applyAlignment="1">
      <alignment horizontal="left" vertical="center"/>
    </xf>
    <xf numFmtId="0" fontId="40" fillId="0" borderId="65" xfId="52" applyFont="1" applyBorder="1" applyAlignment="1">
      <alignment vertical="center"/>
    </xf>
    <xf numFmtId="0" fontId="19" fillId="0" borderId="66" xfId="52" applyFont="1" applyBorder="1" applyAlignment="1">
      <alignment horizontal="left" vertical="center"/>
    </xf>
    <xf numFmtId="0" fontId="22" fillId="0" borderId="66" xfId="52" applyFont="1" applyBorder="1" applyAlignment="1">
      <alignment horizontal="left" vertical="center"/>
    </xf>
    <xf numFmtId="0" fontId="19" fillId="0" borderId="66" xfId="52" applyFont="1" applyBorder="1" applyAlignment="1">
      <alignment vertical="center"/>
    </xf>
    <xf numFmtId="0" fontId="40" fillId="0" borderId="66" xfId="52" applyFont="1" applyBorder="1" applyAlignment="1">
      <alignment vertical="center"/>
    </xf>
    <xf numFmtId="0" fontId="40" fillId="0" borderId="65" xfId="52" applyFont="1" applyBorder="1" applyAlignment="1">
      <alignment horizontal="center" vertical="center"/>
    </xf>
    <xf numFmtId="0" fontId="22" fillId="0" borderId="66" xfId="52" applyFont="1" applyBorder="1" applyAlignment="1">
      <alignment horizontal="center" vertical="center"/>
    </xf>
    <xf numFmtId="0" fontId="40" fillId="0" borderId="66" xfId="52" applyFont="1" applyBorder="1" applyAlignment="1">
      <alignment horizontal="center" vertical="center"/>
    </xf>
    <xf numFmtId="0" fontId="19" fillId="0" borderId="66" xfId="52" applyFont="1" applyBorder="1" applyAlignment="1">
      <alignment horizontal="center" vertical="center"/>
    </xf>
    <xf numFmtId="0" fontId="22" fillId="0" borderId="21" xfId="52" applyFont="1" applyBorder="1" applyAlignment="1">
      <alignment horizontal="center" vertical="center"/>
    </xf>
    <xf numFmtId="0" fontId="19" fillId="0" borderId="21" xfId="52" applyFont="1" applyBorder="1" applyAlignment="1">
      <alignment horizontal="center" vertical="center"/>
    </xf>
    <xf numFmtId="0" fontId="40" fillId="0" borderId="60" xfId="52" applyFont="1" applyBorder="1" applyAlignment="1">
      <alignment horizontal="left" vertical="center" wrapText="1"/>
    </xf>
    <xf numFmtId="0" fontId="40" fillId="0" borderId="61" xfId="52" applyFont="1" applyBorder="1" applyAlignment="1">
      <alignment horizontal="left" vertical="center" wrapText="1"/>
    </xf>
    <xf numFmtId="0" fontId="40" fillId="0" borderId="72" xfId="52" applyFont="1" applyBorder="1" applyAlignment="1">
      <alignment horizontal="left" vertical="center"/>
    </xf>
    <xf numFmtId="0" fontId="40" fillId="0" borderId="73" xfId="52" applyFont="1" applyBorder="1" applyAlignment="1">
      <alignment horizontal="left" vertical="center"/>
    </xf>
    <xf numFmtId="0" fontId="43" fillId="0" borderId="74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4" fillId="3" borderId="2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>
      <alignment vertical="center"/>
    </xf>
    <xf numFmtId="9" fontId="22" fillId="0" borderId="2" xfId="52" applyNumberFormat="1" applyFont="1" applyBorder="1" applyAlignment="1">
      <alignment horizontal="center" vertical="center"/>
    </xf>
    <xf numFmtId="9" fontId="22" fillId="0" borderId="66" xfId="52" applyNumberFormat="1" applyFont="1" applyBorder="1" applyAlignment="1">
      <alignment horizontal="center" vertical="center"/>
    </xf>
    <xf numFmtId="9" fontId="22" fillId="0" borderId="21" xfId="52" applyNumberFormat="1" applyFont="1" applyBorder="1" applyAlignment="1">
      <alignment horizontal="center" vertical="center"/>
    </xf>
    <xf numFmtId="0" fontId="22" fillId="0" borderId="30" xfId="52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9" fontId="22" fillId="0" borderId="34" xfId="52" applyNumberFormat="1" applyFont="1" applyBorder="1" applyAlignment="1">
      <alignment horizontal="left" vertical="center"/>
    </xf>
    <xf numFmtId="9" fontId="22" fillId="0" borderId="60" xfId="52" applyNumberFormat="1" applyFont="1" applyBorder="1" applyAlignment="1">
      <alignment horizontal="left" vertical="center"/>
    </xf>
    <xf numFmtId="9" fontId="22" fillId="0" borderId="61" xfId="52" applyNumberFormat="1" applyFont="1" applyBorder="1" applyAlignment="1">
      <alignment horizontal="left" vertical="center"/>
    </xf>
    <xf numFmtId="0" fontId="39" fillId="0" borderId="65" xfId="52" applyFont="1" applyFill="1" applyBorder="1" applyAlignment="1">
      <alignment horizontal="left" vertical="center"/>
    </xf>
    <xf numFmtId="0" fontId="39" fillId="0" borderId="66" xfId="52" applyFont="1" applyFill="1" applyBorder="1" applyAlignment="1">
      <alignment horizontal="left" vertical="center"/>
    </xf>
    <xf numFmtId="0" fontId="39" fillId="0" borderId="58" xfId="52" applyFont="1" applyFill="1" applyBorder="1" applyAlignment="1">
      <alignment horizontal="left" vertical="center"/>
    </xf>
    <xf numFmtId="0" fontId="39" fillId="0" borderId="61" xfId="52" applyFont="1" applyFill="1" applyBorder="1" applyAlignment="1">
      <alignment horizontal="left" vertical="center"/>
    </xf>
    <xf numFmtId="0" fontId="10" fillId="0" borderId="38" xfId="52" applyFont="1" applyFill="1" applyBorder="1" applyAlignment="1">
      <alignment horizontal="left" vertical="center"/>
    </xf>
    <xf numFmtId="0" fontId="22" fillId="0" borderId="75" xfId="52" applyFont="1" applyFill="1" applyBorder="1" applyAlignment="1">
      <alignment horizontal="left" vertical="center"/>
    </xf>
    <xf numFmtId="0" fontId="22" fillId="0" borderId="76" xfId="52" applyFont="1" applyFill="1" applyBorder="1" applyAlignment="1">
      <alignment horizontal="left" vertical="center"/>
    </xf>
    <xf numFmtId="0" fontId="10" fillId="0" borderId="54" xfId="52" applyFont="1" applyBorder="1" applyAlignment="1">
      <alignment vertical="center"/>
    </xf>
    <xf numFmtId="0" fontId="45" fillId="0" borderId="63" xfId="52" applyFont="1" applyBorder="1" applyAlignment="1">
      <alignment horizontal="center" vertical="center"/>
    </xf>
    <xf numFmtId="0" fontId="10" fillId="0" borderId="55" xfId="52" applyFont="1" applyBorder="1" applyAlignment="1">
      <alignment vertical="center"/>
    </xf>
    <xf numFmtId="0" fontId="22" fillId="0" borderId="77" xfId="52" applyFont="1" applyBorder="1" applyAlignment="1">
      <alignment vertical="center"/>
    </xf>
    <xf numFmtId="0" fontId="10" fillId="0" borderId="77" xfId="52" applyFont="1" applyBorder="1" applyAlignment="1">
      <alignment vertical="center"/>
    </xf>
    <xf numFmtId="58" fontId="19" fillId="0" borderId="55" xfId="52" applyNumberFormat="1" applyFont="1" applyBorder="1" applyAlignment="1">
      <alignment vertical="center"/>
    </xf>
    <xf numFmtId="0" fontId="10" fillId="0" borderId="38" xfId="52" applyFont="1" applyBorder="1" applyAlignment="1">
      <alignment horizontal="center" vertical="center"/>
    </xf>
    <xf numFmtId="0" fontId="22" fillId="0" borderId="78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40" fillId="0" borderId="79" xfId="52" applyFont="1" applyBorder="1" applyAlignment="1">
      <alignment horizontal="left" vertical="center"/>
    </xf>
    <xf numFmtId="0" fontId="10" fillId="0" borderId="69" xfId="52" applyFont="1" applyBorder="1" applyAlignment="1">
      <alignment horizontal="left" vertical="center"/>
    </xf>
    <xf numFmtId="0" fontId="22" fillId="0" borderId="70" xfId="52" applyFont="1" applyBorder="1" applyAlignment="1">
      <alignment horizontal="left" vertical="center"/>
    </xf>
    <xf numFmtId="0" fontId="40" fillId="0" borderId="0" xfId="52" applyFont="1" applyBorder="1" applyAlignment="1">
      <alignment vertical="center"/>
    </xf>
    <xf numFmtId="0" fontId="40" fillId="0" borderId="45" xfId="52" applyFont="1" applyBorder="1" applyAlignment="1">
      <alignment horizontal="left" vertical="center" wrapText="1"/>
    </xf>
    <xf numFmtId="0" fontId="40" fillId="0" borderId="70" xfId="52" applyFont="1" applyBorder="1" applyAlignment="1">
      <alignment horizontal="left" vertical="center"/>
    </xf>
    <xf numFmtId="0" fontId="40" fillId="0" borderId="2" xfId="52" applyFont="1" applyBorder="1" applyAlignment="1">
      <alignment horizontal="center" vertical="center"/>
    </xf>
    <xf numFmtId="0" fontId="46" fillId="0" borderId="44" xfId="52" applyFont="1" applyBorder="1" applyAlignment="1">
      <alignment horizontal="left" vertical="center"/>
    </xf>
    <xf numFmtId="0" fontId="26" fillId="0" borderId="29" xfId="52" applyFont="1" applyBorder="1" applyAlignment="1">
      <alignment horizontal="left" vertical="center"/>
    </xf>
    <xf numFmtId="0" fontId="10" fillId="0" borderId="69" xfId="0" applyFont="1" applyBorder="1" applyAlignment="1">
      <alignment horizontal="left" vertical="center"/>
    </xf>
    <xf numFmtId="9" fontId="22" fillId="0" borderId="43" xfId="52" applyNumberFormat="1" applyFont="1" applyBorder="1" applyAlignment="1">
      <alignment horizontal="left" vertical="center"/>
    </xf>
    <xf numFmtId="9" fontId="22" fillId="0" borderId="45" xfId="52" applyNumberFormat="1" applyFont="1" applyBorder="1" applyAlignment="1">
      <alignment horizontal="left" vertical="center"/>
    </xf>
    <xf numFmtId="0" fontId="39" fillId="0" borderId="70" xfId="52" applyFont="1" applyFill="1" applyBorder="1" applyAlignment="1">
      <alignment horizontal="left" vertical="center"/>
    </xf>
    <xf numFmtId="0" fontId="39" fillId="0" borderId="45" xfId="52" applyFont="1" applyFill="1" applyBorder="1" applyAlignment="1">
      <alignment horizontal="left" vertical="center"/>
    </xf>
    <xf numFmtId="0" fontId="22" fillId="0" borderId="80" xfId="52" applyFont="1" applyFill="1" applyBorder="1" applyAlignment="1">
      <alignment horizontal="left" vertical="center"/>
    </xf>
    <xf numFmtId="0" fontId="10" fillId="0" borderId="81" xfId="52" applyFont="1" applyBorder="1" applyAlignment="1">
      <alignment horizontal="center" vertical="center"/>
    </xf>
    <xf numFmtId="0" fontId="22" fillId="0" borderId="77" xfId="52" applyFont="1" applyBorder="1" applyAlignment="1">
      <alignment horizontal="center" vertical="center"/>
    </xf>
    <xf numFmtId="0" fontId="22" fillId="0" borderId="79" xfId="52" applyFont="1" applyBorder="1" applyAlignment="1">
      <alignment horizontal="center" vertical="center"/>
    </xf>
    <xf numFmtId="0" fontId="22" fillId="0" borderId="79" xfId="52" applyFont="1" applyFill="1" applyBorder="1" applyAlignment="1">
      <alignment horizontal="left" vertical="center"/>
    </xf>
    <xf numFmtId="0" fontId="47" fillId="0" borderId="46" xfId="0" applyFont="1" applyBorder="1" applyAlignment="1">
      <alignment horizontal="center" vertical="center" wrapText="1"/>
    </xf>
    <xf numFmtId="0" fontId="47" fillId="0" borderId="47" xfId="0" applyFont="1" applyBorder="1" applyAlignment="1">
      <alignment horizontal="center" vertical="center" wrapText="1"/>
    </xf>
    <xf numFmtId="0" fontId="48" fillId="0" borderId="48" xfId="0" applyFont="1" applyBorder="1"/>
    <xf numFmtId="0" fontId="48" fillId="0" borderId="2" xfId="0" applyFont="1" applyBorder="1"/>
    <xf numFmtId="0" fontId="48" fillId="0" borderId="5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8" fillId="4" borderId="7" xfId="0" applyFont="1" applyFill="1" applyBorder="1" applyAlignment="1">
      <alignment horizontal="center" vertical="center"/>
    </xf>
    <xf numFmtId="0" fontId="48" fillId="4" borderId="2" xfId="0" applyFont="1" applyFill="1" applyBorder="1"/>
    <xf numFmtId="0" fontId="0" fillId="0" borderId="48" xfId="0" applyBorder="1"/>
    <xf numFmtId="0" fontId="0" fillId="4" borderId="2" xfId="0" applyFill="1" applyBorder="1"/>
    <xf numFmtId="0" fontId="0" fillId="0" borderId="49" xfId="0" applyBorder="1"/>
    <xf numFmtId="0" fontId="0" fillId="0" borderId="50" xfId="0" applyBorder="1"/>
    <xf numFmtId="0" fontId="0" fillId="4" borderId="50" xfId="0" applyFill="1" applyBorder="1"/>
    <xf numFmtId="0" fontId="0" fillId="5" borderId="0" xfId="0" applyFill="1"/>
    <xf numFmtId="0" fontId="47" fillId="0" borderId="51" xfId="0" applyFont="1" applyBorder="1" applyAlignment="1">
      <alignment horizontal="center" vertical="center" wrapText="1"/>
    </xf>
    <xf numFmtId="0" fontId="48" fillId="0" borderId="82" xfId="0" applyFont="1" applyBorder="1" applyAlignment="1">
      <alignment horizontal="center" vertical="center"/>
    </xf>
    <xf numFmtId="0" fontId="48" fillId="0" borderId="52" xfId="0" applyFont="1" applyBorder="1"/>
    <xf numFmtId="0" fontId="0" fillId="0" borderId="52" xfId="0" applyBorder="1"/>
    <xf numFmtId="0" fontId="0" fillId="0" borderId="5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8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0" fillId="0" borderId="0" xfId="0" applyFont="1"/>
    <xf numFmtId="0" fontId="50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40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40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40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2862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2862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2862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370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370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370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37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37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37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632460</xdr:colOff>
      <xdr:row>2</xdr:row>
      <xdr:rowOff>72390</xdr:rowOff>
    </xdr:from>
    <xdr:to>
      <xdr:col>8</xdr:col>
      <xdr:colOff>1005205</xdr:colOff>
      <xdr:row>3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13320" y="653415"/>
          <a:ext cx="143954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641985</xdr:colOff>
      <xdr:row>3</xdr:row>
      <xdr:rowOff>259080</xdr:rowOff>
    </xdr:from>
    <xdr:to>
      <xdr:col>8</xdr:col>
      <xdr:colOff>965835</xdr:colOff>
      <xdr:row>4</xdr:row>
      <xdr:rowOff>312420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22845" y="1221105"/>
          <a:ext cx="1390650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632460</xdr:colOff>
      <xdr:row>3</xdr:row>
      <xdr:rowOff>72390</xdr:rowOff>
    </xdr:from>
    <xdr:to>
      <xdr:col>8</xdr:col>
      <xdr:colOff>1005205</xdr:colOff>
      <xdr:row>4</xdr:row>
      <xdr:rowOff>129540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13320" y="1034415"/>
          <a:ext cx="143954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632460</xdr:colOff>
      <xdr:row>4</xdr:row>
      <xdr:rowOff>72390</xdr:rowOff>
    </xdr:from>
    <xdr:to>
      <xdr:col>8</xdr:col>
      <xdr:colOff>1005205</xdr:colOff>
      <xdr:row>5</xdr:row>
      <xdr:rowOff>129540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13320" y="1415415"/>
          <a:ext cx="143954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632460</xdr:colOff>
      <xdr:row>5</xdr:row>
      <xdr:rowOff>72390</xdr:rowOff>
    </xdr:from>
    <xdr:to>
      <xdr:col>8</xdr:col>
      <xdr:colOff>1005205</xdr:colOff>
      <xdr:row>6</xdr:row>
      <xdr:rowOff>129540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13320" y="1796415"/>
          <a:ext cx="143954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632460</xdr:colOff>
      <xdr:row>6</xdr:row>
      <xdr:rowOff>72390</xdr:rowOff>
    </xdr:from>
    <xdr:to>
      <xdr:col>8</xdr:col>
      <xdr:colOff>1005205</xdr:colOff>
      <xdr:row>7</xdr:row>
      <xdr:rowOff>129540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13320" y="2177415"/>
          <a:ext cx="143954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632460</xdr:colOff>
      <xdr:row>7</xdr:row>
      <xdr:rowOff>72390</xdr:rowOff>
    </xdr:from>
    <xdr:to>
      <xdr:col>8</xdr:col>
      <xdr:colOff>1005205</xdr:colOff>
      <xdr:row>8</xdr:row>
      <xdr:rowOff>129540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13320" y="2558415"/>
          <a:ext cx="1439545" cy="438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2" customWidth="1"/>
    <col min="3" max="3" width="10.125" customWidth="1"/>
  </cols>
  <sheetData>
    <row r="1" ht="21" customHeight="1" spans="1:2">
      <c r="A1" s="453"/>
      <c r="B1" s="454" t="s">
        <v>0</v>
      </c>
    </row>
    <row r="2" spans="1:2">
      <c r="A2" s="10">
        <v>1</v>
      </c>
      <c r="B2" s="455" t="s">
        <v>1</v>
      </c>
    </row>
    <row r="3" spans="1:2">
      <c r="A3" s="10">
        <v>2</v>
      </c>
      <c r="B3" s="455" t="s">
        <v>2</v>
      </c>
    </row>
    <row r="4" spans="1:2">
      <c r="A4" s="10">
        <v>3</v>
      </c>
      <c r="B4" s="455" t="s">
        <v>3</v>
      </c>
    </row>
    <row r="5" spans="1:2">
      <c r="A5" s="10">
        <v>4</v>
      </c>
      <c r="B5" s="455" t="s">
        <v>4</v>
      </c>
    </row>
    <row r="6" spans="1:2">
      <c r="A6" s="10">
        <v>5</v>
      </c>
      <c r="B6" s="455" t="s">
        <v>5</v>
      </c>
    </row>
    <row r="7" spans="1:2">
      <c r="A7" s="10">
        <v>6</v>
      </c>
      <c r="B7" s="455" t="s">
        <v>6</v>
      </c>
    </row>
    <row r="8" s="451" customFormat="1" ht="15" customHeight="1" spans="1:2">
      <c r="A8" s="456">
        <v>7</v>
      </c>
      <c r="B8" s="457" t="s">
        <v>7</v>
      </c>
    </row>
    <row r="9" ht="18.95" customHeight="1" spans="1:2">
      <c r="A9" s="453"/>
      <c r="B9" s="458" t="s">
        <v>8</v>
      </c>
    </row>
    <row r="10" ht="15.95" customHeight="1" spans="1:2">
      <c r="A10" s="10">
        <v>1</v>
      </c>
      <c r="B10" s="459" t="s">
        <v>9</v>
      </c>
    </row>
    <row r="11" spans="1:2">
      <c r="A11" s="10">
        <v>2</v>
      </c>
      <c r="B11" s="455" t="s">
        <v>10</v>
      </c>
    </row>
    <row r="12" spans="1:2">
      <c r="A12" s="10">
        <v>3</v>
      </c>
      <c r="B12" s="457" t="s">
        <v>11</v>
      </c>
    </row>
    <row r="13" spans="1:2">
      <c r="A13" s="10">
        <v>4</v>
      </c>
      <c r="B13" s="455" t="s">
        <v>12</v>
      </c>
    </row>
    <row r="14" spans="1:2">
      <c r="A14" s="10">
        <v>5</v>
      </c>
      <c r="B14" s="455" t="s">
        <v>13</v>
      </c>
    </row>
    <row r="15" spans="1:2">
      <c r="A15" s="10">
        <v>6</v>
      </c>
      <c r="B15" s="455" t="s">
        <v>14</v>
      </c>
    </row>
    <row r="16" spans="1:2">
      <c r="A16" s="10">
        <v>7</v>
      </c>
      <c r="B16" s="455" t="s">
        <v>15</v>
      </c>
    </row>
    <row r="17" spans="1:2">
      <c r="A17" s="10">
        <v>8</v>
      </c>
      <c r="B17" s="455" t="s">
        <v>16</v>
      </c>
    </row>
    <row r="18" spans="1:2">
      <c r="A18" s="10">
        <v>9</v>
      </c>
      <c r="B18" s="455" t="s">
        <v>17</v>
      </c>
    </row>
    <row r="19" spans="1:2">
      <c r="A19" s="10"/>
      <c r="B19" s="455"/>
    </row>
    <row r="20" ht="20.25" spans="1:2">
      <c r="A20" s="453"/>
      <c r="B20" s="454" t="s">
        <v>18</v>
      </c>
    </row>
    <row r="21" spans="1:2">
      <c r="A21" s="10">
        <v>1</v>
      </c>
      <c r="B21" s="460" t="s">
        <v>19</v>
      </c>
    </row>
    <row r="22" spans="1:2">
      <c r="A22" s="10">
        <v>2</v>
      </c>
      <c r="B22" s="455" t="s">
        <v>20</v>
      </c>
    </row>
    <row r="23" spans="1:2">
      <c r="A23" s="10">
        <v>3</v>
      </c>
      <c r="B23" s="455" t="s">
        <v>21</v>
      </c>
    </row>
    <row r="24" spans="1:2">
      <c r="A24" s="10">
        <v>4</v>
      </c>
      <c r="B24" s="455" t="s">
        <v>22</v>
      </c>
    </row>
    <row r="25" spans="1:2">
      <c r="A25" s="10">
        <v>5</v>
      </c>
      <c r="B25" s="455" t="s">
        <v>23</v>
      </c>
    </row>
    <row r="26" spans="1:2">
      <c r="A26" s="10">
        <v>6</v>
      </c>
      <c r="B26" s="455" t="s">
        <v>24</v>
      </c>
    </row>
    <row r="27" spans="1:2">
      <c r="A27" s="10">
        <v>7</v>
      </c>
      <c r="B27" s="455" t="s">
        <v>25</v>
      </c>
    </row>
    <row r="28" spans="1:2">
      <c r="A28" s="10"/>
      <c r="B28" s="455"/>
    </row>
    <row r="29" ht="20.25" spans="1:2">
      <c r="A29" s="453"/>
      <c r="B29" s="454" t="s">
        <v>26</v>
      </c>
    </row>
    <row r="30" spans="1:2">
      <c r="A30" s="10">
        <v>1</v>
      </c>
      <c r="B30" s="460" t="s">
        <v>27</v>
      </c>
    </row>
    <row r="31" spans="1:2">
      <c r="A31" s="10">
        <v>2</v>
      </c>
      <c r="B31" s="455" t="s">
        <v>28</v>
      </c>
    </row>
    <row r="32" spans="1:2">
      <c r="A32" s="10">
        <v>3</v>
      </c>
      <c r="B32" s="455" t="s">
        <v>29</v>
      </c>
    </row>
    <row r="33" ht="28.5" spans="1:2">
      <c r="A33" s="10">
        <v>4</v>
      </c>
      <c r="B33" s="455" t="s">
        <v>30</v>
      </c>
    </row>
    <row r="34" spans="1:2">
      <c r="A34" s="10">
        <v>5</v>
      </c>
      <c r="B34" s="455" t="s">
        <v>31</v>
      </c>
    </row>
    <row r="35" spans="1:2">
      <c r="A35" s="10">
        <v>6</v>
      </c>
      <c r="B35" s="455" t="s">
        <v>32</v>
      </c>
    </row>
    <row r="36" spans="1:2">
      <c r="A36" s="10">
        <v>7</v>
      </c>
      <c r="B36" s="455" t="s">
        <v>33</v>
      </c>
    </row>
    <row r="37" spans="1:2">
      <c r="A37" s="10"/>
      <c r="B37" s="455"/>
    </row>
    <row r="39" spans="1:2">
      <c r="A39" s="461" t="s">
        <v>34</v>
      </c>
      <c r="B39" s="46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zoomScale="125" zoomScaleNormal="125" workbookViewId="0">
      <selection activeCell="H16" sqref="H16:K16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2.875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267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298</v>
      </c>
      <c r="H2" s="4"/>
      <c r="I2" s="4" t="s">
        <v>299</v>
      </c>
      <c r="J2" s="4"/>
      <c r="K2" s="6" t="s">
        <v>300</v>
      </c>
      <c r="L2" s="69" t="s">
        <v>301</v>
      </c>
      <c r="M2" s="19" t="s">
        <v>302</v>
      </c>
    </row>
    <row r="3" s="1" customFormat="1" ht="16.5" spans="1:13">
      <c r="A3" s="4"/>
      <c r="B3" s="7"/>
      <c r="C3" s="7"/>
      <c r="D3" s="7"/>
      <c r="E3" s="7"/>
      <c r="F3" s="7"/>
      <c r="G3" s="4" t="s">
        <v>303</v>
      </c>
      <c r="H3" s="4" t="s">
        <v>304</v>
      </c>
      <c r="I3" s="4" t="s">
        <v>303</v>
      </c>
      <c r="J3" s="4" t="s">
        <v>304</v>
      </c>
      <c r="K3" s="8"/>
      <c r="L3" s="70"/>
      <c r="M3" s="20"/>
    </row>
    <row r="4" ht="22" customHeight="1" spans="1:13">
      <c r="A4" s="60">
        <v>1</v>
      </c>
      <c r="B4" s="23" t="s">
        <v>286</v>
      </c>
      <c r="C4" s="24" t="s">
        <v>282</v>
      </c>
      <c r="D4" s="23" t="s">
        <v>283</v>
      </c>
      <c r="E4" s="23" t="s">
        <v>284</v>
      </c>
      <c r="F4" s="25" t="s">
        <v>285</v>
      </c>
      <c r="G4" s="61">
        <v>-0.03</v>
      </c>
      <c r="H4" s="61">
        <v>0</v>
      </c>
      <c r="I4" s="61">
        <v>-0.03</v>
      </c>
      <c r="J4" s="61">
        <v>0</v>
      </c>
      <c r="K4" s="65"/>
      <c r="L4" s="9" t="s">
        <v>95</v>
      </c>
      <c r="M4" s="9" t="s">
        <v>305</v>
      </c>
    </row>
    <row r="5" ht="22" customHeight="1" spans="1:13">
      <c r="A5" s="60">
        <v>2</v>
      </c>
      <c r="B5" s="23" t="s">
        <v>286</v>
      </c>
      <c r="C5" s="24" t="s">
        <v>282</v>
      </c>
      <c r="D5" s="23" t="s">
        <v>283</v>
      </c>
      <c r="E5" s="23" t="s">
        <v>287</v>
      </c>
      <c r="F5" s="25" t="s">
        <v>285</v>
      </c>
      <c r="G5" s="61">
        <v>-0.03</v>
      </c>
      <c r="H5" s="61">
        <v>0</v>
      </c>
      <c r="I5" s="61">
        <v>-0.03</v>
      </c>
      <c r="J5" s="61">
        <v>0</v>
      </c>
      <c r="K5" s="65"/>
      <c r="L5" s="9" t="s">
        <v>95</v>
      </c>
      <c r="M5" s="9" t="s">
        <v>305</v>
      </c>
    </row>
    <row r="6" ht="22" customHeight="1" spans="1:13">
      <c r="A6" s="60">
        <v>3</v>
      </c>
      <c r="B6" s="23" t="s">
        <v>286</v>
      </c>
      <c r="C6" s="24" t="s">
        <v>282</v>
      </c>
      <c r="D6" s="23" t="s">
        <v>283</v>
      </c>
      <c r="E6" s="23" t="s">
        <v>288</v>
      </c>
      <c r="F6" s="25" t="s">
        <v>285</v>
      </c>
      <c r="G6" s="61">
        <v>-0.02</v>
      </c>
      <c r="H6" s="61">
        <v>-0.01</v>
      </c>
      <c r="I6" s="61">
        <v>-0.02</v>
      </c>
      <c r="J6" s="61">
        <v>-0.01</v>
      </c>
      <c r="K6" s="65"/>
      <c r="L6" s="9" t="s">
        <v>95</v>
      </c>
      <c r="M6" s="9" t="s">
        <v>305</v>
      </c>
    </row>
    <row r="7" ht="22" customHeight="1" spans="1:13">
      <c r="A7" s="60">
        <v>4</v>
      </c>
      <c r="B7" s="23" t="s">
        <v>286</v>
      </c>
      <c r="C7" s="24" t="s">
        <v>282</v>
      </c>
      <c r="D7" s="23" t="s">
        <v>283</v>
      </c>
      <c r="E7" s="23" t="s">
        <v>289</v>
      </c>
      <c r="F7" s="25" t="s">
        <v>285</v>
      </c>
      <c r="G7" s="61">
        <v>-0.03</v>
      </c>
      <c r="H7" s="61">
        <v>0</v>
      </c>
      <c r="I7" s="61">
        <v>-0.03</v>
      </c>
      <c r="J7" s="61">
        <v>0</v>
      </c>
      <c r="K7" s="65"/>
      <c r="L7" s="9" t="s">
        <v>95</v>
      </c>
      <c r="M7" s="9" t="s">
        <v>305</v>
      </c>
    </row>
    <row r="8" ht="22" customHeight="1" spans="1:13">
      <c r="A8" s="60">
        <v>5</v>
      </c>
      <c r="B8" s="23" t="s">
        <v>286</v>
      </c>
      <c r="C8" s="24" t="s">
        <v>282</v>
      </c>
      <c r="D8" s="23" t="s">
        <v>283</v>
      </c>
      <c r="E8" s="27" t="s">
        <v>290</v>
      </c>
      <c r="F8" s="25" t="s">
        <v>285</v>
      </c>
      <c r="G8" s="61">
        <v>-0.02</v>
      </c>
      <c r="H8" s="61">
        <v>0</v>
      </c>
      <c r="I8" s="61">
        <v>-0.02</v>
      </c>
      <c r="J8" s="61">
        <v>-0.01</v>
      </c>
      <c r="K8" s="65"/>
      <c r="L8" s="9" t="s">
        <v>95</v>
      </c>
      <c r="M8" s="9" t="s">
        <v>305</v>
      </c>
    </row>
    <row r="9" ht="22" customHeight="1" spans="1:13">
      <c r="A9" s="60">
        <v>6</v>
      </c>
      <c r="B9" s="23" t="s">
        <v>286</v>
      </c>
      <c r="C9" s="24" t="s">
        <v>282</v>
      </c>
      <c r="D9" s="23" t="s">
        <v>283</v>
      </c>
      <c r="E9" s="23" t="s">
        <v>291</v>
      </c>
      <c r="F9" s="25" t="s">
        <v>285</v>
      </c>
      <c r="G9" s="61">
        <v>-0.02</v>
      </c>
      <c r="H9" s="61">
        <v>0</v>
      </c>
      <c r="I9" s="61">
        <v>-0.02</v>
      </c>
      <c r="J9" s="61">
        <v>-0.01</v>
      </c>
      <c r="K9" s="65"/>
      <c r="L9" s="9" t="s">
        <v>95</v>
      </c>
      <c r="M9" s="9" t="s">
        <v>305</v>
      </c>
    </row>
    <row r="10" ht="22" customHeight="1" spans="1:13">
      <c r="A10" s="60">
        <v>7</v>
      </c>
      <c r="B10" s="23" t="s">
        <v>286</v>
      </c>
      <c r="C10" s="24"/>
      <c r="D10" s="23" t="s">
        <v>292</v>
      </c>
      <c r="E10" s="23" t="s">
        <v>291</v>
      </c>
      <c r="F10" s="25" t="s">
        <v>293</v>
      </c>
      <c r="G10" s="61">
        <v>-0.01</v>
      </c>
      <c r="H10" s="61">
        <v>-0.02</v>
      </c>
      <c r="I10" s="61">
        <v>-0.03</v>
      </c>
      <c r="J10" s="61">
        <v>-0.01</v>
      </c>
      <c r="K10" s="65"/>
      <c r="L10" s="9" t="s">
        <v>95</v>
      </c>
      <c r="M10" s="9" t="s">
        <v>305</v>
      </c>
    </row>
    <row r="11" ht="22" customHeight="1" spans="1:13">
      <c r="A11" s="60">
        <v>8</v>
      </c>
      <c r="B11" s="23" t="s">
        <v>286</v>
      </c>
      <c r="C11" s="24"/>
      <c r="D11" s="23" t="s">
        <v>292</v>
      </c>
      <c r="E11" s="23" t="s">
        <v>287</v>
      </c>
      <c r="F11" s="25" t="s">
        <v>293</v>
      </c>
      <c r="G11" s="61">
        <v>-0.015</v>
      </c>
      <c r="H11" s="61">
        <v>-0.01</v>
      </c>
      <c r="I11" s="61">
        <v>-0.02</v>
      </c>
      <c r="J11" s="61">
        <v>-0.01</v>
      </c>
      <c r="K11" s="65"/>
      <c r="L11" s="9" t="s">
        <v>95</v>
      </c>
      <c r="M11" s="9" t="s">
        <v>305</v>
      </c>
    </row>
    <row r="12" ht="22" customHeight="1" spans="1:13">
      <c r="A12" s="60">
        <v>9</v>
      </c>
      <c r="B12" s="23" t="s">
        <v>286</v>
      </c>
      <c r="C12" s="24"/>
      <c r="D12" s="23" t="s">
        <v>292</v>
      </c>
      <c r="E12" s="23" t="s">
        <v>289</v>
      </c>
      <c r="F12" s="25" t="s">
        <v>293</v>
      </c>
      <c r="G12" s="61">
        <v>-0.02</v>
      </c>
      <c r="H12" s="61">
        <v>-0.01</v>
      </c>
      <c r="I12" s="61">
        <v>-0.02</v>
      </c>
      <c r="J12" s="61">
        <v>-0.01</v>
      </c>
      <c r="K12" s="65"/>
      <c r="L12" s="9" t="s">
        <v>95</v>
      </c>
      <c r="M12" s="9" t="s">
        <v>305</v>
      </c>
    </row>
    <row r="13" ht="22" customHeight="1" spans="1:13">
      <c r="A13" s="60">
        <v>10</v>
      </c>
      <c r="B13" s="23" t="s">
        <v>286</v>
      </c>
      <c r="C13" s="24"/>
      <c r="D13" s="23" t="s">
        <v>292</v>
      </c>
      <c r="E13" s="27" t="s">
        <v>290</v>
      </c>
      <c r="F13" s="25" t="s">
        <v>293</v>
      </c>
      <c r="G13" s="61">
        <v>-0.02</v>
      </c>
      <c r="H13" s="61">
        <v>-0.02</v>
      </c>
      <c r="I13" s="61">
        <v>-0.01</v>
      </c>
      <c r="J13" s="61">
        <v>-0.01</v>
      </c>
      <c r="K13" s="65"/>
      <c r="L13" s="9" t="s">
        <v>95</v>
      </c>
      <c r="M13" s="9" t="s">
        <v>305</v>
      </c>
    </row>
    <row r="14" ht="22" customHeight="1" spans="1:13">
      <c r="A14" s="60"/>
      <c r="B14" s="62"/>
      <c r="C14" s="63"/>
      <c r="D14" s="63"/>
      <c r="E14" s="63"/>
      <c r="F14" s="64"/>
      <c r="G14" s="65"/>
      <c r="H14" s="66"/>
      <c r="I14" s="66"/>
      <c r="J14" s="66"/>
      <c r="K14" s="65"/>
      <c r="L14" s="10"/>
      <c r="M14" s="10"/>
    </row>
    <row r="15" ht="22" customHeight="1" spans="1:13">
      <c r="A15" s="60"/>
      <c r="B15" s="62"/>
      <c r="C15" s="63"/>
      <c r="D15" s="63"/>
      <c r="E15" s="63"/>
      <c r="F15" s="64"/>
      <c r="G15" s="65"/>
      <c r="H15" s="66"/>
      <c r="I15" s="66"/>
      <c r="J15" s="66"/>
      <c r="K15" s="65"/>
      <c r="L15" s="10"/>
      <c r="M15" s="10"/>
    </row>
    <row r="16" s="2" customFormat="1" ht="18.75" spans="1:13">
      <c r="A16" s="13" t="s">
        <v>306</v>
      </c>
      <c r="B16" s="14"/>
      <c r="C16" s="14"/>
      <c r="D16" s="63"/>
      <c r="E16" s="15"/>
      <c r="F16" s="64"/>
      <c r="G16" s="33"/>
      <c r="H16" s="13" t="s">
        <v>295</v>
      </c>
      <c r="I16" s="14"/>
      <c r="J16" s="14"/>
      <c r="K16" s="15"/>
      <c r="L16" s="71"/>
      <c r="M16" s="21"/>
    </row>
    <row r="17" ht="84" customHeight="1" spans="1:13">
      <c r="A17" s="67" t="s">
        <v>307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72"/>
    </row>
  </sheetData>
  <mergeCells count="15">
    <mergeCell ref="A1:M1"/>
    <mergeCell ref="G2:H2"/>
    <mergeCell ref="I2:J2"/>
    <mergeCell ref="H16:K16"/>
    <mergeCell ref="L16:M16"/>
    <mergeCell ref="A17:M17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A10" sqref="A10:A13"/>
    </sheetView>
  </sheetViews>
  <sheetFormatPr defaultColWidth="9" defaultRowHeight="14.25"/>
  <cols>
    <col min="1" max="2" width="8.625" customWidth="1"/>
    <col min="3" max="3" width="16.625" customWidth="1"/>
    <col min="4" max="4" width="12.875" customWidth="1"/>
    <col min="5" max="5" width="13.625" customWidth="1"/>
    <col min="6" max="6" width="27.12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309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0" t="s">
        <v>310</v>
      </c>
      <c r="H2" s="41"/>
      <c r="I2" s="57"/>
      <c r="J2" s="40" t="s">
        <v>311</v>
      </c>
      <c r="K2" s="41"/>
      <c r="L2" s="57"/>
      <c r="M2" s="40" t="s">
        <v>312</v>
      </c>
      <c r="N2" s="41"/>
      <c r="O2" s="57"/>
      <c r="P2" s="40" t="s">
        <v>313</v>
      </c>
      <c r="Q2" s="41"/>
      <c r="R2" s="57"/>
      <c r="S2" s="41" t="s">
        <v>314</v>
      </c>
      <c r="T2" s="41"/>
      <c r="U2" s="57"/>
      <c r="V2" s="36" t="s">
        <v>315</v>
      </c>
      <c r="W2" s="36" t="s">
        <v>281</v>
      </c>
    </row>
    <row r="3" s="1" customFormat="1" ht="16.5" spans="1:23">
      <c r="A3" s="7"/>
      <c r="B3" s="42"/>
      <c r="C3" s="42"/>
      <c r="D3" s="42"/>
      <c r="E3" s="42"/>
      <c r="F3" s="42"/>
      <c r="G3" s="4" t="s">
        <v>316</v>
      </c>
      <c r="H3" s="4" t="s">
        <v>67</v>
      </c>
      <c r="I3" s="4" t="s">
        <v>272</v>
      </c>
      <c r="J3" s="4" t="s">
        <v>316</v>
      </c>
      <c r="K3" s="4" t="s">
        <v>67</v>
      </c>
      <c r="L3" s="4" t="s">
        <v>272</v>
      </c>
      <c r="M3" s="4" t="s">
        <v>316</v>
      </c>
      <c r="N3" s="4" t="s">
        <v>67</v>
      </c>
      <c r="O3" s="4" t="s">
        <v>272</v>
      </c>
      <c r="P3" s="4" t="s">
        <v>316</v>
      </c>
      <c r="Q3" s="4" t="s">
        <v>67</v>
      </c>
      <c r="R3" s="4" t="s">
        <v>272</v>
      </c>
      <c r="S3" s="4" t="s">
        <v>316</v>
      </c>
      <c r="T3" s="4" t="s">
        <v>67</v>
      </c>
      <c r="U3" s="4" t="s">
        <v>272</v>
      </c>
      <c r="V3" s="59"/>
      <c r="W3" s="59"/>
    </row>
    <row r="4" ht="18.75" spans="1:23">
      <c r="A4" s="43" t="s">
        <v>317</v>
      </c>
      <c r="B4" s="23" t="s">
        <v>286</v>
      </c>
      <c r="C4" s="24" t="s">
        <v>282</v>
      </c>
      <c r="D4" s="23" t="s">
        <v>283</v>
      </c>
      <c r="E4" s="23" t="s">
        <v>284</v>
      </c>
      <c r="F4" s="25" t="s">
        <v>285</v>
      </c>
      <c r="G4" s="44"/>
      <c r="H4" s="45"/>
      <c r="I4" s="45"/>
      <c r="J4" s="45"/>
      <c r="K4" s="26"/>
      <c r="L4" s="26"/>
      <c r="M4" s="9"/>
      <c r="N4" s="9"/>
      <c r="O4" s="9"/>
      <c r="P4" s="9"/>
      <c r="Q4" s="9"/>
      <c r="R4" s="9"/>
      <c r="S4" s="9"/>
      <c r="T4" s="9"/>
      <c r="U4" s="9"/>
      <c r="V4" s="9" t="s">
        <v>318</v>
      </c>
      <c r="W4" s="9"/>
    </row>
    <row r="5" ht="18.75" spans="1:23">
      <c r="A5" s="46" t="s">
        <v>317</v>
      </c>
      <c r="B5" s="23" t="s">
        <v>286</v>
      </c>
      <c r="C5" s="24" t="s">
        <v>282</v>
      </c>
      <c r="D5" s="23" t="s">
        <v>283</v>
      </c>
      <c r="E5" s="23" t="s">
        <v>287</v>
      </c>
      <c r="F5" s="25" t="s">
        <v>285</v>
      </c>
      <c r="G5" s="47" t="s">
        <v>319</v>
      </c>
      <c r="H5" s="48"/>
      <c r="I5" s="58"/>
      <c r="J5" s="47" t="s">
        <v>320</v>
      </c>
      <c r="K5" s="48"/>
      <c r="L5" s="58"/>
      <c r="M5" s="40" t="s">
        <v>321</v>
      </c>
      <c r="N5" s="41"/>
      <c r="O5" s="57"/>
      <c r="P5" s="40" t="s">
        <v>322</v>
      </c>
      <c r="Q5" s="41"/>
      <c r="R5" s="57"/>
      <c r="S5" s="41" t="s">
        <v>323</v>
      </c>
      <c r="T5" s="41"/>
      <c r="U5" s="57"/>
      <c r="V5" s="9"/>
      <c r="W5" s="9"/>
    </row>
    <row r="6" ht="18.75" spans="1:23">
      <c r="A6" s="46" t="s">
        <v>317</v>
      </c>
      <c r="B6" s="23" t="s">
        <v>286</v>
      </c>
      <c r="C6" s="24" t="s">
        <v>282</v>
      </c>
      <c r="D6" s="23" t="s">
        <v>283</v>
      </c>
      <c r="E6" s="23" t="s">
        <v>288</v>
      </c>
      <c r="F6" s="25" t="s">
        <v>285</v>
      </c>
      <c r="G6" s="49" t="s">
        <v>316</v>
      </c>
      <c r="H6" s="49" t="s">
        <v>67</v>
      </c>
      <c r="I6" s="49" t="s">
        <v>272</v>
      </c>
      <c r="J6" s="49" t="s">
        <v>316</v>
      </c>
      <c r="K6" s="49" t="s">
        <v>67</v>
      </c>
      <c r="L6" s="49" t="s">
        <v>272</v>
      </c>
      <c r="M6" s="4" t="s">
        <v>316</v>
      </c>
      <c r="N6" s="4" t="s">
        <v>67</v>
      </c>
      <c r="O6" s="4" t="s">
        <v>272</v>
      </c>
      <c r="P6" s="4" t="s">
        <v>316</v>
      </c>
      <c r="Q6" s="4" t="s">
        <v>67</v>
      </c>
      <c r="R6" s="4" t="s">
        <v>272</v>
      </c>
      <c r="S6" s="4" t="s">
        <v>316</v>
      </c>
      <c r="T6" s="4" t="s">
        <v>67</v>
      </c>
      <c r="U6" s="4" t="s">
        <v>272</v>
      </c>
      <c r="V6" s="9"/>
      <c r="W6" s="9"/>
    </row>
    <row r="7" ht="18.75" spans="1:23">
      <c r="A7" s="50" t="s">
        <v>317</v>
      </c>
      <c r="B7" s="23" t="s">
        <v>286</v>
      </c>
      <c r="C7" s="24" t="s">
        <v>282</v>
      </c>
      <c r="D7" s="23" t="s">
        <v>283</v>
      </c>
      <c r="E7" s="23" t="s">
        <v>289</v>
      </c>
      <c r="F7" s="25" t="s">
        <v>285</v>
      </c>
      <c r="G7" s="26"/>
      <c r="H7" s="45"/>
      <c r="I7" s="45"/>
      <c r="J7" s="45"/>
      <c r="K7" s="45"/>
      <c r="L7" s="26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18.75" spans="1:23">
      <c r="A8" s="46" t="s">
        <v>317</v>
      </c>
      <c r="B8" s="23" t="s">
        <v>286</v>
      </c>
      <c r="C8" s="24" t="s">
        <v>282</v>
      </c>
      <c r="D8" s="23" t="s">
        <v>283</v>
      </c>
      <c r="E8" s="27" t="s">
        <v>290</v>
      </c>
      <c r="F8" s="25" t="s">
        <v>285</v>
      </c>
      <c r="G8" s="9"/>
      <c r="H8" s="45"/>
      <c r="I8" s="45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2" customHeight="1" spans="1:23">
      <c r="A9" s="50" t="s">
        <v>317</v>
      </c>
      <c r="B9" s="23" t="s">
        <v>286</v>
      </c>
      <c r="C9" s="24" t="s">
        <v>282</v>
      </c>
      <c r="D9" s="23" t="s">
        <v>283</v>
      </c>
      <c r="E9" s="23" t="s">
        <v>291</v>
      </c>
      <c r="F9" s="25" t="s">
        <v>285</v>
      </c>
      <c r="G9" s="9"/>
      <c r="H9" s="45"/>
      <c r="I9" s="45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18.75" spans="1:23">
      <c r="A10" s="46" t="s">
        <v>317</v>
      </c>
      <c r="B10" s="23" t="s">
        <v>286</v>
      </c>
      <c r="C10" s="51"/>
      <c r="D10" s="23" t="s">
        <v>292</v>
      </c>
      <c r="E10" s="23" t="s">
        <v>291</v>
      </c>
      <c r="F10" s="25" t="s">
        <v>293</v>
      </c>
      <c r="G10" s="9"/>
      <c r="H10" s="45"/>
      <c r="I10" s="45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ht="18.75" spans="1:23">
      <c r="A11" s="50" t="s">
        <v>317</v>
      </c>
      <c r="B11" s="23" t="s">
        <v>286</v>
      </c>
      <c r="C11" s="52"/>
      <c r="D11" s="23" t="s">
        <v>292</v>
      </c>
      <c r="E11" s="23" t="s">
        <v>287</v>
      </c>
      <c r="F11" s="25" t="s">
        <v>293</v>
      </c>
      <c r="G11" s="9"/>
      <c r="H11" s="45"/>
      <c r="I11" s="45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ht="18.75" spans="1:23">
      <c r="A12" s="46" t="s">
        <v>317</v>
      </c>
      <c r="B12" s="23" t="s">
        <v>286</v>
      </c>
      <c r="C12" s="52"/>
      <c r="D12" s="23" t="s">
        <v>292</v>
      </c>
      <c r="E12" s="23" t="s">
        <v>289</v>
      </c>
      <c r="F12" s="25" t="s">
        <v>293</v>
      </c>
      <c r="G12" s="9"/>
      <c r="H12" s="45"/>
      <c r="I12" s="45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ht="18.75" spans="1:23">
      <c r="A13" s="50" t="s">
        <v>317</v>
      </c>
      <c r="B13" s="23" t="s">
        <v>286</v>
      </c>
      <c r="C13" s="53"/>
      <c r="D13" s="23" t="s">
        <v>292</v>
      </c>
      <c r="E13" s="27" t="s">
        <v>290</v>
      </c>
      <c r="F13" s="25" t="s">
        <v>293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54"/>
      <c r="B14" s="54"/>
      <c r="C14" s="54"/>
      <c r="D14" s="54"/>
      <c r="E14" s="54"/>
      <c r="F14" s="5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3"/>
      <c r="B15" s="53"/>
      <c r="C15" s="53"/>
      <c r="D15" s="53"/>
      <c r="E15" s="53"/>
      <c r="F15" s="5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54"/>
      <c r="B16" s="54"/>
      <c r="C16" s="54"/>
      <c r="D16" s="54"/>
      <c r="E16" s="54"/>
      <c r="F16" s="54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>
      <c r="A17" s="53"/>
      <c r="B17" s="53"/>
      <c r="C17" s="53"/>
      <c r="D17" s="53"/>
      <c r="E17" s="53"/>
      <c r="F17" s="53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="2" customFormat="1" ht="33" customHeight="1" spans="1:23">
      <c r="A19" s="13" t="s">
        <v>324</v>
      </c>
      <c r="B19" s="14"/>
      <c r="C19" s="14"/>
      <c r="D19" s="14"/>
      <c r="E19" s="15"/>
      <c r="F19" s="16"/>
      <c r="G19" s="33"/>
      <c r="H19" s="39"/>
      <c r="I19" s="39"/>
      <c r="J19" s="13" t="s">
        <v>295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5"/>
      <c r="V19" s="14"/>
      <c r="W19" s="21"/>
    </row>
    <row r="20" ht="80" customHeight="1" spans="1:23">
      <c r="A20" s="55" t="s">
        <v>325</v>
      </c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</row>
  </sheetData>
  <mergeCells count="36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9:E19"/>
    <mergeCell ref="F19:G19"/>
    <mergeCell ref="J19:U19"/>
    <mergeCell ref="A20:W20"/>
    <mergeCell ref="A2:A3"/>
    <mergeCell ref="A14:A15"/>
    <mergeCell ref="A16:A17"/>
    <mergeCell ref="B2:B3"/>
    <mergeCell ref="B14:B15"/>
    <mergeCell ref="B16:B17"/>
    <mergeCell ref="C2:C3"/>
    <mergeCell ref="C10:C13"/>
    <mergeCell ref="C14:C15"/>
    <mergeCell ref="C16:C17"/>
    <mergeCell ref="D2:D3"/>
    <mergeCell ref="D14:D15"/>
    <mergeCell ref="D16:D17"/>
    <mergeCell ref="E2:E3"/>
    <mergeCell ref="E14:E15"/>
    <mergeCell ref="E16:E17"/>
    <mergeCell ref="F2:F3"/>
    <mergeCell ref="F14:F15"/>
    <mergeCell ref="F16:F17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327</v>
      </c>
      <c r="B2" s="36" t="s">
        <v>268</v>
      </c>
      <c r="C2" s="36" t="s">
        <v>269</v>
      </c>
      <c r="D2" s="36" t="s">
        <v>270</v>
      </c>
      <c r="E2" s="36" t="s">
        <v>271</v>
      </c>
      <c r="F2" s="36" t="s">
        <v>272</v>
      </c>
      <c r="G2" s="35" t="s">
        <v>328</v>
      </c>
      <c r="H2" s="35" t="s">
        <v>329</v>
      </c>
      <c r="I2" s="35" t="s">
        <v>330</v>
      </c>
      <c r="J2" s="35" t="s">
        <v>329</v>
      </c>
      <c r="K2" s="35" t="s">
        <v>331</v>
      </c>
      <c r="L2" s="35" t="s">
        <v>329</v>
      </c>
      <c r="M2" s="36" t="s">
        <v>315</v>
      </c>
      <c r="N2" s="36" t="s">
        <v>281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7" t="s">
        <v>327</v>
      </c>
      <c r="B4" s="38" t="s">
        <v>332</v>
      </c>
      <c r="C4" s="38" t="s">
        <v>316</v>
      </c>
      <c r="D4" s="38" t="s">
        <v>270</v>
      </c>
      <c r="E4" s="36" t="s">
        <v>271</v>
      </c>
      <c r="F4" s="36" t="s">
        <v>272</v>
      </c>
      <c r="G4" s="35" t="s">
        <v>328</v>
      </c>
      <c r="H4" s="35" t="s">
        <v>329</v>
      </c>
      <c r="I4" s="35" t="s">
        <v>330</v>
      </c>
      <c r="J4" s="35" t="s">
        <v>329</v>
      </c>
      <c r="K4" s="35" t="s">
        <v>331</v>
      </c>
      <c r="L4" s="35" t="s">
        <v>329</v>
      </c>
      <c r="M4" s="36" t="s">
        <v>315</v>
      </c>
      <c r="N4" s="36" t="s">
        <v>281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333</v>
      </c>
      <c r="B11" s="14"/>
      <c r="C11" s="14"/>
      <c r="D11" s="15"/>
      <c r="E11" s="16"/>
      <c r="F11" s="39"/>
      <c r="G11" s="33"/>
      <c r="H11" s="39"/>
      <c r="I11" s="13" t="s">
        <v>334</v>
      </c>
      <c r="J11" s="14"/>
      <c r="K11" s="14"/>
      <c r="L11" s="14"/>
      <c r="M11" s="14"/>
      <c r="N11" s="21"/>
    </row>
    <row r="12" ht="16.5" spans="1:14">
      <c r="A12" s="17" t="s">
        <v>335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9" sqref="F9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3.3" customWidth="1"/>
    <col min="8" max="9" width="14" customWidth="1"/>
    <col min="10" max="10" width="11.5" customWidth="1"/>
  </cols>
  <sheetData>
    <row r="1" ht="29.25" spans="1:10">
      <c r="A1" s="3" t="s">
        <v>336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309</v>
      </c>
      <c r="B2" s="5" t="s">
        <v>272</v>
      </c>
      <c r="C2" s="5" t="s">
        <v>268</v>
      </c>
      <c r="D2" s="5" t="s">
        <v>269</v>
      </c>
      <c r="E2" s="5" t="s">
        <v>270</v>
      </c>
      <c r="F2" s="5" t="s">
        <v>271</v>
      </c>
      <c r="G2" s="4" t="s">
        <v>337</v>
      </c>
      <c r="H2" s="4" t="s">
        <v>338</v>
      </c>
      <c r="I2" s="4" t="s">
        <v>339</v>
      </c>
      <c r="J2" s="4" t="s">
        <v>340</v>
      </c>
      <c r="K2" s="5" t="s">
        <v>315</v>
      </c>
      <c r="L2" s="5" t="s">
        <v>281</v>
      </c>
    </row>
    <row r="3" ht="30" customHeight="1" spans="1:12">
      <c r="A3" s="22" t="s">
        <v>317</v>
      </c>
      <c r="B3" s="23" t="s">
        <v>286</v>
      </c>
      <c r="C3" s="24" t="s">
        <v>282</v>
      </c>
      <c r="D3" s="23" t="s">
        <v>283</v>
      </c>
      <c r="E3" s="23" t="s">
        <v>284</v>
      </c>
      <c r="F3" s="25" t="s">
        <v>285</v>
      </c>
      <c r="G3" s="9" t="s">
        <v>341</v>
      </c>
      <c r="H3" s="26" t="s">
        <v>342</v>
      </c>
      <c r="I3" s="26"/>
      <c r="J3" s="9"/>
      <c r="K3" s="34" t="s">
        <v>343</v>
      </c>
      <c r="L3" s="9" t="s">
        <v>305</v>
      </c>
    </row>
    <row r="4" ht="30" customHeight="1" spans="1:12">
      <c r="A4" s="22" t="s">
        <v>317</v>
      </c>
      <c r="B4" s="23" t="s">
        <v>286</v>
      </c>
      <c r="C4" s="24" t="s">
        <v>282</v>
      </c>
      <c r="D4" s="23" t="s">
        <v>283</v>
      </c>
      <c r="E4" s="23" t="s">
        <v>287</v>
      </c>
      <c r="F4" s="25" t="s">
        <v>285</v>
      </c>
      <c r="G4" s="9" t="s">
        <v>341</v>
      </c>
      <c r="H4" s="26" t="s">
        <v>342</v>
      </c>
      <c r="I4" s="26"/>
      <c r="J4" s="9"/>
      <c r="K4" s="34" t="s">
        <v>343</v>
      </c>
      <c r="L4" s="9" t="s">
        <v>305</v>
      </c>
    </row>
    <row r="5" ht="30" customHeight="1" spans="1:12">
      <c r="A5" s="22" t="s">
        <v>317</v>
      </c>
      <c r="B5" s="23" t="s">
        <v>286</v>
      </c>
      <c r="C5" s="24" t="s">
        <v>282</v>
      </c>
      <c r="D5" s="23" t="s">
        <v>283</v>
      </c>
      <c r="E5" s="23" t="s">
        <v>288</v>
      </c>
      <c r="F5" s="25" t="s">
        <v>285</v>
      </c>
      <c r="G5" s="9" t="s">
        <v>341</v>
      </c>
      <c r="H5" s="26" t="s">
        <v>342</v>
      </c>
      <c r="I5" s="10"/>
      <c r="J5" s="10"/>
      <c r="K5" s="34" t="s">
        <v>343</v>
      </c>
      <c r="L5" s="9" t="s">
        <v>305</v>
      </c>
    </row>
    <row r="6" ht="30" customHeight="1" spans="1:12">
      <c r="A6" s="22" t="s">
        <v>317</v>
      </c>
      <c r="B6" s="23" t="s">
        <v>286</v>
      </c>
      <c r="C6" s="24" t="s">
        <v>282</v>
      </c>
      <c r="D6" s="23" t="s">
        <v>283</v>
      </c>
      <c r="E6" s="23" t="s">
        <v>289</v>
      </c>
      <c r="F6" s="25" t="s">
        <v>285</v>
      </c>
      <c r="G6" s="9" t="s">
        <v>341</v>
      </c>
      <c r="H6" s="26" t="s">
        <v>342</v>
      </c>
      <c r="I6" s="10"/>
      <c r="J6" s="10"/>
      <c r="K6" s="34" t="s">
        <v>343</v>
      </c>
      <c r="L6" s="9" t="s">
        <v>305</v>
      </c>
    </row>
    <row r="7" ht="30" customHeight="1" spans="1:12">
      <c r="A7" s="22" t="s">
        <v>317</v>
      </c>
      <c r="B7" s="23" t="s">
        <v>286</v>
      </c>
      <c r="C7" s="24" t="s">
        <v>282</v>
      </c>
      <c r="D7" s="23" t="s">
        <v>283</v>
      </c>
      <c r="E7" s="27" t="s">
        <v>290</v>
      </c>
      <c r="F7" s="25" t="s">
        <v>285</v>
      </c>
      <c r="G7" s="9" t="s">
        <v>341</v>
      </c>
      <c r="H7" s="26" t="s">
        <v>342</v>
      </c>
      <c r="I7" s="10"/>
      <c r="J7" s="10"/>
      <c r="K7" s="34"/>
      <c r="L7" s="9"/>
    </row>
    <row r="8" ht="30" customHeight="1" spans="1:12">
      <c r="A8" s="22" t="s">
        <v>317</v>
      </c>
      <c r="B8" s="23" t="s">
        <v>286</v>
      </c>
      <c r="C8" s="24" t="s">
        <v>282</v>
      </c>
      <c r="D8" s="23" t="s">
        <v>283</v>
      </c>
      <c r="E8" s="23" t="s">
        <v>291</v>
      </c>
      <c r="F8" s="25" t="s">
        <v>285</v>
      </c>
      <c r="G8" s="9" t="s">
        <v>341</v>
      </c>
      <c r="H8" s="26" t="s">
        <v>342</v>
      </c>
      <c r="I8" s="10"/>
      <c r="J8" s="10"/>
      <c r="K8" s="34"/>
      <c r="L8" s="9"/>
    </row>
    <row r="9" ht="30" customHeight="1" spans="1:12">
      <c r="A9" s="22"/>
      <c r="B9" s="28"/>
      <c r="C9" s="29"/>
      <c r="D9" s="30"/>
      <c r="E9" s="31"/>
      <c r="F9" s="32"/>
      <c r="G9" s="9"/>
      <c r="H9" s="26"/>
      <c r="I9" s="10"/>
      <c r="J9" s="10"/>
      <c r="K9" s="34"/>
      <c r="L9" s="9"/>
    </row>
    <row r="10" ht="30" customHeight="1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3" t="s">
        <v>344</v>
      </c>
      <c r="B11" s="14"/>
      <c r="C11" s="14"/>
      <c r="D11" s="14"/>
      <c r="E11" s="15"/>
      <c r="F11" s="16"/>
      <c r="G11" s="33"/>
      <c r="H11" s="13" t="s">
        <v>345</v>
      </c>
      <c r="I11" s="14"/>
      <c r="J11" s="14"/>
      <c r="K11" s="14"/>
      <c r="L11" s="21"/>
    </row>
    <row r="12" ht="16.5" spans="1:12">
      <c r="A12" s="17" t="s">
        <v>346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4" sqref="A4:I5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267</v>
      </c>
      <c r="B2" s="5" t="s">
        <v>272</v>
      </c>
      <c r="C2" s="5" t="s">
        <v>316</v>
      </c>
      <c r="D2" s="5" t="s">
        <v>270</v>
      </c>
      <c r="E2" s="5" t="s">
        <v>271</v>
      </c>
      <c r="F2" s="4" t="s">
        <v>348</v>
      </c>
      <c r="G2" s="4" t="s">
        <v>299</v>
      </c>
      <c r="H2" s="6" t="s">
        <v>300</v>
      </c>
      <c r="I2" s="19" t="s">
        <v>302</v>
      </c>
    </row>
    <row r="3" s="1" customFormat="1" ht="16.5" spans="1:9">
      <c r="A3" s="4"/>
      <c r="B3" s="7"/>
      <c r="C3" s="7"/>
      <c r="D3" s="7"/>
      <c r="E3" s="7"/>
      <c r="F3" s="4" t="s">
        <v>349</v>
      </c>
      <c r="G3" s="4" t="s">
        <v>303</v>
      </c>
      <c r="H3" s="8"/>
      <c r="I3" s="20"/>
    </row>
    <row r="4" spans="1:9">
      <c r="A4" s="9"/>
      <c r="B4" s="10"/>
      <c r="C4" s="11"/>
      <c r="D4" s="9"/>
      <c r="E4" s="9"/>
      <c r="F4" s="12"/>
      <c r="G4" s="12"/>
      <c r="H4" s="9"/>
      <c r="I4" s="9"/>
    </row>
    <row r="5" spans="1:9">
      <c r="A5" s="10"/>
      <c r="B5" s="10"/>
      <c r="C5" s="9"/>
      <c r="D5" s="9"/>
      <c r="E5" s="9"/>
      <c r="F5" s="9"/>
      <c r="G5" s="9"/>
      <c r="H5" s="9"/>
      <c r="I5" s="9"/>
    </row>
    <row r="6" spans="1:9">
      <c r="A6" s="10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350</v>
      </c>
      <c r="B12" s="14"/>
      <c r="C12" s="14"/>
      <c r="D12" s="15"/>
      <c r="E12" s="16"/>
      <c r="F12" s="13" t="s">
        <v>351</v>
      </c>
      <c r="G12" s="14"/>
      <c r="H12" s="15"/>
      <c r="I12" s="21"/>
    </row>
    <row r="13" ht="16.5" spans="1:9">
      <c r="A13" s="17" t="s">
        <v>352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1" t="s">
        <v>35</v>
      </c>
      <c r="C2" s="432"/>
      <c r="D2" s="432"/>
      <c r="E2" s="432"/>
      <c r="F2" s="432"/>
      <c r="G2" s="432"/>
      <c r="H2" s="432"/>
      <c r="I2" s="446"/>
    </row>
    <row r="3" ht="27.95" customHeight="1" spans="2:9">
      <c r="B3" s="433"/>
      <c r="C3" s="434"/>
      <c r="D3" s="435" t="s">
        <v>36</v>
      </c>
      <c r="E3" s="436"/>
      <c r="F3" s="437" t="s">
        <v>37</v>
      </c>
      <c r="G3" s="438"/>
      <c r="H3" s="435" t="s">
        <v>38</v>
      </c>
      <c r="I3" s="447"/>
    </row>
    <row r="4" ht="27.95" customHeight="1" spans="2:9">
      <c r="B4" s="433" t="s">
        <v>39</v>
      </c>
      <c r="C4" s="434" t="s">
        <v>40</v>
      </c>
      <c r="D4" s="434" t="s">
        <v>41</v>
      </c>
      <c r="E4" s="434" t="s">
        <v>42</v>
      </c>
      <c r="F4" s="439" t="s">
        <v>41</v>
      </c>
      <c r="G4" s="439" t="s">
        <v>42</v>
      </c>
      <c r="H4" s="434" t="s">
        <v>41</v>
      </c>
      <c r="I4" s="448" t="s">
        <v>42</v>
      </c>
    </row>
    <row r="5" ht="27.95" customHeight="1" spans="2:9">
      <c r="B5" s="440" t="s">
        <v>43</v>
      </c>
      <c r="C5" s="10">
        <v>13</v>
      </c>
      <c r="D5" s="10">
        <v>0</v>
      </c>
      <c r="E5" s="10">
        <v>1</v>
      </c>
      <c r="F5" s="441">
        <v>0</v>
      </c>
      <c r="G5" s="441">
        <v>1</v>
      </c>
      <c r="H5" s="10">
        <v>1</v>
      </c>
      <c r="I5" s="449">
        <v>2</v>
      </c>
    </row>
    <row r="6" ht="27.95" customHeight="1" spans="2:9">
      <c r="B6" s="440" t="s">
        <v>44</v>
      </c>
      <c r="C6" s="10">
        <v>20</v>
      </c>
      <c r="D6" s="10">
        <v>0</v>
      </c>
      <c r="E6" s="10">
        <v>1</v>
      </c>
      <c r="F6" s="441">
        <v>1</v>
      </c>
      <c r="G6" s="441">
        <v>2</v>
      </c>
      <c r="H6" s="10">
        <v>2</v>
      </c>
      <c r="I6" s="449">
        <v>3</v>
      </c>
    </row>
    <row r="7" ht="27.95" customHeight="1" spans="2:9">
      <c r="B7" s="440" t="s">
        <v>45</v>
      </c>
      <c r="C7" s="10">
        <v>32</v>
      </c>
      <c r="D7" s="10">
        <v>0</v>
      </c>
      <c r="E7" s="10">
        <v>1</v>
      </c>
      <c r="F7" s="441">
        <v>2</v>
      </c>
      <c r="G7" s="441">
        <v>3</v>
      </c>
      <c r="H7" s="10">
        <v>3</v>
      </c>
      <c r="I7" s="449">
        <v>4</v>
      </c>
    </row>
    <row r="8" ht="27.95" customHeight="1" spans="2:9">
      <c r="B8" s="440" t="s">
        <v>46</v>
      </c>
      <c r="C8" s="10">
        <v>50</v>
      </c>
      <c r="D8" s="10">
        <v>1</v>
      </c>
      <c r="E8" s="10">
        <v>2</v>
      </c>
      <c r="F8" s="441">
        <v>3</v>
      </c>
      <c r="G8" s="441">
        <v>4</v>
      </c>
      <c r="H8" s="10">
        <v>5</v>
      </c>
      <c r="I8" s="449">
        <v>6</v>
      </c>
    </row>
    <row r="9" ht="27.95" customHeight="1" spans="2:9">
      <c r="B9" s="440" t="s">
        <v>47</v>
      </c>
      <c r="C9" s="10">
        <v>80</v>
      </c>
      <c r="D9" s="10">
        <v>2</v>
      </c>
      <c r="E9" s="10">
        <v>3</v>
      </c>
      <c r="F9" s="441">
        <v>5</v>
      </c>
      <c r="G9" s="441">
        <v>6</v>
      </c>
      <c r="H9" s="10">
        <v>7</v>
      </c>
      <c r="I9" s="449">
        <v>8</v>
      </c>
    </row>
    <row r="10" ht="27.95" customHeight="1" spans="2:9">
      <c r="B10" s="440" t="s">
        <v>48</v>
      </c>
      <c r="C10" s="10">
        <v>125</v>
      </c>
      <c r="D10" s="10">
        <v>3</v>
      </c>
      <c r="E10" s="10">
        <v>4</v>
      </c>
      <c r="F10" s="441">
        <v>7</v>
      </c>
      <c r="G10" s="441">
        <v>8</v>
      </c>
      <c r="H10" s="10">
        <v>10</v>
      </c>
      <c r="I10" s="449">
        <v>11</v>
      </c>
    </row>
    <row r="11" ht="27.95" customHeight="1" spans="2:9">
      <c r="B11" s="440" t="s">
        <v>49</v>
      </c>
      <c r="C11" s="10">
        <v>200</v>
      </c>
      <c r="D11" s="10">
        <v>5</v>
      </c>
      <c r="E11" s="10">
        <v>6</v>
      </c>
      <c r="F11" s="441">
        <v>10</v>
      </c>
      <c r="G11" s="441">
        <v>11</v>
      </c>
      <c r="H11" s="10">
        <v>14</v>
      </c>
      <c r="I11" s="449">
        <v>15</v>
      </c>
    </row>
    <row r="12" ht="27.95" customHeight="1" spans="2:9">
      <c r="B12" s="442" t="s">
        <v>50</v>
      </c>
      <c r="C12" s="443">
        <v>315</v>
      </c>
      <c r="D12" s="443">
        <v>7</v>
      </c>
      <c r="E12" s="443">
        <v>8</v>
      </c>
      <c r="F12" s="444">
        <v>14</v>
      </c>
      <c r="G12" s="444">
        <v>15</v>
      </c>
      <c r="H12" s="443">
        <v>21</v>
      </c>
      <c r="I12" s="450">
        <v>22</v>
      </c>
    </row>
    <row r="14" spans="2:4">
      <c r="B14" s="445" t="s">
        <v>51</v>
      </c>
      <c r="C14" s="445"/>
      <c r="D14" s="44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D25" sqref="D25"/>
    </sheetView>
  </sheetViews>
  <sheetFormatPr defaultColWidth="10.375" defaultRowHeight="16.5" customHeight="1"/>
  <cols>
    <col min="1" max="1" width="11.125" style="259" customWidth="1"/>
    <col min="2" max="9" width="10.375" style="259"/>
    <col min="10" max="10" width="8.875" style="259" customWidth="1"/>
    <col min="11" max="11" width="12" style="259" customWidth="1"/>
    <col min="12" max="16384" width="10.375" style="259"/>
  </cols>
  <sheetData>
    <row r="1" ht="21" spans="1:11">
      <c r="A1" s="361" t="s">
        <v>52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ht="15" spans="1:11">
      <c r="A2" s="260" t="s">
        <v>53</v>
      </c>
      <c r="B2" s="261" t="s">
        <v>54</v>
      </c>
      <c r="C2" s="261"/>
      <c r="D2" s="262" t="s">
        <v>55</v>
      </c>
      <c r="E2" s="262"/>
      <c r="F2" s="261" t="s">
        <v>56</v>
      </c>
      <c r="G2" s="261"/>
      <c r="H2" s="263" t="s">
        <v>57</v>
      </c>
      <c r="I2" s="334" t="s">
        <v>56</v>
      </c>
      <c r="J2" s="334"/>
      <c r="K2" s="335"/>
    </row>
    <row r="3" ht="14.25" spans="1:11">
      <c r="A3" s="264" t="s">
        <v>58</v>
      </c>
      <c r="B3" s="265"/>
      <c r="C3" s="266"/>
      <c r="D3" s="267" t="s">
        <v>59</v>
      </c>
      <c r="E3" s="268"/>
      <c r="F3" s="268"/>
      <c r="G3" s="269"/>
      <c r="H3" s="267" t="s">
        <v>60</v>
      </c>
      <c r="I3" s="268"/>
      <c r="J3" s="268"/>
      <c r="K3" s="269"/>
    </row>
    <row r="4" ht="14.25" spans="1:11">
      <c r="A4" s="270" t="s">
        <v>61</v>
      </c>
      <c r="B4" s="157" t="s">
        <v>62</v>
      </c>
      <c r="C4" s="158"/>
      <c r="D4" s="270" t="s">
        <v>63</v>
      </c>
      <c r="E4" s="271"/>
      <c r="F4" s="272">
        <v>45667</v>
      </c>
      <c r="G4" s="273"/>
      <c r="H4" s="270" t="s">
        <v>64</v>
      </c>
      <c r="I4" s="271"/>
      <c r="J4" s="157" t="s">
        <v>65</v>
      </c>
      <c r="K4" s="158" t="s">
        <v>66</v>
      </c>
    </row>
    <row r="5" ht="14.25" spans="1:11">
      <c r="A5" s="274" t="s">
        <v>67</v>
      </c>
      <c r="B5" s="157" t="s">
        <v>68</v>
      </c>
      <c r="C5" s="158"/>
      <c r="D5" s="270" t="s">
        <v>69</v>
      </c>
      <c r="E5" s="271"/>
      <c r="F5" s="272">
        <v>45636</v>
      </c>
      <c r="G5" s="273"/>
      <c r="H5" s="270" t="s">
        <v>70</v>
      </c>
      <c r="I5" s="271"/>
      <c r="J5" s="157" t="s">
        <v>65</v>
      </c>
      <c r="K5" s="158" t="s">
        <v>66</v>
      </c>
    </row>
    <row r="6" ht="14.25" spans="1:11">
      <c r="A6" s="270" t="s">
        <v>71</v>
      </c>
      <c r="B6" s="275" t="s">
        <v>72</v>
      </c>
      <c r="C6" s="276">
        <v>6</v>
      </c>
      <c r="D6" s="274" t="s">
        <v>73</v>
      </c>
      <c r="E6" s="277"/>
      <c r="F6" s="272">
        <v>45651</v>
      </c>
      <c r="G6" s="273"/>
      <c r="H6" s="270" t="s">
        <v>74</v>
      </c>
      <c r="I6" s="271"/>
      <c r="J6" s="157" t="s">
        <v>65</v>
      </c>
      <c r="K6" s="158" t="s">
        <v>66</v>
      </c>
    </row>
    <row r="7" ht="14.25" spans="1:11">
      <c r="A7" s="270" t="s">
        <v>75</v>
      </c>
      <c r="B7" s="278">
        <v>3000</v>
      </c>
      <c r="C7" s="279"/>
      <c r="D7" s="274" t="s">
        <v>76</v>
      </c>
      <c r="E7" s="280"/>
      <c r="F7" s="272">
        <v>45654</v>
      </c>
      <c r="G7" s="273"/>
      <c r="H7" s="270" t="s">
        <v>77</v>
      </c>
      <c r="I7" s="271"/>
      <c r="J7" s="157" t="s">
        <v>65</v>
      </c>
      <c r="K7" s="158" t="s">
        <v>66</v>
      </c>
    </row>
    <row r="8" ht="15" spans="1:11">
      <c r="A8" s="281" t="s">
        <v>78</v>
      </c>
      <c r="B8" s="282" t="s">
        <v>79</v>
      </c>
      <c r="C8" s="283"/>
      <c r="D8" s="284" t="s">
        <v>80</v>
      </c>
      <c r="E8" s="285"/>
      <c r="F8" s="286">
        <v>45656</v>
      </c>
      <c r="G8" s="287"/>
      <c r="H8" s="284" t="s">
        <v>81</v>
      </c>
      <c r="I8" s="285"/>
      <c r="J8" s="304" t="s">
        <v>65</v>
      </c>
      <c r="K8" s="336" t="s">
        <v>66</v>
      </c>
    </row>
    <row r="9" ht="15" spans="1:11">
      <c r="A9" s="362" t="s">
        <v>82</v>
      </c>
      <c r="B9" s="363"/>
      <c r="C9" s="363"/>
      <c r="D9" s="364"/>
      <c r="E9" s="364"/>
      <c r="F9" s="364"/>
      <c r="G9" s="364"/>
      <c r="H9" s="364"/>
      <c r="I9" s="364"/>
      <c r="J9" s="364"/>
      <c r="K9" s="412"/>
    </row>
    <row r="10" ht="15" spans="1:11">
      <c r="A10" s="365" t="s">
        <v>83</v>
      </c>
      <c r="B10" s="366"/>
      <c r="C10" s="366"/>
      <c r="D10" s="366"/>
      <c r="E10" s="366"/>
      <c r="F10" s="366"/>
      <c r="G10" s="366"/>
      <c r="H10" s="366"/>
      <c r="I10" s="366"/>
      <c r="J10" s="366"/>
      <c r="K10" s="413"/>
    </row>
    <row r="11" ht="14.25" spans="1:11">
      <c r="A11" s="367" t="s">
        <v>84</v>
      </c>
      <c r="B11" s="368" t="s">
        <v>85</v>
      </c>
      <c r="C11" s="369" t="s">
        <v>86</v>
      </c>
      <c r="D11" s="370"/>
      <c r="E11" s="371" t="s">
        <v>87</v>
      </c>
      <c r="F11" s="368" t="s">
        <v>85</v>
      </c>
      <c r="G11" s="369" t="s">
        <v>86</v>
      </c>
      <c r="H11" s="369" t="s">
        <v>88</v>
      </c>
      <c r="I11" s="371" t="s">
        <v>89</v>
      </c>
      <c r="J11" s="368" t="s">
        <v>85</v>
      </c>
      <c r="K11" s="414" t="s">
        <v>86</v>
      </c>
    </row>
    <row r="12" ht="14.25" spans="1:11">
      <c r="A12" s="274" t="s">
        <v>90</v>
      </c>
      <c r="B12" s="294" t="s">
        <v>85</v>
      </c>
      <c r="C12" s="157" t="s">
        <v>86</v>
      </c>
      <c r="D12" s="280"/>
      <c r="E12" s="277" t="s">
        <v>91</v>
      </c>
      <c r="F12" s="294" t="s">
        <v>85</v>
      </c>
      <c r="G12" s="157" t="s">
        <v>86</v>
      </c>
      <c r="H12" s="157" t="s">
        <v>88</v>
      </c>
      <c r="I12" s="277" t="s">
        <v>92</v>
      </c>
      <c r="J12" s="294" t="s">
        <v>85</v>
      </c>
      <c r="K12" s="158" t="s">
        <v>86</v>
      </c>
    </row>
    <row r="13" ht="14.25" spans="1:11">
      <c r="A13" s="274" t="s">
        <v>93</v>
      </c>
      <c r="B13" s="294" t="s">
        <v>85</v>
      </c>
      <c r="C13" s="157" t="s">
        <v>86</v>
      </c>
      <c r="D13" s="280"/>
      <c r="E13" s="277" t="s">
        <v>94</v>
      </c>
      <c r="F13" s="157" t="s">
        <v>95</v>
      </c>
      <c r="G13" s="157" t="s">
        <v>96</v>
      </c>
      <c r="H13" s="157" t="s">
        <v>88</v>
      </c>
      <c r="I13" s="277" t="s">
        <v>97</v>
      </c>
      <c r="J13" s="294" t="s">
        <v>85</v>
      </c>
      <c r="K13" s="158" t="s">
        <v>86</v>
      </c>
    </row>
    <row r="14" ht="15" spans="1:11">
      <c r="A14" s="284" t="s">
        <v>98</v>
      </c>
      <c r="B14" s="285"/>
      <c r="C14" s="285"/>
      <c r="D14" s="285"/>
      <c r="E14" s="285"/>
      <c r="F14" s="285"/>
      <c r="G14" s="285"/>
      <c r="H14" s="285"/>
      <c r="I14" s="285"/>
      <c r="J14" s="285"/>
      <c r="K14" s="338"/>
    </row>
    <row r="15" ht="15" spans="1:11">
      <c r="A15" s="365" t="s">
        <v>99</v>
      </c>
      <c r="B15" s="366"/>
      <c r="C15" s="366"/>
      <c r="D15" s="366"/>
      <c r="E15" s="366"/>
      <c r="F15" s="366"/>
      <c r="G15" s="366"/>
      <c r="H15" s="366"/>
      <c r="I15" s="366"/>
      <c r="J15" s="366"/>
      <c r="K15" s="413"/>
    </row>
    <row r="16" ht="14.25" spans="1:11">
      <c r="A16" s="372" t="s">
        <v>100</v>
      </c>
      <c r="B16" s="369" t="s">
        <v>95</v>
      </c>
      <c r="C16" s="369" t="s">
        <v>96</v>
      </c>
      <c r="D16" s="373"/>
      <c r="E16" s="374" t="s">
        <v>101</v>
      </c>
      <c r="F16" s="369" t="s">
        <v>95</v>
      </c>
      <c r="G16" s="369" t="s">
        <v>96</v>
      </c>
      <c r="H16" s="375"/>
      <c r="I16" s="374" t="s">
        <v>102</v>
      </c>
      <c r="J16" s="369" t="s">
        <v>95</v>
      </c>
      <c r="K16" s="414" t="s">
        <v>96</v>
      </c>
    </row>
    <row r="17" customHeight="1" spans="1:22">
      <c r="A17" s="311" t="s">
        <v>103</v>
      </c>
      <c r="B17" s="157" t="s">
        <v>95</v>
      </c>
      <c r="C17" s="157" t="s">
        <v>96</v>
      </c>
      <c r="D17" s="376"/>
      <c r="E17" s="312" t="s">
        <v>104</v>
      </c>
      <c r="F17" s="157" t="s">
        <v>95</v>
      </c>
      <c r="G17" s="157" t="s">
        <v>96</v>
      </c>
      <c r="H17" s="377"/>
      <c r="I17" s="312" t="s">
        <v>105</v>
      </c>
      <c r="J17" s="157" t="s">
        <v>95</v>
      </c>
      <c r="K17" s="158" t="s">
        <v>96</v>
      </c>
      <c r="L17" s="415"/>
      <c r="M17" s="415"/>
      <c r="N17" s="415"/>
      <c r="O17" s="415"/>
      <c r="P17" s="415"/>
      <c r="Q17" s="415"/>
      <c r="R17" s="415"/>
      <c r="S17" s="415"/>
      <c r="T17" s="415"/>
      <c r="U17" s="415"/>
      <c r="V17" s="415"/>
    </row>
    <row r="18" ht="18" customHeight="1" spans="1:11">
      <c r="A18" s="378" t="s">
        <v>106</v>
      </c>
      <c r="B18" s="379"/>
      <c r="C18" s="379"/>
      <c r="D18" s="379"/>
      <c r="E18" s="379"/>
      <c r="F18" s="379"/>
      <c r="G18" s="379"/>
      <c r="H18" s="379"/>
      <c r="I18" s="379"/>
      <c r="J18" s="379"/>
      <c r="K18" s="416"/>
    </row>
    <row r="19" s="360" customFormat="1" ht="18" customHeight="1" spans="1:11">
      <c r="A19" s="365" t="s">
        <v>107</v>
      </c>
      <c r="B19" s="366"/>
      <c r="C19" s="366"/>
      <c r="D19" s="366"/>
      <c r="E19" s="366"/>
      <c r="F19" s="366"/>
      <c r="G19" s="366"/>
      <c r="H19" s="366"/>
      <c r="I19" s="366"/>
      <c r="J19" s="366"/>
      <c r="K19" s="413"/>
    </row>
    <row r="20" customHeight="1" spans="1:11">
      <c r="A20" s="380" t="s">
        <v>108</v>
      </c>
      <c r="B20" s="381"/>
      <c r="C20" s="381"/>
      <c r="D20" s="381"/>
      <c r="E20" s="381"/>
      <c r="F20" s="381"/>
      <c r="G20" s="381"/>
      <c r="H20" s="381"/>
      <c r="I20" s="381"/>
      <c r="J20" s="381"/>
      <c r="K20" s="417"/>
    </row>
    <row r="21" ht="21.75" customHeight="1" spans="1:11">
      <c r="A21" s="382" t="s">
        <v>109</v>
      </c>
      <c r="B21" s="107"/>
      <c r="C21" s="383">
        <v>120</v>
      </c>
      <c r="D21" s="383">
        <v>130</v>
      </c>
      <c r="E21" s="383">
        <v>140</v>
      </c>
      <c r="F21" s="383">
        <v>150</v>
      </c>
      <c r="G21" s="383">
        <v>160</v>
      </c>
      <c r="H21" s="384">
        <v>170</v>
      </c>
      <c r="I21" s="107"/>
      <c r="J21" s="418"/>
      <c r="K21" s="343" t="s">
        <v>110</v>
      </c>
    </row>
    <row r="22" ht="23" customHeight="1" spans="1:11">
      <c r="A22" s="385" t="s">
        <v>111</v>
      </c>
      <c r="B22" s="386"/>
      <c r="C22" s="386" t="s">
        <v>95</v>
      </c>
      <c r="D22" s="386" t="s">
        <v>95</v>
      </c>
      <c r="E22" s="386" t="s">
        <v>95</v>
      </c>
      <c r="F22" s="386" t="s">
        <v>95</v>
      </c>
      <c r="G22" s="386" t="s">
        <v>95</v>
      </c>
      <c r="H22" s="386" t="s">
        <v>95</v>
      </c>
      <c r="I22" s="386"/>
      <c r="J22" s="386"/>
      <c r="K22" s="419"/>
    </row>
    <row r="23" ht="23" customHeight="1" spans="1:11">
      <c r="A23" s="385" t="s">
        <v>112</v>
      </c>
      <c r="B23" s="386"/>
      <c r="C23" s="386" t="s">
        <v>95</v>
      </c>
      <c r="D23" s="386" t="s">
        <v>95</v>
      </c>
      <c r="E23" s="386" t="s">
        <v>95</v>
      </c>
      <c r="F23" s="386" t="s">
        <v>95</v>
      </c>
      <c r="G23" s="386" t="s">
        <v>95</v>
      </c>
      <c r="H23" s="386" t="s">
        <v>95</v>
      </c>
      <c r="I23" s="386"/>
      <c r="J23" s="386"/>
      <c r="K23" s="419"/>
    </row>
    <row r="24" ht="23" customHeight="1" spans="1:11">
      <c r="A24" s="385" t="s">
        <v>113</v>
      </c>
      <c r="B24" s="387"/>
      <c r="C24" s="386" t="s">
        <v>95</v>
      </c>
      <c r="D24" s="386" t="s">
        <v>95</v>
      </c>
      <c r="E24" s="386" t="s">
        <v>95</v>
      </c>
      <c r="F24" s="386" t="s">
        <v>95</v>
      </c>
      <c r="G24" s="386" t="s">
        <v>95</v>
      </c>
      <c r="H24" s="386" t="s">
        <v>95</v>
      </c>
      <c r="I24" s="387"/>
      <c r="J24" s="387"/>
      <c r="K24" s="420"/>
    </row>
    <row r="25" ht="23" customHeight="1" spans="1:11">
      <c r="A25" s="385" t="s">
        <v>114</v>
      </c>
      <c r="B25" s="388"/>
      <c r="C25" s="386" t="s">
        <v>95</v>
      </c>
      <c r="D25" s="386" t="s">
        <v>95</v>
      </c>
      <c r="E25" s="386" t="s">
        <v>95</v>
      </c>
      <c r="F25" s="386" t="s">
        <v>95</v>
      </c>
      <c r="G25" s="386" t="s">
        <v>95</v>
      </c>
      <c r="H25" s="386" t="s">
        <v>95</v>
      </c>
      <c r="I25" s="388"/>
      <c r="J25" s="388"/>
      <c r="K25" s="420"/>
    </row>
    <row r="26" ht="23" customHeight="1" spans="1:11">
      <c r="A26" s="389"/>
      <c r="B26" s="388"/>
      <c r="C26" s="388"/>
      <c r="D26" s="388"/>
      <c r="E26" s="388"/>
      <c r="F26" s="388"/>
      <c r="G26" s="388"/>
      <c r="H26" s="388"/>
      <c r="I26" s="388"/>
      <c r="J26" s="388"/>
      <c r="K26" s="420"/>
    </row>
    <row r="27" ht="23" customHeight="1" spans="1:11">
      <c r="A27" s="389"/>
      <c r="B27" s="388"/>
      <c r="C27" s="388"/>
      <c r="D27" s="388"/>
      <c r="E27" s="388"/>
      <c r="F27" s="388"/>
      <c r="G27" s="388"/>
      <c r="H27" s="388"/>
      <c r="I27" s="388"/>
      <c r="J27" s="388"/>
      <c r="K27" s="420"/>
    </row>
    <row r="28" ht="18" customHeight="1" spans="1:11">
      <c r="A28" s="390" t="s">
        <v>115</v>
      </c>
      <c r="B28" s="391"/>
      <c r="C28" s="391"/>
      <c r="D28" s="391"/>
      <c r="E28" s="391"/>
      <c r="F28" s="391"/>
      <c r="G28" s="391"/>
      <c r="H28" s="391"/>
      <c r="I28" s="391"/>
      <c r="J28" s="391"/>
      <c r="K28" s="421"/>
    </row>
    <row r="29" ht="18.75" customHeight="1" spans="1:11">
      <c r="A29" s="392" t="s">
        <v>116</v>
      </c>
      <c r="B29" s="393"/>
      <c r="C29" s="393"/>
      <c r="D29" s="393"/>
      <c r="E29" s="393"/>
      <c r="F29" s="393"/>
      <c r="G29" s="393"/>
      <c r="H29" s="393"/>
      <c r="I29" s="393"/>
      <c r="J29" s="393"/>
      <c r="K29" s="422"/>
    </row>
    <row r="30" ht="18.75" customHeight="1" spans="1:11">
      <c r="A30" s="394"/>
      <c r="B30" s="395"/>
      <c r="C30" s="395"/>
      <c r="D30" s="395"/>
      <c r="E30" s="395"/>
      <c r="F30" s="395"/>
      <c r="G30" s="395"/>
      <c r="H30" s="395"/>
      <c r="I30" s="395"/>
      <c r="J30" s="395"/>
      <c r="K30" s="423"/>
    </row>
    <row r="31" ht="18" customHeight="1" spans="1:11">
      <c r="A31" s="390" t="s">
        <v>117</v>
      </c>
      <c r="B31" s="391"/>
      <c r="C31" s="391"/>
      <c r="D31" s="391"/>
      <c r="E31" s="391"/>
      <c r="F31" s="391"/>
      <c r="G31" s="391"/>
      <c r="H31" s="391"/>
      <c r="I31" s="391"/>
      <c r="J31" s="391"/>
      <c r="K31" s="421"/>
    </row>
    <row r="32" ht="14.25" spans="1:11">
      <c r="A32" s="396" t="s">
        <v>118</v>
      </c>
      <c r="B32" s="397"/>
      <c r="C32" s="397"/>
      <c r="D32" s="397"/>
      <c r="E32" s="397"/>
      <c r="F32" s="397"/>
      <c r="G32" s="397"/>
      <c r="H32" s="397"/>
      <c r="I32" s="397"/>
      <c r="J32" s="397"/>
      <c r="K32" s="424"/>
    </row>
    <row r="33" ht="15" spans="1:11">
      <c r="A33" s="165" t="s">
        <v>119</v>
      </c>
      <c r="B33" s="166"/>
      <c r="C33" s="157" t="s">
        <v>65</v>
      </c>
      <c r="D33" s="157" t="s">
        <v>66</v>
      </c>
      <c r="E33" s="398" t="s">
        <v>120</v>
      </c>
      <c r="F33" s="399"/>
      <c r="G33" s="399"/>
      <c r="H33" s="399"/>
      <c r="I33" s="399"/>
      <c r="J33" s="399"/>
      <c r="K33" s="425"/>
    </row>
    <row r="34" ht="15" spans="1:11">
      <c r="A34" s="400" t="s">
        <v>121</v>
      </c>
      <c r="B34" s="400"/>
      <c r="C34" s="400"/>
      <c r="D34" s="400"/>
      <c r="E34" s="400"/>
      <c r="F34" s="400"/>
      <c r="G34" s="400"/>
      <c r="H34" s="400"/>
      <c r="I34" s="400"/>
      <c r="J34" s="400"/>
      <c r="K34" s="400"/>
    </row>
    <row r="35" ht="21" customHeight="1" spans="1:11">
      <c r="A35" s="401" t="s">
        <v>122</v>
      </c>
      <c r="B35" s="402"/>
      <c r="C35" s="402"/>
      <c r="D35" s="402"/>
      <c r="E35" s="402"/>
      <c r="F35" s="402"/>
      <c r="G35" s="402"/>
      <c r="H35" s="402"/>
      <c r="I35" s="402"/>
      <c r="J35" s="402"/>
      <c r="K35" s="426"/>
    </row>
    <row r="36" ht="21" customHeight="1" spans="1:11">
      <c r="A36" s="319" t="s">
        <v>123</v>
      </c>
      <c r="B36" s="320"/>
      <c r="C36" s="320"/>
      <c r="D36" s="320"/>
      <c r="E36" s="320"/>
      <c r="F36" s="320"/>
      <c r="G36" s="320"/>
      <c r="H36" s="320"/>
      <c r="I36" s="320"/>
      <c r="J36" s="320"/>
      <c r="K36" s="349"/>
    </row>
    <row r="37" ht="21" customHeight="1" spans="1:11">
      <c r="A37" s="319" t="s">
        <v>124</v>
      </c>
      <c r="B37" s="320"/>
      <c r="C37" s="320"/>
      <c r="D37" s="320"/>
      <c r="E37" s="320"/>
      <c r="F37" s="320"/>
      <c r="G37" s="320"/>
      <c r="H37" s="320"/>
      <c r="I37" s="320"/>
      <c r="J37" s="320"/>
      <c r="K37" s="349"/>
    </row>
    <row r="38" ht="21" customHeight="1" spans="1:11">
      <c r="A38" s="319"/>
      <c r="B38" s="320"/>
      <c r="C38" s="320"/>
      <c r="D38" s="320"/>
      <c r="E38" s="320"/>
      <c r="F38" s="320"/>
      <c r="G38" s="320"/>
      <c r="H38" s="320"/>
      <c r="I38" s="320"/>
      <c r="J38" s="320"/>
      <c r="K38" s="349"/>
    </row>
    <row r="39" ht="21" customHeight="1" spans="1:11">
      <c r="A39" s="319"/>
      <c r="B39" s="320"/>
      <c r="C39" s="320"/>
      <c r="D39" s="320"/>
      <c r="E39" s="320"/>
      <c r="F39" s="320"/>
      <c r="G39" s="320"/>
      <c r="H39" s="320"/>
      <c r="I39" s="320"/>
      <c r="J39" s="320"/>
      <c r="K39" s="349"/>
    </row>
    <row r="40" ht="21" customHeight="1" spans="1:11">
      <c r="A40" s="319"/>
      <c r="B40" s="320"/>
      <c r="C40" s="320"/>
      <c r="D40" s="320"/>
      <c r="E40" s="320"/>
      <c r="F40" s="320"/>
      <c r="G40" s="320"/>
      <c r="H40" s="320"/>
      <c r="I40" s="320"/>
      <c r="J40" s="320"/>
      <c r="K40" s="349"/>
    </row>
    <row r="41" ht="21" customHeight="1" spans="1:11">
      <c r="A41" s="319"/>
      <c r="B41" s="320"/>
      <c r="C41" s="320"/>
      <c r="D41" s="320"/>
      <c r="E41" s="320"/>
      <c r="F41" s="320"/>
      <c r="G41" s="320"/>
      <c r="H41" s="320"/>
      <c r="I41" s="320"/>
      <c r="J41" s="320"/>
      <c r="K41" s="349"/>
    </row>
    <row r="42" ht="15" spans="1:11">
      <c r="A42" s="314" t="s">
        <v>125</v>
      </c>
      <c r="B42" s="315"/>
      <c r="C42" s="315"/>
      <c r="D42" s="315"/>
      <c r="E42" s="315"/>
      <c r="F42" s="315"/>
      <c r="G42" s="315"/>
      <c r="H42" s="315"/>
      <c r="I42" s="315"/>
      <c r="J42" s="315"/>
      <c r="K42" s="347"/>
    </row>
    <row r="43" ht="15" spans="1:11">
      <c r="A43" s="365" t="s">
        <v>126</v>
      </c>
      <c r="B43" s="366"/>
      <c r="C43" s="366"/>
      <c r="D43" s="366"/>
      <c r="E43" s="366"/>
      <c r="F43" s="366"/>
      <c r="G43" s="366"/>
      <c r="H43" s="366"/>
      <c r="I43" s="366"/>
      <c r="J43" s="366"/>
      <c r="K43" s="413"/>
    </row>
    <row r="44" ht="14.25" spans="1:11">
      <c r="A44" s="372" t="s">
        <v>127</v>
      </c>
      <c r="B44" s="369" t="s">
        <v>95</v>
      </c>
      <c r="C44" s="369" t="s">
        <v>96</v>
      </c>
      <c r="D44" s="369" t="s">
        <v>88</v>
      </c>
      <c r="E44" s="374" t="s">
        <v>128</v>
      </c>
      <c r="F44" s="369" t="s">
        <v>95</v>
      </c>
      <c r="G44" s="369" t="s">
        <v>96</v>
      </c>
      <c r="H44" s="369" t="s">
        <v>88</v>
      </c>
      <c r="I44" s="374" t="s">
        <v>129</v>
      </c>
      <c r="J44" s="369" t="s">
        <v>95</v>
      </c>
      <c r="K44" s="414" t="s">
        <v>96</v>
      </c>
    </row>
    <row r="45" ht="14.25" spans="1:11">
      <c r="A45" s="311" t="s">
        <v>87</v>
      </c>
      <c r="B45" s="157" t="s">
        <v>95</v>
      </c>
      <c r="C45" s="157" t="s">
        <v>96</v>
      </c>
      <c r="D45" s="157" t="s">
        <v>88</v>
      </c>
      <c r="E45" s="312" t="s">
        <v>94</v>
      </c>
      <c r="F45" s="157" t="s">
        <v>95</v>
      </c>
      <c r="G45" s="157" t="s">
        <v>96</v>
      </c>
      <c r="H45" s="157" t="s">
        <v>88</v>
      </c>
      <c r="I45" s="312" t="s">
        <v>105</v>
      </c>
      <c r="J45" s="157" t="s">
        <v>95</v>
      </c>
      <c r="K45" s="158" t="s">
        <v>96</v>
      </c>
    </row>
    <row r="46" ht="15" spans="1:11">
      <c r="A46" s="284" t="s">
        <v>98</v>
      </c>
      <c r="B46" s="285"/>
      <c r="C46" s="285"/>
      <c r="D46" s="285"/>
      <c r="E46" s="285"/>
      <c r="F46" s="285"/>
      <c r="G46" s="285"/>
      <c r="H46" s="285"/>
      <c r="I46" s="285"/>
      <c r="J46" s="285"/>
      <c r="K46" s="338"/>
    </row>
    <row r="47" ht="15" spans="1:11">
      <c r="A47" s="400" t="s">
        <v>130</v>
      </c>
      <c r="B47" s="400"/>
      <c r="C47" s="400"/>
      <c r="D47" s="400"/>
      <c r="E47" s="400"/>
      <c r="F47" s="400"/>
      <c r="G47" s="400"/>
      <c r="H47" s="400"/>
      <c r="I47" s="400"/>
      <c r="J47" s="400"/>
      <c r="K47" s="400"/>
    </row>
    <row r="48" ht="15" spans="1:11">
      <c r="A48" s="401"/>
      <c r="B48" s="402"/>
      <c r="C48" s="402"/>
      <c r="D48" s="402"/>
      <c r="E48" s="402"/>
      <c r="F48" s="402"/>
      <c r="G48" s="402"/>
      <c r="H48" s="402"/>
      <c r="I48" s="402"/>
      <c r="J48" s="402"/>
      <c r="K48" s="426"/>
    </row>
    <row r="49" ht="15" spans="1:11">
      <c r="A49" s="403" t="s">
        <v>131</v>
      </c>
      <c r="B49" s="404" t="s">
        <v>132</v>
      </c>
      <c r="C49" s="404"/>
      <c r="D49" s="405" t="s">
        <v>133</v>
      </c>
      <c r="E49" s="406" t="s">
        <v>134</v>
      </c>
      <c r="F49" s="407" t="s">
        <v>135</v>
      </c>
      <c r="G49" s="408">
        <v>45252</v>
      </c>
      <c r="H49" s="409" t="s">
        <v>136</v>
      </c>
      <c r="I49" s="427"/>
      <c r="J49" s="428" t="s">
        <v>137</v>
      </c>
      <c r="K49" s="429"/>
    </row>
    <row r="50" ht="15" spans="1:11">
      <c r="A50" s="400" t="s">
        <v>138</v>
      </c>
      <c r="B50" s="400"/>
      <c r="C50" s="400"/>
      <c r="D50" s="400"/>
      <c r="E50" s="400"/>
      <c r="F50" s="400"/>
      <c r="G50" s="400"/>
      <c r="H50" s="400"/>
      <c r="I50" s="400"/>
      <c r="J50" s="400"/>
      <c r="K50" s="400"/>
    </row>
    <row r="51" ht="15" spans="1:11">
      <c r="A51" s="410" t="s">
        <v>139</v>
      </c>
      <c r="B51" s="411"/>
      <c r="C51" s="411"/>
      <c r="D51" s="411"/>
      <c r="E51" s="411"/>
      <c r="F51" s="411"/>
      <c r="G51" s="411"/>
      <c r="H51" s="411"/>
      <c r="I51" s="411"/>
      <c r="J51" s="411"/>
      <c r="K51" s="430"/>
    </row>
    <row r="52" ht="15" spans="1:11">
      <c r="A52" s="403" t="s">
        <v>131</v>
      </c>
      <c r="B52" s="404" t="s">
        <v>132</v>
      </c>
      <c r="C52" s="404"/>
      <c r="D52" s="405" t="s">
        <v>133</v>
      </c>
      <c r="E52" s="406" t="s">
        <v>134</v>
      </c>
      <c r="F52" s="407" t="s">
        <v>135</v>
      </c>
      <c r="G52" s="408">
        <v>45252</v>
      </c>
      <c r="H52" s="409" t="s">
        <v>136</v>
      </c>
      <c r="I52" s="427"/>
      <c r="J52" s="428" t="s">
        <v>137</v>
      </c>
      <c r="K52" s="42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S12" sqref="S12"/>
    </sheetView>
  </sheetViews>
  <sheetFormatPr defaultColWidth="9" defaultRowHeight="14.25"/>
  <cols>
    <col min="1" max="1" width="19.875" style="87" customWidth="1"/>
    <col min="2" max="2" width="9" style="87" customWidth="1"/>
    <col min="3" max="4" width="8.5" style="88" customWidth="1"/>
    <col min="5" max="7" width="8.5" style="87" customWidth="1"/>
    <col min="8" max="8" width="6.5" style="87" customWidth="1"/>
    <col min="9" max="9" width="2.75" style="87" customWidth="1"/>
    <col min="10" max="10" width="9.15833333333333" style="87" customWidth="1"/>
    <col min="11" max="11" width="10.75" style="87" customWidth="1"/>
    <col min="12" max="14" width="9.75" style="87" customWidth="1"/>
    <col min="15" max="15" width="9.75" style="355" customWidth="1"/>
    <col min="16" max="253" width="9" style="87"/>
    <col min="254" max="16384" width="9" style="91"/>
  </cols>
  <sheetData>
    <row r="1" s="87" customFormat="1" ht="29" customHeight="1" spans="1:256">
      <c r="A1" s="92" t="s">
        <v>140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126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</row>
    <row r="2" s="87" customFormat="1" ht="20" customHeight="1" spans="1:256">
      <c r="A2" s="95" t="s">
        <v>61</v>
      </c>
      <c r="B2" s="96" t="str">
        <f>首期!B4</f>
        <v>QAMMBN85650</v>
      </c>
      <c r="C2" s="97"/>
      <c r="D2" s="98"/>
      <c r="E2" s="99" t="s">
        <v>67</v>
      </c>
      <c r="F2" s="100" t="s">
        <v>141</v>
      </c>
      <c r="G2" s="100"/>
      <c r="H2" s="100"/>
      <c r="I2" s="127"/>
      <c r="J2" s="128" t="s">
        <v>57</v>
      </c>
      <c r="K2" s="129" t="s">
        <v>56</v>
      </c>
      <c r="L2" s="129"/>
      <c r="M2" s="129"/>
      <c r="N2" s="130"/>
      <c r="O2" s="13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</row>
    <row r="3" s="87" customFormat="1" spans="1:256">
      <c r="A3" s="101" t="s">
        <v>142</v>
      </c>
      <c r="B3" s="102" t="s">
        <v>143</v>
      </c>
      <c r="C3" s="103"/>
      <c r="D3" s="102"/>
      <c r="E3" s="102"/>
      <c r="F3" s="102"/>
      <c r="G3" s="102"/>
      <c r="H3" s="102"/>
      <c r="I3" s="132"/>
      <c r="J3" s="133"/>
      <c r="K3" s="133"/>
      <c r="L3" s="133"/>
      <c r="M3" s="133"/>
      <c r="N3" s="134"/>
      <c r="O3" s="135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</row>
    <row r="4" s="87" customFormat="1" ht="16.5" spans="1:256">
      <c r="A4" s="101"/>
      <c r="B4" s="104" t="s">
        <v>144</v>
      </c>
      <c r="C4" s="104" t="s">
        <v>145</v>
      </c>
      <c r="D4" s="105" t="s">
        <v>146</v>
      </c>
      <c r="E4" s="104" t="s">
        <v>147</v>
      </c>
      <c r="F4" s="104" t="s">
        <v>148</v>
      </c>
      <c r="G4" s="104" t="s">
        <v>149</v>
      </c>
      <c r="H4" s="106" t="s">
        <v>150</v>
      </c>
      <c r="I4" s="132"/>
      <c r="J4" s="357"/>
      <c r="K4" s="358" t="s">
        <v>112</v>
      </c>
      <c r="L4" s="358" t="s">
        <v>151</v>
      </c>
      <c r="M4" s="358" t="s">
        <v>152</v>
      </c>
      <c r="N4" s="359"/>
      <c r="O4" s="136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</row>
    <row r="5" s="87" customFormat="1" ht="16.5" spans="1:256">
      <c r="A5" s="101"/>
      <c r="B5" s="107"/>
      <c r="C5" s="107"/>
      <c r="D5" s="108"/>
      <c r="E5" s="108"/>
      <c r="F5" s="108"/>
      <c r="G5" s="108"/>
      <c r="H5" s="106"/>
      <c r="I5" s="137"/>
      <c r="J5" s="138"/>
      <c r="K5" s="139"/>
      <c r="L5" s="139">
        <v>170</v>
      </c>
      <c r="M5" s="139">
        <v>170</v>
      </c>
      <c r="N5" s="139"/>
      <c r="O5" s="140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</row>
    <row r="6" s="87" customFormat="1" ht="20" customHeight="1" spans="1:256">
      <c r="A6" s="109" t="s">
        <v>153</v>
      </c>
      <c r="B6" s="110">
        <f t="shared" ref="B6:B9" si="0">C6-5</f>
        <v>69</v>
      </c>
      <c r="C6" s="110">
        <v>74</v>
      </c>
      <c r="D6" s="111">
        <f t="shared" ref="D6:G6" si="1">C6+6</f>
        <v>80</v>
      </c>
      <c r="E6" s="110">
        <f t="shared" si="1"/>
        <v>86</v>
      </c>
      <c r="F6" s="110">
        <f t="shared" si="1"/>
        <v>92</v>
      </c>
      <c r="G6" s="110">
        <f t="shared" si="1"/>
        <v>98</v>
      </c>
      <c r="H6" s="112" t="s">
        <v>154</v>
      </c>
      <c r="I6" s="137"/>
      <c r="J6" s="138"/>
      <c r="K6" s="138"/>
      <c r="L6" s="138" t="s">
        <v>155</v>
      </c>
      <c r="M6" s="138" t="s">
        <v>156</v>
      </c>
      <c r="N6" s="138"/>
      <c r="O6" s="14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</row>
    <row r="7" s="87" customFormat="1" ht="20" customHeight="1" spans="1:256">
      <c r="A7" s="109" t="s">
        <v>157</v>
      </c>
      <c r="B7" s="110">
        <f>C7-3</f>
        <v>51</v>
      </c>
      <c r="C7" s="110">
        <v>54</v>
      </c>
      <c r="D7" s="111">
        <f>C7+3</f>
        <v>57</v>
      </c>
      <c r="E7" s="110">
        <f>D7+3</f>
        <v>60</v>
      </c>
      <c r="F7" s="110">
        <f>E7+4</f>
        <v>64</v>
      </c>
      <c r="G7" s="110">
        <f t="shared" ref="G7:G9" si="2">F7+4</f>
        <v>68</v>
      </c>
      <c r="H7" s="112" t="s">
        <v>154</v>
      </c>
      <c r="I7" s="137"/>
      <c r="J7" s="138"/>
      <c r="K7" s="138"/>
      <c r="L7" s="138" t="s">
        <v>158</v>
      </c>
      <c r="M7" s="138" t="s">
        <v>155</v>
      </c>
      <c r="N7" s="138"/>
      <c r="O7" s="14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</row>
    <row r="8" s="87" customFormat="1" ht="20" customHeight="1" spans="1:256">
      <c r="A8" s="109" t="s">
        <v>159</v>
      </c>
      <c r="B8" s="110">
        <f t="shared" si="0"/>
        <v>71</v>
      </c>
      <c r="C8" s="110">
        <v>76</v>
      </c>
      <c r="D8" s="111">
        <f>C8+6</f>
        <v>82</v>
      </c>
      <c r="E8" s="110">
        <f>D8+6</f>
        <v>88</v>
      </c>
      <c r="F8" s="110">
        <f>E8+6</f>
        <v>94</v>
      </c>
      <c r="G8" s="110">
        <f t="shared" si="2"/>
        <v>98</v>
      </c>
      <c r="H8" s="112" t="s">
        <v>154</v>
      </c>
      <c r="I8" s="137"/>
      <c r="J8" s="138"/>
      <c r="K8" s="138"/>
      <c r="L8" s="138" t="s">
        <v>156</v>
      </c>
      <c r="M8" s="138" t="s">
        <v>156</v>
      </c>
      <c r="N8" s="138"/>
      <c r="O8" s="14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</row>
    <row r="9" s="87" customFormat="1" ht="20" customHeight="1" spans="1:256">
      <c r="A9" s="109" t="s">
        <v>160</v>
      </c>
      <c r="B9" s="110">
        <f t="shared" si="0"/>
        <v>81</v>
      </c>
      <c r="C9" s="110">
        <v>86</v>
      </c>
      <c r="D9" s="111">
        <f>C9+6</f>
        <v>92</v>
      </c>
      <c r="E9" s="110">
        <f>D9+6</f>
        <v>98</v>
      </c>
      <c r="F9" s="110">
        <f>E9+6</f>
        <v>104</v>
      </c>
      <c r="G9" s="110">
        <f t="shared" si="2"/>
        <v>108</v>
      </c>
      <c r="H9" s="112" t="s">
        <v>161</v>
      </c>
      <c r="I9" s="137"/>
      <c r="J9" s="138"/>
      <c r="K9" s="138"/>
      <c r="L9" s="138" t="s">
        <v>156</v>
      </c>
      <c r="M9" s="138" t="s">
        <v>162</v>
      </c>
      <c r="N9" s="138"/>
      <c r="O9" s="14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</row>
    <row r="10" s="87" customFormat="1" ht="20" customHeight="1" spans="1:256">
      <c r="A10" s="109" t="s">
        <v>163</v>
      </c>
      <c r="B10" s="110">
        <f>C10-1.6</f>
        <v>23.9</v>
      </c>
      <c r="C10" s="110">
        <v>25.5</v>
      </c>
      <c r="D10" s="111">
        <f>C10+1.9</f>
        <v>27.4</v>
      </c>
      <c r="E10" s="110">
        <f>D10+1.9</f>
        <v>29.3</v>
      </c>
      <c r="F10" s="110">
        <f>E10+1.9</f>
        <v>31.2</v>
      </c>
      <c r="G10" s="110">
        <f>F10+1.3</f>
        <v>32.5</v>
      </c>
      <c r="H10" s="112" t="s">
        <v>161</v>
      </c>
      <c r="I10" s="137"/>
      <c r="J10" s="138"/>
      <c r="K10" s="138"/>
      <c r="L10" s="138" t="s">
        <v>155</v>
      </c>
      <c r="M10" s="138" t="s">
        <v>156</v>
      </c>
      <c r="N10" s="138"/>
      <c r="O10" s="14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</row>
    <row r="11" s="87" customFormat="1" ht="20" customHeight="1" spans="1:256">
      <c r="A11" s="109" t="s">
        <v>164</v>
      </c>
      <c r="B11" s="110">
        <f>C11-1</f>
        <v>18.5</v>
      </c>
      <c r="C11" s="110">
        <v>19.5</v>
      </c>
      <c r="D11" s="111">
        <f>C11+1.2</f>
        <v>20.7</v>
      </c>
      <c r="E11" s="110">
        <f>D11+1.2</f>
        <v>21.9</v>
      </c>
      <c r="F11" s="110">
        <f>E11+1.2</f>
        <v>23.1</v>
      </c>
      <c r="G11" s="110">
        <f>F11+0.7</f>
        <v>23.8</v>
      </c>
      <c r="H11" s="112" t="s">
        <v>165</v>
      </c>
      <c r="I11" s="137"/>
      <c r="J11" s="138"/>
      <c r="K11" s="138"/>
      <c r="L11" s="138" t="s">
        <v>156</v>
      </c>
      <c r="M11" s="138" t="s">
        <v>156</v>
      </c>
      <c r="N11" s="138"/>
      <c r="O11" s="14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</row>
    <row r="12" s="87" customFormat="1" ht="20" customHeight="1" spans="1:256">
      <c r="A12" s="109" t="s">
        <v>166</v>
      </c>
      <c r="B12" s="110">
        <f>C12-0.5</f>
        <v>16.5</v>
      </c>
      <c r="C12" s="110">
        <v>17</v>
      </c>
      <c r="D12" s="111">
        <f t="shared" ref="D12:G12" si="3">C12+0.5</f>
        <v>17.5</v>
      </c>
      <c r="E12" s="110">
        <f t="shared" si="3"/>
        <v>18</v>
      </c>
      <c r="F12" s="110">
        <f t="shared" si="3"/>
        <v>18.5</v>
      </c>
      <c r="G12" s="110">
        <f t="shared" si="3"/>
        <v>19</v>
      </c>
      <c r="H12" s="112" t="s">
        <v>161</v>
      </c>
      <c r="I12" s="137"/>
      <c r="J12" s="138"/>
      <c r="K12" s="138"/>
      <c r="L12" s="138" t="s">
        <v>156</v>
      </c>
      <c r="M12" s="138" t="s">
        <v>156</v>
      </c>
      <c r="N12" s="138"/>
      <c r="O12" s="14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</row>
    <row r="13" s="87" customFormat="1" ht="20" customHeight="1" spans="1:256">
      <c r="A13" s="109" t="s">
        <v>167</v>
      </c>
      <c r="B13" s="110">
        <f>C13-0.5</f>
        <v>11</v>
      </c>
      <c r="C13" s="110">
        <v>11.5</v>
      </c>
      <c r="D13" s="111">
        <f t="shared" ref="D13:G13" si="4">C13+0.5</f>
        <v>12</v>
      </c>
      <c r="E13" s="110">
        <f t="shared" si="4"/>
        <v>12.5</v>
      </c>
      <c r="F13" s="110">
        <f t="shared" si="4"/>
        <v>13</v>
      </c>
      <c r="G13" s="110">
        <f t="shared" si="4"/>
        <v>13.5</v>
      </c>
      <c r="H13" s="112">
        <v>0</v>
      </c>
      <c r="I13" s="137"/>
      <c r="J13" s="138"/>
      <c r="K13" s="138"/>
      <c r="L13" s="138" t="s">
        <v>155</v>
      </c>
      <c r="M13" s="138" t="s">
        <v>156</v>
      </c>
      <c r="N13" s="138"/>
      <c r="O13" s="14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</row>
    <row r="14" s="87" customFormat="1" ht="20" customHeight="1" spans="1:256">
      <c r="A14" s="109" t="s">
        <v>168</v>
      </c>
      <c r="B14" s="110">
        <f>C14-1.5</f>
        <v>22.5</v>
      </c>
      <c r="C14" s="110">
        <v>24</v>
      </c>
      <c r="D14" s="111">
        <f>C14+1.7</f>
        <v>25.7</v>
      </c>
      <c r="E14" s="110">
        <f>D14+1.7</f>
        <v>27.4</v>
      </c>
      <c r="F14" s="110">
        <f>E14+1.7</f>
        <v>29.1</v>
      </c>
      <c r="G14" s="110">
        <f>F14+1.6</f>
        <v>30.7</v>
      </c>
      <c r="H14" s="113"/>
      <c r="I14" s="137"/>
      <c r="J14" s="138"/>
      <c r="K14" s="138"/>
      <c r="L14" s="138" t="s">
        <v>156</v>
      </c>
      <c r="M14" s="138" t="s">
        <v>156</v>
      </c>
      <c r="N14" s="138"/>
      <c r="O14" s="14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</row>
    <row r="15" s="87" customFormat="1" ht="20" customHeight="1" spans="1:256">
      <c r="A15" s="109" t="s">
        <v>169</v>
      </c>
      <c r="B15" s="110">
        <f>C15-1.8</f>
        <v>31.2</v>
      </c>
      <c r="C15" s="110">
        <v>33</v>
      </c>
      <c r="D15" s="111">
        <f>C15+2.25</f>
        <v>35.25</v>
      </c>
      <c r="E15" s="110">
        <f>D15+2.25</f>
        <v>37.5</v>
      </c>
      <c r="F15" s="110">
        <f>E15+2.25</f>
        <v>39.75</v>
      </c>
      <c r="G15" s="110">
        <f>F15+2</f>
        <v>41.75</v>
      </c>
      <c r="H15" s="113"/>
      <c r="I15" s="137"/>
      <c r="J15" s="138"/>
      <c r="K15" s="138"/>
      <c r="L15" s="138" t="s">
        <v>156</v>
      </c>
      <c r="M15" s="138" t="s">
        <v>156</v>
      </c>
      <c r="N15" s="138"/>
      <c r="O15" s="14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</row>
    <row r="16" s="87" customFormat="1" ht="20" customHeight="1" spans="1:256">
      <c r="A16" s="109" t="s">
        <v>170</v>
      </c>
      <c r="B16" s="110">
        <f>C16</f>
        <v>12</v>
      </c>
      <c r="C16" s="110">
        <v>12</v>
      </c>
      <c r="D16" s="111">
        <f>B16+1</f>
        <v>13</v>
      </c>
      <c r="E16" s="110">
        <f>D16</f>
        <v>13</v>
      </c>
      <c r="F16" s="110">
        <f>D16+1</f>
        <v>14</v>
      </c>
      <c r="G16" s="110">
        <f>F16</f>
        <v>14</v>
      </c>
      <c r="H16" s="113"/>
      <c r="I16" s="137"/>
      <c r="J16" s="138"/>
      <c r="K16" s="138"/>
      <c r="L16" s="138" t="s">
        <v>156</v>
      </c>
      <c r="M16" s="138" t="s">
        <v>156</v>
      </c>
      <c r="N16" s="138"/>
      <c r="O16" s="14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</row>
    <row r="17" s="87" customFormat="1" ht="20" customHeight="1" spans="1:256">
      <c r="A17" s="109" t="s">
        <v>171</v>
      </c>
      <c r="B17" s="110">
        <v>3.5</v>
      </c>
      <c r="C17" s="110">
        <v>3.5</v>
      </c>
      <c r="D17" s="111">
        <v>3.5</v>
      </c>
      <c r="E17" s="110">
        <v>3.5</v>
      </c>
      <c r="F17" s="110">
        <v>3.5</v>
      </c>
      <c r="G17" s="110">
        <v>3.5</v>
      </c>
      <c r="H17" s="114"/>
      <c r="I17" s="137"/>
      <c r="J17" s="138"/>
      <c r="K17" s="138"/>
      <c r="L17" s="138" t="s">
        <v>156</v>
      </c>
      <c r="M17" s="138" t="s">
        <v>156</v>
      </c>
      <c r="N17" s="138"/>
      <c r="O17" s="14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</row>
    <row r="18" s="87" customFormat="1" ht="20" customHeight="1" spans="1:256">
      <c r="A18" s="109" t="s">
        <v>172</v>
      </c>
      <c r="B18" s="110">
        <v>2</v>
      </c>
      <c r="C18" s="110">
        <v>2</v>
      </c>
      <c r="D18" s="111">
        <v>2</v>
      </c>
      <c r="E18" s="110">
        <v>2</v>
      </c>
      <c r="F18" s="110">
        <v>2</v>
      </c>
      <c r="G18" s="110">
        <v>2</v>
      </c>
      <c r="H18" s="114"/>
      <c r="I18" s="137"/>
      <c r="J18" s="138"/>
      <c r="K18" s="138"/>
      <c r="L18" s="138" t="s">
        <v>156</v>
      </c>
      <c r="M18" s="138" t="s">
        <v>156</v>
      </c>
      <c r="N18" s="138"/>
      <c r="O18" s="14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</row>
    <row r="19" s="87" customFormat="1" ht="20" customHeight="1" spans="1:256">
      <c r="A19" s="115"/>
      <c r="B19" s="116"/>
      <c r="C19" s="116"/>
      <c r="D19" s="116"/>
      <c r="E19" s="116"/>
      <c r="F19" s="116"/>
      <c r="G19" s="116"/>
      <c r="H19" s="114"/>
      <c r="I19" s="137"/>
      <c r="J19" s="138"/>
      <c r="K19" s="138"/>
      <c r="L19" s="138"/>
      <c r="M19" s="138"/>
      <c r="N19" s="138"/>
      <c r="O19" s="14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</row>
    <row r="20" s="87" customFormat="1" ht="20" customHeight="1" spans="1:256">
      <c r="A20" s="115"/>
      <c r="B20" s="116"/>
      <c r="C20" s="116"/>
      <c r="D20" s="116"/>
      <c r="E20" s="116"/>
      <c r="F20" s="116"/>
      <c r="G20" s="116"/>
      <c r="H20" s="117"/>
      <c r="I20" s="137"/>
      <c r="J20" s="138"/>
      <c r="K20" s="138"/>
      <c r="L20" s="138"/>
      <c r="M20" s="138"/>
      <c r="N20" s="138"/>
      <c r="O20" s="14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</row>
    <row r="21" s="87" customFormat="1" ht="20" customHeight="1" spans="1:256">
      <c r="A21" s="118"/>
      <c r="B21" s="119"/>
      <c r="C21" s="119"/>
      <c r="D21" s="119"/>
      <c r="E21" s="120"/>
      <c r="F21" s="119"/>
      <c r="G21" s="119"/>
      <c r="H21" s="119"/>
      <c r="I21" s="142"/>
      <c r="J21" s="143"/>
      <c r="K21" s="143"/>
      <c r="L21" s="144"/>
      <c r="M21" s="143"/>
      <c r="N21" s="144"/>
      <c r="O21" s="145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</row>
    <row r="22" s="87" customFormat="1" ht="17.25" spans="1:256">
      <c r="A22" s="121"/>
      <c r="B22" s="121"/>
      <c r="C22" s="122"/>
      <c r="D22" s="122"/>
      <c r="E22" s="123"/>
      <c r="F22" s="122"/>
      <c r="G22" s="122"/>
      <c r="H22" s="122"/>
      <c r="O22" s="126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</row>
    <row r="23" s="87" customFormat="1" spans="1:256">
      <c r="A23" s="124" t="s">
        <v>173</v>
      </c>
      <c r="B23" s="124"/>
      <c r="C23" s="125"/>
      <c r="D23" s="125"/>
      <c r="O23" s="126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</row>
    <row r="24" s="87" customFormat="1" spans="3:256">
      <c r="C24" s="88"/>
      <c r="D24" s="88"/>
      <c r="G24" s="146" t="s">
        <v>174</v>
      </c>
      <c r="H24" s="356">
        <v>45618</v>
      </c>
      <c r="I24" s="147"/>
      <c r="J24" s="147"/>
      <c r="K24" s="146" t="s">
        <v>175</v>
      </c>
      <c r="L24" s="146" t="s">
        <v>134</v>
      </c>
      <c r="M24" s="146" t="s">
        <v>176</v>
      </c>
      <c r="N24" s="87" t="s">
        <v>137</v>
      </c>
      <c r="O24" s="126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</row>
  </sheetData>
  <mergeCells count="10">
    <mergeCell ref="A1:N1"/>
    <mergeCell ref="B2:D2"/>
    <mergeCell ref="F2:H2"/>
    <mergeCell ref="K2:N2"/>
    <mergeCell ref="B3:H3"/>
    <mergeCell ref="J3:N3"/>
    <mergeCell ref="H24:J24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N21" sqref="N21"/>
    </sheetView>
  </sheetViews>
  <sheetFormatPr defaultColWidth="10" defaultRowHeight="16.5" customHeight="1"/>
  <cols>
    <col min="1" max="1" width="10.875" style="259" customWidth="1"/>
    <col min="2" max="16384" width="10" style="259"/>
  </cols>
  <sheetData>
    <row r="1" ht="22.5" customHeight="1" spans="1:11">
      <c r="A1" s="151" t="s">
        <v>177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7.25" customHeight="1" spans="1:11">
      <c r="A2" s="260" t="s">
        <v>53</v>
      </c>
      <c r="B2" s="261" t="s">
        <v>54</v>
      </c>
      <c r="C2" s="261"/>
      <c r="D2" s="262" t="s">
        <v>55</v>
      </c>
      <c r="E2" s="262"/>
      <c r="F2" s="261" t="s">
        <v>56</v>
      </c>
      <c r="G2" s="261"/>
      <c r="H2" s="263" t="s">
        <v>57</v>
      </c>
      <c r="I2" s="334" t="s">
        <v>56</v>
      </c>
      <c r="J2" s="334"/>
      <c r="K2" s="335"/>
    </row>
    <row r="3" customHeight="1" spans="1:11">
      <c r="A3" s="264" t="s">
        <v>58</v>
      </c>
      <c r="B3" s="265"/>
      <c r="C3" s="266"/>
      <c r="D3" s="267" t="s">
        <v>59</v>
      </c>
      <c r="E3" s="268"/>
      <c r="F3" s="268"/>
      <c r="G3" s="269"/>
      <c r="H3" s="267" t="s">
        <v>60</v>
      </c>
      <c r="I3" s="268"/>
      <c r="J3" s="268"/>
      <c r="K3" s="269"/>
    </row>
    <row r="4" customHeight="1" spans="1:11">
      <c r="A4" s="270" t="s">
        <v>61</v>
      </c>
      <c r="B4" s="157" t="s">
        <v>62</v>
      </c>
      <c r="C4" s="158"/>
      <c r="D4" s="270" t="s">
        <v>63</v>
      </c>
      <c r="E4" s="271"/>
      <c r="F4" s="272">
        <v>45667</v>
      </c>
      <c r="G4" s="273"/>
      <c r="H4" s="270" t="s">
        <v>64</v>
      </c>
      <c r="I4" s="271"/>
      <c r="J4" s="157" t="s">
        <v>65</v>
      </c>
      <c r="K4" s="158" t="s">
        <v>66</v>
      </c>
    </row>
    <row r="5" customHeight="1" spans="1:11">
      <c r="A5" s="274" t="s">
        <v>67</v>
      </c>
      <c r="B5" s="157" t="s">
        <v>68</v>
      </c>
      <c r="C5" s="158"/>
      <c r="D5" s="270" t="s">
        <v>69</v>
      </c>
      <c r="E5" s="271"/>
      <c r="F5" s="272">
        <v>45636</v>
      </c>
      <c r="G5" s="273"/>
      <c r="H5" s="270" t="s">
        <v>70</v>
      </c>
      <c r="I5" s="271"/>
      <c r="J5" s="157" t="s">
        <v>65</v>
      </c>
      <c r="K5" s="158" t="s">
        <v>66</v>
      </c>
    </row>
    <row r="6" customHeight="1" spans="1:11">
      <c r="A6" s="270" t="s">
        <v>71</v>
      </c>
      <c r="B6" s="275" t="s">
        <v>72</v>
      </c>
      <c r="C6" s="276">
        <v>6</v>
      </c>
      <c r="D6" s="274" t="s">
        <v>73</v>
      </c>
      <c r="E6" s="277"/>
      <c r="F6" s="272">
        <v>45651</v>
      </c>
      <c r="G6" s="273"/>
      <c r="H6" s="270" t="s">
        <v>74</v>
      </c>
      <c r="I6" s="271"/>
      <c r="J6" s="157" t="s">
        <v>65</v>
      </c>
      <c r="K6" s="158" t="s">
        <v>66</v>
      </c>
    </row>
    <row r="7" customHeight="1" spans="1:11">
      <c r="A7" s="270" t="s">
        <v>75</v>
      </c>
      <c r="B7" s="278">
        <v>3000</v>
      </c>
      <c r="C7" s="279"/>
      <c r="D7" s="274" t="s">
        <v>76</v>
      </c>
      <c r="E7" s="280"/>
      <c r="F7" s="272">
        <v>45654</v>
      </c>
      <c r="G7" s="273"/>
      <c r="H7" s="270" t="s">
        <v>77</v>
      </c>
      <c r="I7" s="271"/>
      <c r="J7" s="157" t="s">
        <v>65</v>
      </c>
      <c r="K7" s="158" t="s">
        <v>66</v>
      </c>
    </row>
    <row r="8" customHeight="1" spans="1:16">
      <c r="A8" s="281" t="s">
        <v>78</v>
      </c>
      <c r="B8" s="282" t="s">
        <v>79</v>
      </c>
      <c r="C8" s="283"/>
      <c r="D8" s="284" t="s">
        <v>80</v>
      </c>
      <c r="E8" s="285"/>
      <c r="F8" s="286">
        <v>45656</v>
      </c>
      <c r="G8" s="287"/>
      <c r="H8" s="284" t="s">
        <v>81</v>
      </c>
      <c r="I8" s="285"/>
      <c r="J8" s="304" t="s">
        <v>65</v>
      </c>
      <c r="K8" s="336" t="s">
        <v>66</v>
      </c>
      <c r="P8" s="211" t="s">
        <v>178</v>
      </c>
    </row>
    <row r="9" customHeight="1" spans="1:11">
      <c r="A9" s="288" t="s">
        <v>179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customHeight="1" spans="1:11">
      <c r="A10" s="289" t="s">
        <v>84</v>
      </c>
      <c r="B10" s="290" t="s">
        <v>85</v>
      </c>
      <c r="C10" s="291" t="s">
        <v>86</v>
      </c>
      <c r="D10" s="292"/>
      <c r="E10" s="293" t="s">
        <v>89</v>
      </c>
      <c r="F10" s="290" t="s">
        <v>85</v>
      </c>
      <c r="G10" s="291" t="s">
        <v>86</v>
      </c>
      <c r="H10" s="290"/>
      <c r="I10" s="293" t="s">
        <v>87</v>
      </c>
      <c r="J10" s="290" t="s">
        <v>85</v>
      </c>
      <c r="K10" s="337" t="s">
        <v>86</v>
      </c>
    </row>
    <row r="11" customHeight="1" spans="1:11">
      <c r="A11" s="274" t="s">
        <v>90</v>
      </c>
      <c r="B11" s="294" t="s">
        <v>85</v>
      </c>
      <c r="C11" s="157" t="s">
        <v>86</v>
      </c>
      <c r="D11" s="280"/>
      <c r="E11" s="277" t="s">
        <v>92</v>
      </c>
      <c r="F11" s="294" t="s">
        <v>85</v>
      </c>
      <c r="G11" s="157" t="s">
        <v>86</v>
      </c>
      <c r="H11" s="294"/>
      <c r="I11" s="277" t="s">
        <v>97</v>
      </c>
      <c r="J11" s="294" t="s">
        <v>85</v>
      </c>
      <c r="K11" s="158" t="s">
        <v>86</v>
      </c>
    </row>
    <row r="12" customHeight="1" spans="1:11">
      <c r="A12" s="284" t="s">
        <v>120</v>
      </c>
      <c r="B12" s="285"/>
      <c r="C12" s="285"/>
      <c r="D12" s="285"/>
      <c r="E12" s="285"/>
      <c r="F12" s="285"/>
      <c r="G12" s="285"/>
      <c r="H12" s="285"/>
      <c r="I12" s="285"/>
      <c r="J12" s="285"/>
      <c r="K12" s="338"/>
    </row>
    <row r="13" customHeight="1" spans="1:11">
      <c r="A13" s="295" t="s">
        <v>180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</row>
    <row r="14" customHeight="1" spans="1:11">
      <c r="A14" s="296" t="s">
        <v>181</v>
      </c>
      <c r="B14" s="297"/>
      <c r="C14" s="297"/>
      <c r="D14" s="297"/>
      <c r="E14" s="297"/>
      <c r="F14" s="297"/>
      <c r="G14" s="297"/>
      <c r="H14" s="298"/>
      <c r="I14" s="339"/>
      <c r="J14" s="339"/>
      <c r="K14" s="340"/>
    </row>
    <row r="15" customHeight="1" spans="1:11">
      <c r="A15" s="299"/>
      <c r="B15" s="300"/>
      <c r="C15" s="300"/>
      <c r="D15" s="301"/>
      <c r="E15" s="302"/>
      <c r="F15" s="300"/>
      <c r="G15" s="300"/>
      <c r="H15" s="301"/>
      <c r="I15" s="341"/>
      <c r="J15" s="342"/>
      <c r="K15" s="343"/>
    </row>
    <row r="16" customHeight="1" spans="1:11">
      <c r="A16" s="303"/>
      <c r="B16" s="304"/>
      <c r="C16" s="304"/>
      <c r="D16" s="304"/>
      <c r="E16" s="304"/>
      <c r="F16" s="304"/>
      <c r="G16" s="304"/>
      <c r="H16" s="304"/>
      <c r="I16" s="304"/>
      <c r="J16" s="304"/>
      <c r="K16" s="336"/>
    </row>
    <row r="17" customHeight="1" spans="1:11">
      <c r="A17" s="295" t="s">
        <v>182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</row>
    <row r="18" customHeight="1" spans="1:11">
      <c r="A18" s="305" t="s">
        <v>183</v>
      </c>
      <c r="B18" s="306"/>
      <c r="C18" s="306"/>
      <c r="D18" s="306"/>
      <c r="E18" s="306"/>
      <c r="F18" s="306"/>
      <c r="G18" s="306"/>
      <c r="H18" s="306"/>
      <c r="I18" s="339"/>
      <c r="J18" s="339"/>
      <c r="K18" s="340"/>
    </row>
    <row r="19" customHeight="1" spans="1:11">
      <c r="A19" s="299"/>
      <c r="B19" s="300"/>
      <c r="C19" s="300"/>
      <c r="D19" s="301"/>
      <c r="E19" s="302"/>
      <c r="F19" s="300"/>
      <c r="G19" s="300"/>
      <c r="H19" s="301"/>
      <c r="I19" s="341"/>
      <c r="J19" s="342"/>
      <c r="K19" s="343"/>
    </row>
    <row r="20" customHeight="1" spans="1:11">
      <c r="A20" s="303"/>
      <c r="B20" s="304"/>
      <c r="C20" s="304"/>
      <c r="D20" s="304"/>
      <c r="E20" s="304"/>
      <c r="F20" s="304"/>
      <c r="G20" s="304"/>
      <c r="H20" s="304"/>
      <c r="I20" s="304"/>
      <c r="J20" s="304"/>
      <c r="K20" s="336"/>
    </row>
    <row r="21" customHeight="1" spans="1:11">
      <c r="A21" s="307" t="s">
        <v>117</v>
      </c>
      <c r="B21" s="307"/>
      <c r="C21" s="307"/>
      <c r="D21" s="307"/>
      <c r="E21" s="307"/>
      <c r="F21" s="307"/>
      <c r="G21" s="307"/>
      <c r="H21" s="307"/>
      <c r="I21" s="307"/>
      <c r="J21" s="307"/>
      <c r="K21" s="307"/>
    </row>
    <row r="22" customHeight="1" spans="1:11">
      <c r="A22" s="152" t="s">
        <v>118</v>
      </c>
      <c r="B22" s="186"/>
      <c r="C22" s="186"/>
      <c r="D22" s="186"/>
      <c r="E22" s="186"/>
      <c r="F22" s="186"/>
      <c r="G22" s="186"/>
      <c r="H22" s="186"/>
      <c r="I22" s="186"/>
      <c r="J22" s="186"/>
      <c r="K22" s="215"/>
    </row>
    <row r="23" customHeight="1" spans="1:11">
      <c r="A23" s="165" t="s">
        <v>119</v>
      </c>
      <c r="B23" s="166"/>
      <c r="C23" s="157" t="s">
        <v>65</v>
      </c>
      <c r="D23" s="157" t="s">
        <v>66</v>
      </c>
      <c r="E23" s="164"/>
      <c r="F23" s="164"/>
      <c r="G23" s="164"/>
      <c r="H23" s="164"/>
      <c r="I23" s="164"/>
      <c r="J23" s="164"/>
      <c r="K23" s="208"/>
    </row>
    <row r="24" customHeight="1" spans="1:11">
      <c r="A24" s="308" t="s">
        <v>184</v>
      </c>
      <c r="B24" s="160"/>
      <c r="C24" s="160"/>
      <c r="D24" s="160"/>
      <c r="E24" s="160"/>
      <c r="F24" s="160"/>
      <c r="G24" s="160"/>
      <c r="H24" s="160"/>
      <c r="I24" s="160"/>
      <c r="J24" s="160"/>
      <c r="K24" s="344"/>
    </row>
    <row r="25" customHeight="1" spans="1:11">
      <c r="A25" s="309"/>
      <c r="B25" s="310"/>
      <c r="C25" s="310"/>
      <c r="D25" s="310"/>
      <c r="E25" s="310"/>
      <c r="F25" s="310"/>
      <c r="G25" s="310"/>
      <c r="H25" s="310"/>
      <c r="I25" s="310"/>
      <c r="J25" s="310"/>
      <c r="K25" s="345"/>
    </row>
    <row r="26" customHeight="1" spans="1:11">
      <c r="A26" s="288" t="s">
        <v>126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</row>
    <row r="27" customHeight="1" spans="1:11">
      <c r="A27" s="264" t="s">
        <v>127</v>
      </c>
      <c r="B27" s="291" t="s">
        <v>95</v>
      </c>
      <c r="C27" s="291" t="s">
        <v>96</v>
      </c>
      <c r="D27" s="291" t="s">
        <v>88</v>
      </c>
      <c r="E27" s="265" t="s">
        <v>128</v>
      </c>
      <c r="F27" s="291" t="s">
        <v>95</v>
      </c>
      <c r="G27" s="291" t="s">
        <v>96</v>
      </c>
      <c r="H27" s="291" t="s">
        <v>88</v>
      </c>
      <c r="I27" s="265" t="s">
        <v>129</v>
      </c>
      <c r="J27" s="291" t="s">
        <v>95</v>
      </c>
      <c r="K27" s="337" t="s">
        <v>96</v>
      </c>
    </row>
    <row r="28" customHeight="1" spans="1:11">
      <c r="A28" s="311" t="s">
        <v>87</v>
      </c>
      <c r="B28" s="157" t="s">
        <v>95</v>
      </c>
      <c r="C28" s="157" t="s">
        <v>96</v>
      </c>
      <c r="D28" s="157" t="s">
        <v>88</v>
      </c>
      <c r="E28" s="312" t="s">
        <v>94</v>
      </c>
      <c r="F28" s="157" t="s">
        <v>95</v>
      </c>
      <c r="G28" s="157" t="s">
        <v>96</v>
      </c>
      <c r="H28" s="157" t="s">
        <v>88</v>
      </c>
      <c r="I28" s="312" t="s">
        <v>105</v>
      </c>
      <c r="J28" s="157" t="s">
        <v>95</v>
      </c>
      <c r="K28" s="158" t="s">
        <v>96</v>
      </c>
    </row>
    <row r="29" customHeight="1" spans="1:11">
      <c r="A29" s="270" t="s">
        <v>98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46"/>
    </row>
    <row r="30" customHeight="1" spans="1:11">
      <c r="A30" s="314"/>
      <c r="B30" s="315"/>
      <c r="C30" s="315"/>
      <c r="D30" s="315"/>
      <c r="E30" s="315"/>
      <c r="F30" s="315"/>
      <c r="G30" s="315"/>
      <c r="H30" s="315"/>
      <c r="I30" s="315"/>
      <c r="J30" s="315"/>
      <c r="K30" s="347"/>
    </row>
    <row r="31" customHeight="1" spans="1:11">
      <c r="A31" s="316" t="s">
        <v>185</v>
      </c>
      <c r="B31" s="316"/>
      <c r="C31" s="316"/>
      <c r="D31" s="316"/>
      <c r="E31" s="316"/>
      <c r="F31" s="316"/>
      <c r="G31" s="316"/>
      <c r="H31" s="316"/>
      <c r="I31" s="316"/>
      <c r="J31" s="316"/>
      <c r="K31" s="316"/>
    </row>
    <row r="32" ht="21" customHeight="1" spans="1:11">
      <c r="A32" s="317" t="s">
        <v>186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48"/>
    </row>
    <row r="33" ht="21" customHeight="1" spans="1:11">
      <c r="A33" s="319" t="s">
        <v>187</v>
      </c>
      <c r="B33" s="320"/>
      <c r="C33" s="320"/>
      <c r="D33" s="320"/>
      <c r="E33" s="320"/>
      <c r="F33" s="320"/>
      <c r="G33" s="320"/>
      <c r="H33" s="320"/>
      <c r="I33" s="320"/>
      <c r="J33" s="320"/>
      <c r="K33" s="349"/>
    </row>
    <row r="34" ht="21" customHeight="1" spans="1:11">
      <c r="A34" s="319" t="s">
        <v>188</v>
      </c>
      <c r="B34" s="320"/>
      <c r="C34" s="320"/>
      <c r="D34" s="320"/>
      <c r="E34" s="320"/>
      <c r="F34" s="320"/>
      <c r="G34" s="320"/>
      <c r="H34" s="320"/>
      <c r="I34" s="320"/>
      <c r="J34" s="320"/>
      <c r="K34" s="349"/>
    </row>
    <row r="35" ht="21" customHeight="1" spans="1:11">
      <c r="A35" s="319"/>
      <c r="B35" s="320"/>
      <c r="C35" s="320"/>
      <c r="D35" s="320"/>
      <c r="E35" s="320"/>
      <c r="F35" s="320"/>
      <c r="G35" s="320"/>
      <c r="H35" s="320"/>
      <c r="I35" s="320"/>
      <c r="J35" s="320"/>
      <c r="K35" s="349"/>
    </row>
    <row r="36" ht="21" customHeight="1" spans="1:11">
      <c r="A36" s="319"/>
      <c r="B36" s="320"/>
      <c r="C36" s="320"/>
      <c r="D36" s="320"/>
      <c r="E36" s="320"/>
      <c r="F36" s="320"/>
      <c r="G36" s="320"/>
      <c r="H36" s="320"/>
      <c r="I36" s="320"/>
      <c r="J36" s="320"/>
      <c r="K36" s="349"/>
    </row>
    <row r="37" ht="21" customHeight="1" spans="1:11">
      <c r="A37" s="319"/>
      <c r="B37" s="320"/>
      <c r="C37" s="320"/>
      <c r="D37" s="320"/>
      <c r="E37" s="320"/>
      <c r="F37" s="320"/>
      <c r="G37" s="320"/>
      <c r="H37" s="320"/>
      <c r="I37" s="320"/>
      <c r="J37" s="320"/>
      <c r="K37" s="349"/>
    </row>
    <row r="38" ht="21" customHeight="1" spans="1:11">
      <c r="A38" s="319"/>
      <c r="B38" s="320"/>
      <c r="C38" s="320"/>
      <c r="D38" s="320"/>
      <c r="E38" s="320"/>
      <c r="F38" s="320"/>
      <c r="G38" s="320"/>
      <c r="H38" s="320"/>
      <c r="I38" s="320"/>
      <c r="J38" s="320"/>
      <c r="K38" s="349"/>
    </row>
    <row r="39" ht="21" customHeight="1" spans="1:11">
      <c r="A39" s="319"/>
      <c r="B39" s="320"/>
      <c r="C39" s="320"/>
      <c r="D39" s="320"/>
      <c r="E39" s="320"/>
      <c r="F39" s="320"/>
      <c r="G39" s="320"/>
      <c r="H39" s="320"/>
      <c r="I39" s="320"/>
      <c r="J39" s="320"/>
      <c r="K39" s="349"/>
    </row>
    <row r="40" ht="21" customHeight="1" spans="1:11">
      <c r="A40" s="319"/>
      <c r="B40" s="320"/>
      <c r="C40" s="320"/>
      <c r="D40" s="320"/>
      <c r="E40" s="320"/>
      <c r="F40" s="320"/>
      <c r="G40" s="320"/>
      <c r="H40" s="320"/>
      <c r="I40" s="320"/>
      <c r="J40" s="320"/>
      <c r="K40" s="349"/>
    </row>
    <row r="41" ht="21" customHeight="1" spans="1:11">
      <c r="A41" s="319"/>
      <c r="B41" s="320"/>
      <c r="C41" s="320"/>
      <c r="D41" s="320"/>
      <c r="E41" s="320"/>
      <c r="F41" s="320"/>
      <c r="G41" s="320"/>
      <c r="H41" s="320"/>
      <c r="I41" s="320"/>
      <c r="J41" s="320"/>
      <c r="K41" s="349"/>
    </row>
    <row r="42" ht="21" customHeight="1" spans="1:11">
      <c r="A42" s="319"/>
      <c r="B42" s="320"/>
      <c r="C42" s="320"/>
      <c r="D42" s="320"/>
      <c r="E42" s="320"/>
      <c r="F42" s="320"/>
      <c r="G42" s="320"/>
      <c r="H42" s="320"/>
      <c r="I42" s="320"/>
      <c r="J42" s="320"/>
      <c r="K42" s="349"/>
    </row>
    <row r="43" ht="17.25" customHeight="1" spans="1:11">
      <c r="A43" s="314" t="s">
        <v>125</v>
      </c>
      <c r="B43" s="315"/>
      <c r="C43" s="315"/>
      <c r="D43" s="315"/>
      <c r="E43" s="315"/>
      <c r="F43" s="315"/>
      <c r="G43" s="315"/>
      <c r="H43" s="315"/>
      <c r="I43" s="315"/>
      <c r="J43" s="315"/>
      <c r="K43" s="347"/>
    </row>
    <row r="44" customHeight="1" spans="1:11">
      <c r="A44" s="316" t="s">
        <v>189</v>
      </c>
      <c r="B44" s="316"/>
      <c r="C44" s="316"/>
      <c r="D44" s="316"/>
      <c r="E44" s="316"/>
      <c r="F44" s="316"/>
      <c r="G44" s="316"/>
      <c r="H44" s="316"/>
      <c r="I44" s="316"/>
      <c r="J44" s="316"/>
      <c r="K44" s="316"/>
    </row>
    <row r="45" ht="18" customHeight="1" spans="1:11">
      <c r="A45" s="321" t="s">
        <v>120</v>
      </c>
      <c r="B45" s="322"/>
      <c r="C45" s="322"/>
      <c r="D45" s="322"/>
      <c r="E45" s="322"/>
      <c r="F45" s="322"/>
      <c r="G45" s="322"/>
      <c r="H45" s="322"/>
      <c r="I45" s="322"/>
      <c r="J45" s="322"/>
      <c r="K45" s="350"/>
    </row>
    <row r="46" ht="18" customHeight="1" spans="1:11">
      <c r="A46" s="321" t="s">
        <v>190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50"/>
    </row>
    <row r="47" ht="18" customHeight="1" spans="1:11">
      <c r="A47" s="309"/>
      <c r="B47" s="310"/>
      <c r="C47" s="310"/>
      <c r="D47" s="310"/>
      <c r="E47" s="310"/>
      <c r="F47" s="310"/>
      <c r="G47" s="310"/>
      <c r="H47" s="310"/>
      <c r="I47" s="310"/>
      <c r="J47" s="310"/>
      <c r="K47" s="345"/>
    </row>
    <row r="48" ht="21" customHeight="1" spans="1:11">
      <c r="A48" s="323" t="s">
        <v>131</v>
      </c>
      <c r="B48" s="324" t="s">
        <v>132</v>
      </c>
      <c r="C48" s="324"/>
      <c r="D48" s="325" t="s">
        <v>133</v>
      </c>
      <c r="E48" s="325" t="s">
        <v>134</v>
      </c>
      <c r="F48" s="325" t="s">
        <v>135</v>
      </c>
      <c r="G48" s="326">
        <v>45624</v>
      </c>
      <c r="H48" s="327" t="s">
        <v>136</v>
      </c>
      <c r="I48" s="327"/>
      <c r="J48" s="324" t="s">
        <v>137</v>
      </c>
      <c r="K48" s="351"/>
    </row>
    <row r="49" customHeight="1" spans="1:11">
      <c r="A49" s="328" t="s">
        <v>138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52"/>
    </row>
    <row r="50" customHeight="1" spans="1:11">
      <c r="A50" s="330"/>
      <c r="B50" s="331"/>
      <c r="C50" s="331"/>
      <c r="D50" s="331"/>
      <c r="E50" s="331"/>
      <c r="F50" s="331"/>
      <c r="G50" s="331"/>
      <c r="H50" s="331"/>
      <c r="I50" s="331"/>
      <c r="J50" s="331"/>
      <c r="K50" s="353"/>
    </row>
    <row r="51" customHeight="1" spans="1:11">
      <c r="A51" s="332"/>
      <c r="B51" s="333"/>
      <c r="C51" s="333"/>
      <c r="D51" s="333"/>
      <c r="E51" s="333"/>
      <c r="F51" s="333"/>
      <c r="G51" s="333"/>
      <c r="H51" s="333"/>
      <c r="I51" s="333"/>
      <c r="J51" s="333"/>
      <c r="K51" s="354"/>
    </row>
    <row r="52" ht="21" customHeight="1" spans="1:11">
      <c r="A52" s="323" t="s">
        <v>131</v>
      </c>
      <c r="B52" s="324" t="s">
        <v>132</v>
      </c>
      <c r="C52" s="324"/>
      <c r="D52" s="325" t="s">
        <v>133</v>
      </c>
      <c r="E52" s="325" t="s">
        <v>134</v>
      </c>
      <c r="F52" s="325" t="s">
        <v>135</v>
      </c>
      <c r="G52" s="326">
        <v>45624</v>
      </c>
      <c r="H52" s="327" t="s">
        <v>136</v>
      </c>
      <c r="I52" s="327"/>
      <c r="J52" s="324" t="s">
        <v>137</v>
      </c>
      <c r="K52" s="35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3"/>
  <sheetViews>
    <sheetView workbookViewId="0">
      <selection activeCell="D27" sqref="D27"/>
    </sheetView>
  </sheetViews>
  <sheetFormatPr defaultColWidth="9" defaultRowHeight="14.25"/>
  <cols>
    <col min="1" max="1" width="13.625" style="87" customWidth="1"/>
    <col min="2" max="2" width="8.5" style="87" customWidth="1"/>
    <col min="3" max="3" width="8.5" style="88" customWidth="1"/>
    <col min="4" max="7" width="8.5" style="87" customWidth="1"/>
    <col min="8" max="8" width="5" style="87" customWidth="1"/>
    <col min="9" max="9" width="8.875" style="87" customWidth="1"/>
    <col min="10" max="14" width="12.625" style="87" customWidth="1"/>
    <col min="15" max="15" width="12.625" style="230" customWidth="1"/>
    <col min="16" max="247" width="9" style="87"/>
    <col min="248" max="16384" width="9" style="91"/>
  </cols>
  <sheetData>
    <row r="1" s="87" customFormat="1" ht="29" customHeight="1" spans="1:250">
      <c r="A1" s="92" t="s">
        <v>140</v>
      </c>
      <c r="B1" s="94"/>
      <c r="C1" s="93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243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</row>
    <row r="2" s="87" customFormat="1" ht="20" customHeight="1" spans="1:250">
      <c r="A2" s="231" t="s">
        <v>61</v>
      </c>
      <c r="B2" s="232" t="str">
        <f>首期!B4</f>
        <v>QAMMBN85650</v>
      </c>
      <c r="C2" s="233"/>
      <c r="D2" s="232"/>
      <c r="E2" s="234" t="s">
        <v>67</v>
      </c>
      <c r="F2" s="235" t="s">
        <v>141</v>
      </c>
      <c r="G2" s="235"/>
      <c r="H2" s="235"/>
      <c r="I2" s="244"/>
      <c r="J2" s="245" t="s">
        <v>57</v>
      </c>
      <c r="K2" s="246" t="s">
        <v>56</v>
      </c>
      <c r="L2" s="246"/>
      <c r="M2" s="246"/>
      <c r="N2" s="246"/>
      <c r="O2" s="247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</row>
    <row r="3" s="87" customFormat="1" spans="1:250">
      <c r="A3" s="236" t="s">
        <v>142</v>
      </c>
      <c r="B3" s="102" t="s">
        <v>143</v>
      </c>
      <c r="C3" s="103"/>
      <c r="D3" s="102"/>
      <c r="E3" s="102"/>
      <c r="F3" s="102"/>
      <c r="G3" s="102"/>
      <c r="H3" s="102"/>
      <c r="I3" s="132"/>
      <c r="J3" s="133"/>
      <c r="K3" s="133"/>
      <c r="L3" s="133"/>
      <c r="M3" s="133"/>
      <c r="N3" s="133"/>
      <c r="O3" s="248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</row>
    <row r="4" s="87" customFormat="1" spans="1:250">
      <c r="A4" s="236"/>
      <c r="B4" s="104" t="s">
        <v>144</v>
      </c>
      <c r="C4" s="104" t="s">
        <v>145</v>
      </c>
      <c r="D4" s="105" t="s">
        <v>146</v>
      </c>
      <c r="E4" s="104" t="s">
        <v>147</v>
      </c>
      <c r="F4" s="104" t="s">
        <v>148</v>
      </c>
      <c r="G4" s="104" t="s">
        <v>149</v>
      </c>
      <c r="H4" s="106" t="s">
        <v>150</v>
      </c>
      <c r="I4" s="132"/>
      <c r="J4" s="104" t="s">
        <v>144</v>
      </c>
      <c r="K4" s="104" t="s">
        <v>145</v>
      </c>
      <c r="L4" s="105" t="s">
        <v>146</v>
      </c>
      <c r="M4" s="104" t="s">
        <v>147</v>
      </c>
      <c r="N4" s="104" t="s">
        <v>148</v>
      </c>
      <c r="O4" s="249" t="s">
        <v>149</v>
      </c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</row>
    <row r="5" s="87" customFormat="1" ht="20" customHeight="1" spans="1:250">
      <c r="A5" s="236"/>
      <c r="B5" s="107"/>
      <c r="C5" s="107"/>
      <c r="D5" s="108"/>
      <c r="E5" s="108"/>
      <c r="F5" s="108"/>
      <c r="G5" s="108"/>
      <c r="H5" s="106"/>
      <c r="I5" s="132"/>
      <c r="J5" s="250" t="s">
        <v>113</v>
      </c>
      <c r="K5" s="251" t="s">
        <v>112</v>
      </c>
      <c r="L5" s="250" t="s">
        <v>113</v>
      </c>
      <c r="M5" s="251" t="s">
        <v>111</v>
      </c>
      <c r="N5" s="251" t="s">
        <v>114</v>
      </c>
      <c r="O5" s="252" t="s">
        <v>111</v>
      </c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</row>
    <row r="6" s="87" customFormat="1" ht="20" customHeight="1" spans="1:250">
      <c r="A6" s="237" t="s">
        <v>153</v>
      </c>
      <c r="B6" s="110">
        <f t="shared" ref="B6:B9" si="0">C6-5</f>
        <v>69</v>
      </c>
      <c r="C6" s="110">
        <v>74</v>
      </c>
      <c r="D6" s="111">
        <f t="shared" ref="D6:G6" si="1">C6+6</f>
        <v>80</v>
      </c>
      <c r="E6" s="110">
        <f t="shared" si="1"/>
        <v>86</v>
      </c>
      <c r="F6" s="110">
        <f t="shared" si="1"/>
        <v>92</v>
      </c>
      <c r="G6" s="110">
        <f t="shared" si="1"/>
        <v>98</v>
      </c>
      <c r="H6" s="112" t="s">
        <v>154</v>
      </c>
      <c r="I6" s="132"/>
      <c r="J6" s="250" t="s">
        <v>191</v>
      </c>
      <c r="K6" s="250" t="s">
        <v>192</v>
      </c>
      <c r="L6" s="250" t="s">
        <v>193</v>
      </c>
      <c r="M6" s="250" t="s">
        <v>191</v>
      </c>
      <c r="N6" s="250" t="s">
        <v>193</v>
      </c>
      <c r="O6" s="253" t="s">
        <v>194</v>
      </c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</row>
    <row r="7" s="87" customFormat="1" ht="20" customHeight="1" spans="1:250">
      <c r="A7" s="237" t="s">
        <v>157</v>
      </c>
      <c r="B7" s="110">
        <f>C7-3</f>
        <v>51</v>
      </c>
      <c r="C7" s="110">
        <v>54</v>
      </c>
      <c r="D7" s="111">
        <f>C7+3</f>
        <v>57</v>
      </c>
      <c r="E7" s="110">
        <f>D7+3</f>
        <v>60</v>
      </c>
      <c r="F7" s="110">
        <f>E7+4</f>
        <v>64</v>
      </c>
      <c r="G7" s="110">
        <f t="shared" ref="G7:G9" si="2">F7+4</f>
        <v>68</v>
      </c>
      <c r="H7" s="112" t="s">
        <v>154</v>
      </c>
      <c r="I7" s="132"/>
      <c r="J7" s="250" t="s">
        <v>195</v>
      </c>
      <c r="K7" s="250" t="s">
        <v>196</v>
      </c>
      <c r="L7" s="250" t="s">
        <v>195</v>
      </c>
      <c r="M7" s="250" t="s">
        <v>196</v>
      </c>
      <c r="N7" s="250" t="s">
        <v>196</v>
      </c>
      <c r="O7" s="253" t="s">
        <v>195</v>
      </c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</row>
    <row r="8" s="87" customFormat="1" ht="20" customHeight="1" spans="1:250">
      <c r="A8" s="237" t="s">
        <v>159</v>
      </c>
      <c r="B8" s="110">
        <f t="shared" si="0"/>
        <v>71</v>
      </c>
      <c r="C8" s="110">
        <v>76</v>
      </c>
      <c r="D8" s="111">
        <f>C8+6</f>
        <v>82</v>
      </c>
      <c r="E8" s="110">
        <f>D8+6</f>
        <v>88</v>
      </c>
      <c r="F8" s="110">
        <f>E8+6</f>
        <v>94</v>
      </c>
      <c r="G8" s="110">
        <f t="shared" si="2"/>
        <v>98</v>
      </c>
      <c r="H8" s="112" t="s">
        <v>154</v>
      </c>
      <c r="I8" s="132"/>
      <c r="J8" s="250" t="s">
        <v>191</v>
      </c>
      <c r="K8" s="250" t="s">
        <v>191</v>
      </c>
      <c r="L8" s="250" t="s">
        <v>191</v>
      </c>
      <c r="M8" s="250" t="s">
        <v>191</v>
      </c>
      <c r="N8" s="250" t="s">
        <v>191</v>
      </c>
      <c r="O8" s="253" t="s">
        <v>191</v>
      </c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</row>
    <row r="9" s="87" customFormat="1" ht="20" customHeight="1" spans="1:250">
      <c r="A9" s="237" t="s">
        <v>160</v>
      </c>
      <c r="B9" s="110">
        <f t="shared" si="0"/>
        <v>81</v>
      </c>
      <c r="C9" s="110">
        <v>86</v>
      </c>
      <c r="D9" s="111">
        <f>C9+6</f>
        <v>92</v>
      </c>
      <c r="E9" s="110">
        <f>D9+6</f>
        <v>98</v>
      </c>
      <c r="F9" s="110">
        <f>E9+6</f>
        <v>104</v>
      </c>
      <c r="G9" s="110">
        <f t="shared" si="2"/>
        <v>108</v>
      </c>
      <c r="H9" s="112" t="s">
        <v>161</v>
      </c>
      <c r="I9" s="132"/>
      <c r="J9" s="250" t="s">
        <v>191</v>
      </c>
      <c r="K9" s="250" t="s">
        <v>196</v>
      </c>
      <c r="L9" s="250" t="s">
        <v>191</v>
      </c>
      <c r="M9" s="250" t="s">
        <v>191</v>
      </c>
      <c r="N9" s="250" t="s">
        <v>196</v>
      </c>
      <c r="O9" s="253" t="s">
        <v>191</v>
      </c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</row>
    <row r="10" s="87" customFormat="1" ht="20" customHeight="1" spans="1:250">
      <c r="A10" s="237" t="s">
        <v>163</v>
      </c>
      <c r="B10" s="110">
        <f>C10-1.6</f>
        <v>23.9</v>
      </c>
      <c r="C10" s="110">
        <v>25.5</v>
      </c>
      <c r="D10" s="111">
        <f>C10+1.9</f>
        <v>27.4</v>
      </c>
      <c r="E10" s="110">
        <f>D10+1.9</f>
        <v>29.3</v>
      </c>
      <c r="F10" s="110">
        <f>E10+1.9</f>
        <v>31.2</v>
      </c>
      <c r="G10" s="110">
        <f>F10+1.3</f>
        <v>32.5</v>
      </c>
      <c r="H10" s="112" t="s">
        <v>161</v>
      </c>
      <c r="I10" s="132"/>
      <c r="J10" s="250" t="s">
        <v>191</v>
      </c>
      <c r="K10" s="250" t="s">
        <v>197</v>
      </c>
      <c r="L10" s="250" t="s">
        <v>198</v>
      </c>
      <c r="M10" s="250" t="s">
        <v>191</v>
      </c>
      <c r="N10" s="250" t="s">
        <v>197</v>
      </c>
      <c r="O10" s="253" t="s">
        <v>198</v>
      </c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</row>
    <row r="11" s="87" customFormat="1" ht="20" customHeight="1" spans="1:250">
      <c r="A11" s="237" t="s">
        <v>164</v>
      </c>
      <c r="B11" s="110">
        <f>C11-1</f>
        <v>18.5</v>
      </c>
      <c r="C11" s="110">
        <v>19.5</v>
      </c>
      <c r="D11" s="111">
        <f>C11+1.2</f>
        <v>20.7</v>
      </c>
      <c r="E11" s="110">
        <f>D11+1.2</f>
        <v>21.9</v>
      </c>
      <c r="F11" s="110">
        <f>E11+1.2</f>
        <v>23.1</v>
      </c>
      <c r="G11" s="110">
        <f>F11+0.7</f>
        <v>23.8</v>
      </c>
      <c r="H11" s="112" t="s">
        <v>165</v>
      </c>
      <c r="I11" s="132"/>
      <c r="J11" s="250" t="s">
        <v>193</v>
      </c>
      <c r="K11" s="250" t="s">
        <v>193</v>
      </c>
      <c r="L11" s="250" t="s">
        <v>191</v>
      </c>
      <c r="M11" s="250" t="s">
        <v>192</v>
      </c>
      <c r="N11" s="250" t="s">
        <v>192</v>
      </c>
      <c r="O11" s="253" t="s">
        <v>191</v>
      </c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</row>
    <row r="12" s="87" customFormat="1" ht="20" customHeight="1" spans="1:250">
      <c r="A12" s="237" t="s">
        <v>166</v>
      </c>
      <c r="B12" s="110">
        <f>C12-0.5</f>
        <v>16.5</v>
      </c>
      <c r="C12" s="110">
        <v>17</v>
      </c>
      <c r="D12" s="111">
        <f t="shared" ref="D12:G12" si="3">C12+0.5</f>
        <v>17.5</v>
      </c>
      <c r="E12" s="110">
        <f t="shared" si="3"/>
        <v>18</v>
      </c>
      <c r="F12" s="110">
        <f t="shared" si="3"/>
        <v>18.5</v>
      </c>
      <c r="G12" s="110">
        <f t="shared" si="3"/>
        <v>19</v>
      </c>
      <c r="H12" s="112" t="s">
        <v>161</v>
      </c>
      <c r="I12" s="132"/>
      <c r="J12" s="250" t="s">
        <v>191</v>
      </c>
      <c r="K12" s="250" t="s">
        <v>191</v>
      </c>
      <c r="L12" s="250" t="s">
        <v>191</v>
      </c>
      <c r="M12" s="250" t="s">
        <v>191</v>
      </c>
      <c r="N12" s="250" t="s">
        <v>191</v>
      </c>
      <c r="O12" s="253" t="s">
        <v>191</v>
      </c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</row>
    <row r="13" s="87" customFormat="1" ht="20" customHeight="1" spans="1:250">
      <c r="A13" s="237" t="s">
        <v>167</v>
      </c>
      <c r="B13" s="110">
        <f>C13-0.5</f>
        <v>11</v>
      </c>
      <c r="C13" s="110">
        <v>11.5</v>
      </c>
      <c r="D13" s="111">
        <f t="shared" ref="D13:G13" si="4">C13+0.5</f>
        <v>12</v>
      </c>
      <c r="E13" s="110">
        <f t="shared" si="4"/>
        <v>12.5</v>
      </c>
      <c r="F13" s="110">
        <f t="shared" si="4"/>
        <v>13</v>
      </c>
      <c r="G13" s="110">
        <f t="shared" si="4"/>
        <v>13.5</v>
      </c>
      <c r="H13" s="112">
        <v>0</v>
      </c>
      <c r="I13" s="132"/>
      <c r="J13" s="250" t="s">
        <v>191</v>
      </c>
      <c r="K13" s="250" t="s">
        <v>193</v>
      </c>
      <c r="L13" s="250" t="s">
        <v>198</v>
      </c>
      <c r="M13" s="250" t="s">
        <v>191</v>
      </c>
      <c r="N13" s="250" t="s">
        <v>192</v>
      </c>
      <c r="O13" s="253" t="s">
        <v>198</v>
      </c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</row>
    <row r="14" s="87" customFormat="1" ht="20" customHeight="1" spans="1:250">
      <c r="A14" s="237" t="s">
        <v>168</v>
      </c>
      <c r="B14" s="110">
        <f>C14-1.5</f>
        <v>22.5</v>
      </c>
      <c r="C14" s="110">
        <v>24</v>
      </c>
      <c r="D14" s="111">
        <f>C14+1.7</f>
        <v>25.7</v>
      </c>
      <c r="E14" s="110">
        <f>D14+1.7</f>
        <v>27.4</v>
      </c>
      <c r="F14" s="110">
        <f>E14+1.7</f>
        <v>29.1</v>
      </c>
      <c r="G14" s="110">
        <f>F14+1.6</f>
        <v>30.7</v>
      </c>
      <c r="H14" s="113"/>
      <c r="I14" s="132"/>
      <c r="J14" s="250" t="s">
        <v>196</v>
      </c>
      <c r="K14" s="250" t="s">
        <v>198</v>
      </c>
      <c r="L14" s="250" t="s">
        <v>198</v>
      </c>
      <c r="M14" s="250" t="s">
        <v>197</v>
      </c>
      <c r="N14" s="250" t="s">
        <v>198</v>
      </c>
      <c r="O14" s="253" t="s">
        <v>197</v>
      </c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</row>
    <row r="15" s="87" customFormat="1" ht="20" customHeight="1" spans="1:250">
      <c r="A15" s="237" t="s">
        <v>169</v>
      </c>
      <c r="B15" s="110">
        <f>C15-1.8</f>
        <v>31.2</v>
      </c>
      <c r="C15" s="110">
        <v>33</v>
      </c>
      <c r="D15" s="111">
        <f>C15+2.25</f>
        <v>35.25</v>
      </c>
      <c r="E15" s="110">
        <f>D15+2.25</f>
        <v>37.5</v>
      </c>
      <c r="F15" s="110">
        <f>E15+2.25</f>
        <v>39.75</v>
      </c>
      <c r="G15" s="110">
        <f>F15+2</f>
        <v>41.75</v>
      </c>
      <c r="H15" s="113"/>
      <c r="I15" s="132"/>
      <c r="J15" s="250" t="s">
        <v>191</v>
      </c>
      <c r="K15" s="250" t="s">
        <v>193</v>
      </c>
      <c r="L15" s="250" t="s">
        <v>193</v>
      </c>
      <c r="M15" s="250" t="s">
        <v>191</v>
      </c>
      <c r="N15" s="250" t="s">
        <v>192</v>
      </c>
      <c r="O15" s="253" t="s">
        <v>191</v>
      </c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</row>
    <row r="16" s="87" customFormat="1" ht="20" customHeight="1" spans="1:250">
      <c r="A16" s="237" t="s">
        <v>170</v>
      </c>
      <c r="B16" s="110">
        <f>C16</f>
        <v>12</v>
      </c>
      <c r="C16" s="110">
        <v>12</v>
      </c>
      <c r="D16" s="111">
        <f>B16+1</f>
        <v>13</v>
      </c>
      <c r="E16" s="110">
        <f>D16</f>
        <v>13</v>
      </c>
      <c r="F16" s="110">
        <f>D16+1</f>
        <v>14</v>
      </c>
      <c r="G16" s="110">
        <f>F16</f>
        <v>14</v>
      </c>
      <c r="H16" s="113"/>
      <c r="I16" s="132"/>
      <c r="J16" s="250" t="s">
        <v>191</v>
      </c>
      <c r="K16" s="250" t="s">
        <v>191</v>
      </c>
      <c r="L16" s="250" t="s">
        <v>191</v>
      </c>
      <c r="M16" s="250" t="s">
        <v>191</v>
      </c>
      <c r="N16" s="250" t="s">
        <v>191</v>
      </c>
      <c r="O16" s="253" t="s">
        <v>191</v>
      </c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</row>
    <row r="17" s="87" customFormat="1" ht="20" customHeight="1" spans="1:250">
      <c r="A17" s="237" t="s">
        <v>171</v>
      </c>
      <c r="B17" s="110">
        <v>3.5</v>
      </c>
      <c r="C17" s="110">
        <v>3.5</v>
      </c>
      <c r="D17" s="111">
        <v>3.5</v>
      </c>
      <c r="E17" s="110">
        <v>3.5</v>
      </c>
      <c r="F17" s="110">
        <v>3.5</v>
      </c>
      <c r="G17" s="110">
        <v>3.5</v>
      </c>
      <c r="H17" s="114"/>
      <c r="I17" s="132"/>
      <c r="J17" s="250" t="s">
        <v>191</v>
      </c>
      <c r="K17" s="250" t="s">
        <v>191</v>
      </c>
      <c r="L17" s="250" t="s">
        <v>191</v>
      </c>
      <c r="M17" s="250" t="s">
        <v>191</v>
      </c>
      <c r="N17" s="250" t="s">
        <v>191</v>
      </c>
      <c r="O17" s="253" t="s">
        <v>191</v>
      </c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</row>
    <row r="18" s="87" customFormat="1" ht="20" customHeight="1" spans="1:250">
      <c r="A18" s="237" t="s">
        <v>172</v>
      </c>
      <c r="B18" s="110">
        <v>2</v>
      </c>
      <c r="C18" s="110">
        <v>2</v>
      </c>
      <c r="D18" s="111">
        <v>2</v>
      </c>
      <c r="E18" s="110">
        <v>2</v>
      </c>
      <c r="F18" s="110">
        <v>2</v>
      </c>
      <c r="G18" s="110">
        <v>2</v>
      </c>
      <c r="H18" s="114"/>
      <c r="I18" s="132"/>
      <c r="J18" s="250" t="s">
        <v>191</v>
      </c>
      <c r="K18" s="250" t="s">
        <v>191</v>
      </c>
      <c r="L18" s="250" t="s">
        <v>191</v>
      </c>
      <c r="M18" s="250" t="s">
        <v>191</v>
      </c>
      <c r="N18" s="250" t="s">
        <v>191</v>
      </c>
      <c r="O18" s="253" t="s">
        <v>191</v>
      </c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</row>
    <row r="19" s="87" customFormat="1" ht="20" customHeight="1" spans="1:250">
      <c r="A19" s="238"/>
      <c r="B19" s="116"/>
      <c r="C19" s="116"/>
      <c r="D19" s="116"/>
      <c r="E19" s="116"/>
      <c r="F19" s="116"/>
      <c r="G19" s="116"/>
      <c r="H19" s="114"/>
      <c r="I19" s="132"/>
      <c r="J19" s="250"/>
      <c r="K19" s="250"/>
      <c r="L19" s="250"/>
      <c r="M19" s="250"/>
      <c r="N19" s="250"/>
      <c r="O19" s="253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</row>
    <row r="20" s="87" customFormat="1" ht="20" customHeight="1" spans="1:250">
      <c r="A20" s="238"/>
      <c r="B20" s="116"/>
      <c r="C20" s="116"/>
      <c r="D20" s="116"/>
      <c r="E20" s="116"/>
      <c r="F20" s="116"/>
      <c r="G20" s="116"/>
      <c r="H20" s="117"/>
      <c r="I20" s="132"/>
      <c r="J20" s="250"/>
      <c r="K20" s="250"/>
      <c r="L20" s="250"/>
      <c r="M20" s="250"/>
      <c r="N20" s="250"/>
      <c r="O20" s="253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</row>
    <row r="21" s="87" customFormat="1" ht="17.25" spans="1:250">
      <c r="A21" s="239"/>
      <c r="B21" s="240"/>
      <c r="C21" s="240"/>
      <c r="D21" s="240"/>
      <c r="E21" s="241"/>
      <c r="F21" s="240"/>
      <c r="G21" s="240"/>
      <c r="H21" s="240"/>
      <c r="I21" s="254"/>
      <c r="J21" s="255"/>
      <c r="K21" s="255"/>
      <c r="L21" s="256"/>
      <c r="M21" s="255"/>
      <c r="N21" s="255"/>
      <c r="O21" s="257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</row>
    <row r="22" s="87" customFormat="1" spans="1:250">
      <c r="A22" s="124" t="s">
        <v>173</v>
      </c>
      <c r="B22" s="124"/>
      <c r="C22" s="125"/>
      <c r="O22" s="243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</row>
    <row r="23" s="87" customFormat="1" spans="3:250">
      <c r="C23" s="88"/>
      <c r="G23" s="146" t="s">
        <v>174</v>
      </c>
      <c r="H23" s="242">
        <v>45624</v>
      </c>
      <c r="I23" s="258"/>
      <c r="J23" s="146" t="s">
        <v>175</v>
      </c>
      <c r="K23" s="146" t="s">
        <v>134</v>
      </c>
      <c r="M23" s="146" t="s">
        <v>176</v>
      </c>
      <c r="N23" s="243" t="s">
        <v>137</v>
      </c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</row>
  </sheetData>
  <mergeCells count="10">
    <mergeCell ref="A1:N1"/>
    <mergeCell ref="B2:D2"/>
    <mergeCell ref="F2:H2"/>
    <mergeCell ref="K2:O2"/>
    <mergeCell ref="B3:H3"/>
    <mergeCell ref="J3:O3"/>
    <mergeCell ref="H23:I23"/>
    <mergeCell ref="A3:A5"/>
    <mergeCell ref="H4:H5"/>
    <mergeCell ref="I2:I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34" sqref="N34"/>
    </sheetView>
  </sheetViews>
  <sheetFormatPr defaultColWidth="10.125" defaultRowHeight="14.25"/>
  <cols>
    <col min="1" max="1" width="9.625" style="150" customWidth="1"/>
    <col min="2" max="2" width="11.125" style="150" customWidth="1"/>
    <col min="3" max="3" width="9.125" style="150" customWidth="1"/>
    <col min="4" max="4" width="9.5" style="150" customWidth="1"/>
    <col min="5" max="5" width="11.375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6384" width="10.125" style="150"/>
  </cols>
  <sheetData>
    <row r="1" ht="23.25" spans="1:11">
      <c r="A1" s="151" t="s">
        <v>199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8" customHeight="1" spans="1:11">
      <c r="A2" s="152" t="s">
        <v>53</v>
      </c>
      <c r="B2" s="153" t="s">
        <v>54</v>
      </c>
      <c r="C2" s="153"/>
      <c r="D2" s="154" t="s">
        <v>61</v>
      </c>
      <c r="E2" s="155" t="str">
        <f>首期!B4</f>
        <v>QAMMBN85650</v>
      </c>
      <c r="F2" s="156" t="s">
        <v>200</v>
      </c>
      <c r="G2" s="157" t="str">
        <f>首期!B5</f>
        <v>儿童长裤</v>
      </c>
      <c r="H2" s="158"/>
      <c r="I2" s="186" t="s">
        <v>57</v>
      </c>
      <c r="J2" s="206" t="s">
        <v>56</v>
      </c>
      <c r="K2" s="207"/>
    </row>
    <row r="3" ht="18" customHeight="1" spans="1:11">
      <c r="A3" s="159" t="s">
        <v>75</v>
      </c>
      <c r="B3" s="160">
        <v>3000</v>
      </c>
      <c r="C3" s="160"/>
      <c r="D3" s="161" t="s">
        <v>201</v>
      </c>
      <c r="E3" s="162">
        <v>44936</v>
      </c>
      <c r="F3" s="163"/>
      <c r="G3" s="163"/>
      <c r="H3" s="164" t="s">
        <v>202</v>
      </c>
      <c r="I3" s="164"/>
      <c r="J3" s="164"/>
      <c r="K3" s="208"/>
    </row>
    <row r="4" ht="18" customHeight="1" spans="1:11">
      <c r="A4" s="165" t="s">
        <v>71</v>
      </c>
      <c r="B4" s="160">
        <v>4</v>
      </c>
      <c r="C4" s="160">
        <v>6</v>
      </c>
      <c r="D4" s="166" t="s">
        <v>203</v>
      </c>
      <c r="E4" s="163" t="s">
        <v>204</v>
      </c>
      <c r="F4" s="163"/>
      <c r="G4" s="163"/>
      <c r="H4" s="166" t="s">
        <v>205</v>
      </c>
      <c r="I4" s="166"/>
      <c r="J4" s="178" t="s">
        <v>65</v>
      </c>
      <c r="K4" s="209" t="s">
        <v>66</v>
      </c>
    </row>
    <row r="5" ht="18" customHeight="1" spans="1:11">
      <c r="A5" s="165" t="s">
        <v>206</v>
      </c>
      <c r="B5" s="160">
        <v>1</v>
      </c>
      <c r="C5" s="160"/>
      <c r="D5" s="161" t="s">
        <v>207</v>
      </c>
      <c r="E5" s="161"/>
      <c r="G5" s="161"/>
      <c r="H5" s="166" t="s">
        <v>208</v>
      </c>
      <c r="I5" s="166"/>
      <c r="J5" s="178" t="s">
        <v>65</v>
      </c>
      <c r="K5" s="209" t="s">
        <v>66</v>
      </c>
    </row>
    <row r="6" ht="18" customHeight="1" spans="1:13">
      <c r="A6" s="167" t="s">
        <v>209</v>
      </c>
      <c r="B6" s="168">
        <v>125</v>
      </c>
      <c r="C6" s="168"/>
      <c r="D6" s="169" t="s">
        <v>210</v>
      </c>
      <c r="E6" s="170"/>
      <c r="F6" s="170"/>
      <c r="G6" s="169"/>
      <c r="H6" s="171" t="s">
        <v>211</v>
      </c>
      <c r="I6" s="171"/>
      <c r="J6" s="170" t="s">
        <v>65</v>
      </c>
      <c r="K6" s="210" t="s">
        <v>66</v>
      </c>
      <c r="M6" s="211"/>
    </row>
    <row r="7" ht="18" customHeight="1" spans="1:11">
      <c r="A7" s="172"/>
      <c r="B7" s="173"/>
      <c r="C7" s="173"/>
      <c r="D7" s="172"/>
      <c r="E7" s="173"/>
      <c r="F7" s="174"/>
      <c r="G7" s="172"/>
      <c r="H7" s="174"/>
      <c r="I7" s="173"/>
      <c r="J7" s="173"/>
      <c r="K7" s="173"/>
    </row>
    <row r="8" ht="18" customHeight="1" spans="1:11">
      <c r="A8" s="175" t="s">
        <v>212</v>
      </c>
      <c r="B8" s="156" t="s">
        <v>213</v>
      </c>
      <c r="C8" s="156" t="s">
        <v>214</v>
      </c>
      <c r="D8" s="156" t="s">
        <v>215</v>
      </c>
      <c r="E8" s="156" t="s">
        <v>216</v>
      </c>
      <c r="F8" s="156" t="s">
        <v>217</v>
      </c>
      <c r="G8" s="176" t="s">
        <v>78</v>
      </c>
      <c r="H8" s="177"/>
      <c r="I8" s="177" t="str">
        <f>首期!B8</f>
        <v>CGDD24102500003</v>
      </c>
      <c r="J8" s="177"/>
      <c r="K8" s="212"/>
    </row>
    <row r="9" ht="18" customHeight="1" spans="1:11">
      <c r="A9" s="165" t="s">
        <v>218</v>
      </c>
      <c r="B9" s="166"/>
      <c r="C9" s="178" t="s">
        <v>65</v>
      </c>
      <c r="D9" s="178" t="s">
        <v>66</v>
      </c>
      <c r="E9" s="161" t="s">
        <v>219</v>
      </c>
      <c r="F9" s="179" t="s">
        <v>220</v>
      </c>
      <c r="G9" s="180"/>
      <c r="H9" s="181"/>
      <c r="I9" s="181"/>
      <c r="J9" s="181"/>
      <c r="K9" s="213"/>
    </row>
    <row r="10" ht="18" customHeight="1" spans="1:11">
      <c r="A10" s="165" t="s">
        <v>221</v>
      </c>
      <c r="B10" s="166"/>
      <c r="C10" s="178" t="s">
        <v>65</v>
      </c>
      <c r="D10" s="178" t="s">
        <v>66</v>
      </c>
      <c r="E10" s="161" t="s">
        <v>222</v>
      </c>
      <c r="F10" s="179" t="s">
        <v>223</v>
      </c>
      <c r="G10" s="180" t="s">
        <v>224</v>
      </c>
      <c r="H10" s="181"/>
      <c r="I10" s="181"/>
      <c r="J10" s="181"/>
      <c r="K10" s="213"/>
    </row>
    <row r="11" ht="18" customHeight="1" spans="1:11">
      <c r="A11" s="182" t="s">
        <v>179</v>
      </c>
      <c r="B11" s="183"/>
      <c r="C11" s="183"/>
      <c r="D11" s="183"/>
      <c r="E11" s="183"/>
      <c r="F11" s="183"/>
      <c r="G11" s="183"/>
      <c r="H11" s="183"/>
      <c r="I11" s="183"/>
      <c r="J11" s="183"/>
      <c r="K11" s="214"/>
    </row>
    <row r="12" ht="18" customHeight="1" spans="1:11">
      <c r="A12" s="159" t="s">
        <v>89</v>
      </c>
      <c r="B12" s="178" t="s">
        <v>85</v>
      </c>
      <c r="C12" s="178" t="s">
        <v>86</v>
      </c>
      <c r="D12" s="179"/>
      <c r="E12" s="161" t="s">
        <v>87</v>
      </c>
      <c r="F12" s="178" t="s">
        <v>85</v>
      </c>
      <c r="G12" s="178" t="s">
        <v>86</v>
      </c>
      <c r="H12" s="178"/>
      <c r="I12" s="161" t="s">
        <v>225</v>
      </c>
      <c r="J12" s="178" t="s">
        <v>85</v>
      </c>
      <c r="K12" s="209" t="s">
        <v>86</v>
      </c>
    </row>
    <row r="13" ht="18" customHeight="1" spans="1:11">
      <c r="A13" s="159" t="s">
        <v>92</v>
      </c>
      <c r="B13" s="178" t="s">
        <v>85</v>
      </c>
      <c r="C13" s="178" t="s">
        <v>86</v>
      </c>
      <c r="D13" s="179"/>
      <c r="E13" s="161" t="s">
        <v>97</v>
      </c>
      <c r="F13" s="178" t="s">
        <v>85</v>
      </c>
      <c r="G13" s="178" t="s">
        <v>86</v>
      </c>
      <c r="H13" s="178"/>
      <c r="I13" s="161" t="s">
        <v>226</v>
      </c>
      <c r="J13" s="178" t="s">
        <v>85</v>
      </c>
      <c r="K13" s="209" t="s">
        <v>86</v>
      </c>
    </row>
    <row r="14" ht="18" customHeight="1" spans="1:11">
      <c r="A14" s="167" t="s">
        <v>227</v>
      </c>
      <c r="B14" s="170" t="s">
        <v>85</v>
      </c>
      <c r="C14" s="170" t="s">
        <v>86</v>
      </c>
      <c r="D14" s="184"/>
      <c r="E14" s="169" t="s">
        <v>228</v>
      </c>
      <c r="F14" s="170" t="s">
        <v>85</v>
      </c>
      <c r="G14" s="170" t="s">
        <v>86</v>
      </c>
      <c r="H14" s="170"/>
      <c r="I14" s="169" t="s">
        <v>229</v>
      </c>
      <c r="J14" s="170" t="s">
        <v>85</v>
      </c>
      <c r="K14" s="210" t="s">
        <v>86</v>
      </c>
    </row>
    <row r="15" ht="18" customHeight="1" spans="1:11">
      <c r="A15" s="172"/>
      <c r="B15" s="185"/>
      <c r="C15" s="185"/>
      <c r="D15" s="173"/>
      <c r="E15" s="172"/>
      <c r="F15" s="185"/>
      <c r="G15" s="185"/>
      <c r="H15" s="185"/>
      <c r="I15" s="172"/>
      <c r="J15" s="185"/>
      <c r="K15" s="185"/>
    </row>
    <row r="16" s="148" customFormat="1" ht="18" customHeight="1" spans="1:11">
      <c r="A16" s="152" t="s">
        <v>230</v>
      </c>
      <c r="B16" s="186"/>
      <c r="C16" s="186"/>
      <c r="D16" s="186"/>
      <c r="E16" s="186"/>
      <c r="F16" s="186"/>
      <c r="G16" s="186"/>
      <c r="H16" s="186"/>
      <c r="I16" s="186"/>
      <c r="J16" s="186"/>
      <c r="K16" s="215"/>
    </row>
    <row r="17" ht="18" customHeight="1" spans="1:11">
      <c r="A17" s="165" t="s">
        <v>231</v>
      </c>
      <c r="B17" s="166"/>
      <c r="C17" s="166"/>
      <c r="D17" s="166"/>
      <c r="E17" s="166"/>
      <c r="F17" s="166"/>
      <c r="G17" s="166"/>
      <c r="H17" s="166"/>
      <c r="I17" s="166"/>
      <c r="J17" s="166"/>
      <c r="K17" s="216"/>
    </row>
    <row r="18" ht="18" customHeight="1" spans="1:11">
      <c r="A18" s="165" t="s">
        <v>232</v>
      </c>
      <c r="B18" s="166"/>
      <c r="C18" s="166"/>
      <c r="D18" s="166"/>
      <c r="E18" s="166"/>
      <c r="F18" s="166"/>
      <c r="G18" s="166"/>
      <c r="H18" s="166"/>
      <c r="I18" s="166"/>
      <c r="J18" s="166"/>
      <c r="K18" s="216"/>
    </row>
    <row r="19" ht="22" customHeight="1" spans="1:11">
      <c r="A19" s="187"/>
      <c r="B19" s="178"/>
      <c r="C19" s="178"/>
      <c r="D19" s="178"/>
      <c r="E19" s="178"/>
      <c r="F19" s="178"/>
      <c r="G19" s="178"/>
      <c r="H19" s="178"/>
      <c r="I19" s="178"/>
      <c r="J19" s="178"/>
      <c r="K19" s="209"/>
    </row>
    <row r="20" ht="22" customHeight="1" spans="1:11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217"/>
    </row>
    <row r="21" ht="22" customHeight="1" spans="1:11">
      <c r="A21" s="188"/>
      <c r="B21" s="189"/>
      <c r="C21" s="189"/>
      <c r="D21" s="189"/>
      <c r="E21" s="189"/>
      <c r="F21" s="189"/>
      <c r="G21" s="189"/>
      <c r="H21" s="189"/>
      <c r="I21" s="189"/>
      <c r="J21" s="189"/>
      <c r="K21" s="217"/>
    </row>
    <row r="22" ht="22" customHeight="1" spans="1:11">
      <c r="A22" s="188"/>
      <c r="B22" s="189"/>
      <c r="C22" s="189"/>
      <c r="D22" s="189"/>
      <c r="E22" s="189"/>
      <c r="F22" s="189"/>
      <c r="G22" s="189"/>
      <c r="H22" s="189"/>
      <c r="I22" s="189"/>
      <c r="J22" s="189"/>
      <c r="K22" s="217"/>
    </row>
    <row r="23" ht="22" customHeight="1" spans="1:11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218"/>
    </row>
    <row r="24" ht="18" customHeight="1" spans="1:11">
      <c r="A24" s="165" t="s">
        <v>119</v>
      </c>
      <c r="B24" s="166"/>
      <c r="C24" s="178" t="s">
        <v>65</v>
      </c>
      <c r="D24" s="178" t="s">
        <v>66</v>
      </c>
      <c r="E24" s="164"/>
      <c r="F24" s="164"/>
      <c r="G24" s="164"/>
      <c r="H24" s="164"/>
      <c r="I24" s="164"/>
      <c r="J24" s="164"/>
      <c r="K24" s="208"/>
    </row>
    <row r="25" ht="18" customHeight="1" spans="1:11">
      <c r="A25" s="192" t="s">
        <v>233</v>
      </c>
      <c r="B25" s="193"/>
      <c r="C25" s="193"/>
      <c r="D25" s="193"/>
      <c r="E25" s="193"/>
      <c r="F25" s="193"/>
      <c r="G25" s="193"/>
      <c r="H25" s="193"/>
      <c r="I25" s="193"/>
      <c r="J25" s="193"/>
      <c r="K25" s="219"/>
    </row>
    <row r="26" ht="15" spans="1:11">
      <c r="A26" s="194"/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ht="20" customHeight="1" spans="1:11">
      <c r="A27" s="195" t="s">
        <v>234</v>
      </c>
      <c r="B27" s="196"/>
      <c r="C27" s="196"/>
      <c r="D27" s="196"/>
      <c r="E27" s="196"/>
      <c r="F27" s="196"/>
      <c r="G27" s="196"/>
      <c r="H27" s="196"/>
      <c r="I27" s="196"/>
      <c r="J27" s="196"/>
      <c r="K27" s="220" t="s">
        <v>235</v>
      </c>
    </row>
    <row r="28" ht="23" customHeight="1" spans="1:11">
      <c r="A28" s="188" t="s">
        <v>236</v>
      </c>
      <c r="B28" s="189"/>
      <c r="C28" s="189"/>
      <c r="D28" s="189"/>
      <c r="E28" s="189"/>
      <c r="F28" s="189"/>
      <c r="G28" s="189"/>
      <c r="H28" s="189"/>
      <c r="I28" s="189"/>
      <c r="J28" s="221"/>
      <c r="K28" s="222">
        <v>1</v>
      </c>
    </row>
    <row r="29" ht="23" customHeight="1" spans="1:11">
      <c r="A29" s="188" t="s">
        <v>237</v>
      </c>
      <c r="B29" s="189"/>
      <c r="C29" s="189"/>
      <c r="D29" s="189"/>
      <c r="E29" s="189"/>
      <c r="F29" s="189"/>
      <c r="G29" s="189"/>
      <c r="H29" s="189"/>
      <c r="I29" s="189"/>
      <c r="J29" s="221"/>
      <c r="K29" s="213">
        <v>1</v>
      </c>
    </row>
    <row r="30" ht="23" customHeight="1" spans="1:11">
      <c r="A30" s="188" t="s">
        <v>238</v>
      </c>
      <c r="B30" s="189"/>
      <c r="C30" s="189"/>
      <c r="D30" s="189"/>
      <c r="E30" s="189"/>
      <c r="F30" s="189"/>
      <c r="G30" s="189"/>
      <c r="H30" s="189"/>
      <c r="I30" s="189"/>
      <c r="J30" s="221"/>
      <c r="K30" s="213">
        <v>2</v>
      </c>
    </row>
    <row r="31" ht="23" customHeight="1" spans="1:11">
      <c r="A31" s="188"/>
      <c r="B31" s="189"/>
      <c r="C31" s="189"/>
      <c r="D31" s="189"/>
      <c r="E31" s="189"/>
      <c r="F31" s="189"/>
      <c r="G31" s="189"/>
      <c r="H31" s="189"/>
      <c r="I31" s="189"/>
      <c r="J31" s="221"/>
      <c r="K31" s="213"/>
    </row>
    <row r="32" ht="23" customHeight="1" spans="1:11">
      <c r="A32" s="188"/>
      <c r="B32" s="189"/>
      <c r="C32" s="189"/>
      <c r="D32" s="189"/>
      <c r="E32" s="189"/>
      <c r="F32" s="189"/>
      <c r="G32" s="189"/>
      <c r="H32" s="189"/>
      <c r="I32" s="189"/>
      <c r="J32" s="221"/>
      <c r="K32" s="223"/>
    </row>
    <row r="33" ht="23" customHeight="1" spans="1:11">
      <c r="A33" s="188"/>
      <c r="B33" s="189"/>
      <c r="C33" s="189"/>
      <c r="D33" s="189"/>
      <c r="E33" s="189"/>
      <c r="F33" s="189"/>
      <c r="G33" s="189"/>
      <c r="H33" s="189"/>
      <c r="I33" s="189"/>
      <c r="J33" s="221"/>
      <c r="K33" s="224"/>
    </row>
    <row r="34" ht="23" customHeight="1" spans="1:11">
      <c r="A34" s="188"/>
      <c r="B34" s="189"/>
      <c r="C34" s="189"/>
      <c r="D34" s="189"/>
      <c r="E34" s="189"/>
      <c r="F34" s="189"/>
      <c r="G34" s="189"/>
      <c r="H34" s="189"/>
      <c r="I34" s="189"/>
      <c r="J34" s="221"/>
      <c r="K34" s="213"/>
    </row>
    <row r="35" ht="23" customHeight="1" spans="1:11">
      <c r="A35" s="188"/>
      <c r="B35" s="189"/>
      <c r="C35" s="189"/>
      <c r="D35" s="189"/>
      <c r="E35" s="189"/>
      <c r="F35" s="189"/>
      <c r="G35" s="189"/>
      <c r="H35" s="189"/>
      <c r="I35" s="189"/>
      <c r="J35" s="221"/>
      <c r="K35" s="225"/>
    </row>
    <row r="36" ht="23" customHeight="1" spans="1:11">
      <c r="A36" s="197" t="s">
        <v>239</v>
      </c>
      <c r="B36" s="198"/>
      <c r="C36" s="198"/>
      <c r="D36" s="198"/>
      <c r="E36" s="198"/>
      <c r="F36" s="198"/>
      <c r="G36" s="198"/>
      <c r="H36" s="198"/>
      <c r="I36" s="198"/>
      <c r="J36" s="226"/>
      <c r="K36" s="227">
        <f>SUM(K28:K35)</f>
        <v>4</v>
      </c>
    </row>
    <row r="37" ht="18.75" customHeight="1" spans="1:11">
      <c r="A37" s="199" t="s">
        <v>240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28"/>
    </row>
    <row r="38" s="149" customFormat="1" ht="18.75" customHeight="1" spans="1:11">
      <c r="A38" s="165" t="s">
        <v>241</v>
      </c>
      <c r="B38" s="166"/>
      <c r="C38" s="166"/>
      <c r="D38" s="164" t="s">
        <v>242</v>
      </c>
      <c r="E38" s="164"/>
      <c r="F38" s="201" t="s">
        <v>243</v>
      </c>
      <c r="G38" s="202"/>
      <c r="H38" s="166" t="s">
        <v>244</v>
      </c>
      <c r="I38" s="166"/>
      <c r="J38" s="166" t="s">
        <v>245</v>
      </c>
      <c r="K38" s="216"/>
    </row>
    <row r="39" ht="18.75" customHeight="1" spans="1:11">
      <c r="A39" s="165" t="s">
        <v>120</v>
      </c>
      <c r="B39" s="166" t="s">
        <v>246</v>
      </c>
      <c r="C39" s="166"/>
      <c r="D39" s="166"/>
      <c r="E39" s="166"/>
      <c r="F39" s="166"/>
      <c r="G39" s="166"/>
      <c r="H39" s="166"/>
      <c r="I39" s="166"/>
      <c r="J39" s="166"/>
      <c r="K39" s="216"/>
    </row>
    <row r="40" ht="24" customHeight="1" spans="1:11">
      <c r="A40" s="165"/>
      <c r="B40" s="166"/>
      <c r="C40" s="166"/>
      <c r="D40" s="166"/>
      <c r="E40" s="166"/>
      <c r="F40" s="166"/>
      <c r="G40" s="166"/>
      <c r="H40" s="166"/>
      <c r="I40" s="166"/>
      <c r="J40" s="166"/>
      <c r="K40" s="216"/>
    </row>
    <row r="41" ht="24" customHeight="1" spans="1:11">
      <c r="A41" s="165"/>
      <c r="B41" s="166"/>
      <c r="C41" s="166"/>
      <c r="D41" s="166"/>
      <c r="E41" s="166"/>
      <c r="F41" s="166"/>
      <c r="G41" s="166"/>
      <c r="H41" s="166"/>
      <c r="I41" s="166"/>
      <c r="J41" s="166"/>
      <c r="K41" s="216"/>
    </row>
    <row r="42" ht="32.1" customHeight="1" spans="1:11">
      <c r="A42" s="167" t="s">
        <v>131</v>
      </c>
      <c r="B42" s="203" t="s">
        <v>247</v>
      </c>
      <c r="C42" s="203"/>
      <c r="D42" s="169" t="s">
        <v>248</v>
      </c>
      <c r="E42" s="184" t="s">
        <v>134</v>
      </c>
      <c r="F42" s="169" t="s">
        <v>135</v>
      </c>
      <c r="G42" s="204">
        <v>45635</v>
      </c>
      <c r="H42" s="205" t="s">
        <v>136</v>
      </c>
      <c r="I42" s="205"/>
      <c r="J42" s="203" t="s">
        <v>137</v>
      </c>
      <c r="K42" s="229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tabSelected="1" workbookViewId="0">
      <selection activeCell="P15" sqref="P15"/>
    </sheetView>
  </sheetViews>
  <sheetFormatPr defaultColWidth="9" defaultRowHeight="14.25"/>
  <cols>
    <col min="1" max="1" width="13.625" style="87" customWidth="1"/>
    <col min="2" max="3" width="9.125" style="87" customWidth="1"/>
    <col min="4" max="4" width="9.125" style="88" customWidth="1"/>
    <col min="5" max="6" width="9.125" style="87" customWidth="1"/>
    <col min="7" max="7" width="8.5" style="87" customWidth="1"/>
    <col min="8" max="8" width="5.375" style="87" customWidth="1"/>
    <col min="9" max="9" width="2.75" style="87" customWidth="1"/>
    <col min="10" max="12" width="12.625" style="87" customWidth="1"/>
    <col min="13" max="15" width="12.625" style="89" customWidth="1"/>
    <col min="16" max="16" width="3.5" style="90" customWidth="1"/>
    <col min="17" max="254" width="9" style="87"/>
    <col min="255" max="16384" width="9" style="91"/>
  </cols>
  <sheetData>
    <row r="1" s="87" customFormat="1" ht="29" customHeight="1" spans="1:257">
      <c r="A1" s="92" t="s">
        <v>140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126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  <c r="IW1" s="91"/>
    </row>
    <row r="2" s="87" customFormat="1" ht="20" customHeight="1" spans="1:257">
      <c r="A2" s="95" t="s">
        <v>61</v>
      </c>
      <c r="B2" s="96" t="str">
        <f>首期!B4</f>
        <v>QAMMBN85650</v>
      </c>
      <c r="C2" s="97"/>
      <c r="D2" s="98"/>
      <c r="E2" s="99" t="s">
        <v>67</v>
      </c>
      <c r="F2" s="100" t="s">
        <v>141</v>
      </c>
      <c r="G2" s="100"/>
      <c r="H2" s="100"/>
      <c r="I2" s="127"/>
      <c r="J2" s="128" t="s">
        <v>57</v>
      </c>
      <c r="K2" s="129" t="s">
        <v>56</v>
      </c>
      <c r="L2" s="129"/>
      <c r="M2" s="129"/>
      <c r="N2" s="129"/>
      <c r="O2" s="130"/>
      <c r="P2" s="13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  <c r="IW2" s="91"/>
    </row>
    <row r="3" s="87" customFormat="1" spans="1:257">
      <c r="A3" s="101" t="s">
        <v>142</v>
      </c>
      <c r="B3" s="102" t="s">
        <v>143</v>
      </c>
      <c r="C3" s="103"/>
      <c r="D3" s="102"/>
      <c r="E3" s="102"/>
      <c r="F3" s="102"/>
      <c r="G3" s="102"/>
      <c r="H3" s="102"/>
      <c r="I3" s="132"/>
      <c r="J3" s="133"/>
      <c r="K3" s="133"/>
      <c r="L3" s="133"/>
      <c r="M3" s="133"/>
      <c r="N3" s="133"/>
      <c r="O3" s="134"/>
      <c r="P3" s="135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  <c r="IW3" s="91"/>
    </row>
    <row r="4" s="87" customFormat="1" ht="15" spans="1:257">
      <c r="A4" s="101"/>
      <c r="B4" s="104" t="s">
        <v>144</v>
      </c>
      <c r="C4" s="104" t="s">
        <v>145</v>
      </c>
      <c r="D4" s="105" t="s">
        <v>146</v>
      </c>
      <c r="E4" s="104" t="s">
        <v>147</v>
      </c>
      <c r="F4" s="104" t="s">
        <v>148</v>
      </c>
      <c r="G4" s="104" t="s">
        <v>149</v>
      </c>
      <c r="H4" s="106" t="s">
        <v>150</v>
      </c>
      <c r="I4" s="132"/>
      <c r="J4" s="104" t="s">
        <v>144</v>
      </c>
      <c r="K4" s="104" t="s">
        <v>145</v>
      </c>
      <c r="L4" s="105" t="s">
        <v>146</v>
      </c>
      <c r="M4" s="104" t="s">
        <v>147</v>
      </c>
      <c r="N4" s="104" t="s">
        <v>148</v>
      </c>
      <c r="O4" s="104" t="s">
        <v>149</v>
      </c>
      <c r="P4" s="136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</row>
    <row r="5" s="87" customFormat="1" ht="16.5" spans="1:257">
      <c r="A5" s="101"/>
      <c r="B5" s="107"/>
      <c r="C5" s="107"/>
      <c r="D5" s="108"/>
      <c r="E5" s="108"/>
      <c r="F5" s="108"/>
      <c r="G5" s="108"/>
      <c r="H5" s="106"/>
      <c r="I5" s="137"/>
      <c r="J5" s="138" t="s">
        <v>113</v>
      </c>
      <c r="K5" s="139" t="s">
        <v>112</v>
      </c>
      <c r="L5" s="139" t="s">
        <v>113</v>
      </c>
      <c r="M5" s="139" t="s">
        <v>111</v>
      </c>
      <c r="N5" s="138" t="s">
        <v>114</v>
      </c>
      <c r="O5" s="139" t="s">
        <v>111</v>
      </c>
      <c r="P5" s="140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</row>
    <row r="6" s="87" customFormat="1" ht="21" customHeight="1" spans="1:257">
      <c r="A6" s="109" t="s">
        <v>153</v>
      </c>
      <c r="B6" s="110">
        <f t="shared" ref="B6:B9" si="0">C6-5</f>
        <v>69</v>
      </c>
      <c r="C6" s="110">
        <v>74</v>
      </c>
      <c r="D6" s="111">
        <f t="shared" ref="D6:G6" si="1">C6+6</f>
        <v>80</v>
      </c>
      <c r="E6" s="110">
        <f t="shared" si="1"/>
        <v>86</v>
      </c>
      <c r="F6" s="110">
        <f t="shared" si="1"/>
        <v>92</v>
      </c>
      <c r="G6" s="110">
        <f t="shared" si="1"/>
        <v>98</v>
      </c>
      <c r="H6" s="112" t="s">
        <v>154</v>
      </c>
      <c r="I6" s="137"/>
      <c r="J6" s="138" t="s">
        <v>249</v>
      </c>
      <c r="K6" s="138" t="s">
        <v>250</v>
      </c>
      <c r="L6" s="138" t="s">
        <v>251</v>
      </c>
      <c r="M6" s="138" t="s">
        <v>249</v>
      </c>
      <c r="N6" s="138" t="s">
        <v>252</v>
      </c>
      <c r="O6" s="138" t="s">
        <v>253</v>
      </c>
      <c r="P6" s="14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</row>
    <row r="7" s="87" customFormat="1" ht="21" customHeight="1" spans="1:257">
      <c r="A7" s="109" t="s">
        <v>157</v>
      </c>
      <c r="B7" s="110">
        <f>C7-3</f>
        <v>51</v>
      </c>
      <c r="C7" s="110">
        <v>54</v>
      </c>
      <c r="D7" s="111">
        <f>C7+3</f>
        <v>57</v>
      </c>
      <c r="E7" s="110">
        <f>D7+3</f>
        <v>60</v>
      </c>
      <c r="F7" s="110">
        <f>E7+4</f>
        <v>64</v>
      </c>
      <c r="G7" s="110">
        <f t="shared" ref="G7:G9" si="2">F7+4</f>
        <v>68</v>
      </c>
      <c r="H7" s="112" t="s">
        <v>154</v>
      </c>
      <c r="I7" s="137"/>
      <c r="J7" s="138" t="s">
        <v>254</v>
      </c>
      <c r="K7" s="138" t="s">
        <v>255</v>
      </c>
      <c r="L7" s="138" t="s">
        <v>255</v>
      </c>
      <c r="M7" s="138" t="s">
        <v>256</v>
      </c>
      <c r="N7" s="138" t="s">
        <v>257</v>
      </c>
      <c r="O7" s="138" t="s">
        <v>254</v>
      </c>
      <c r="P7" s="14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</row>
    <row r="8" s="87" customFormat="1" ht="21" customHeight="1" spans="1:257">
      <c r="A8" s="109" t="s">
        <v>159</v>
      </c>
      <c r="B8" s="110">
        <f t="shared" si="0"/>
        <v>71</v>
      </c>
      <c r="C8" s="110">
        <v>76</v>
      </c>
      <c r="D8" s="111">
        <f>C8+6</f>
        <v>82</v>
      </c>
      <c r="E8" s="110">
        <f>D8+6</f>
        <v>88</v>
      </c>
      <c r="F8" s="110">
        <f>E8+6</f>
        <v>94</v>
      </c>
      <c r="G8" s="110">
        <f t="shared" si="2"/>
        <v>98</v>
      </c>
      <c r="H8" s="112" t="s">
        <v>154</v>
      </c>
      <c r="I8" s="137"/>
      <c r="J8" s="138" t="s">
        <v>249</v>
      </c>
      <c r="K8" s="138" t="s">
        <v>249</v>
      </c>
      <c r="L8" s="138" t="s">
        <v>249</v>
      </c>
      <c r="M8" s="138" t="s">
        <v>249</v>
      </c>
      <c r="N8" s="138" t="s">
        <v>249</v>
      </c>
      <c r="O8" s="138" t="s">
        <v>249</v>
      </c>
      <c r="P8" s="14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</row>
    <row r="9" s="87" customFormat="1" ht="21" customHeight="1" spans="1:257">
      <c r="A9" s="109" t="s">
        <v>160</v>
      </c>
      <c r="B9" s="110">
        <f t="shared" si="0"/>
        <v>81</v>
      </c>
      <c r="C9" s="110">
        <v>86</v>
      </c>
      <c r="D9" s="111">
        <f>C9+6</f>
        <v>92</v>
      </c>
      <c r="E9" s="110">
        <f>D9+6</f>
        <v>98</v>
      </c>
      <c r="F9" s="110">
        <f>E9+6</f>
        <v>104</v>
      </c>
      <c r="G9" s="110">
        <f t="shared" si="2"/>
        <v>108</v>
      </c>
      <c r="H9" s="112" t="s">
        <v>161</v>
      </c>
      <c r="I9" s="137"/>
      <c r="J9" s="138" t="s">
        <v>249</v>
      </c>
      <c r="K9" s="138" t="s">
        <v>255</v>
      </c>
      <c r="L9" s="138" t="s">
        <v>249</v>
      </c>
      <c r="M9" s="138" t="s">
        <v>249</v>
      </c>
      <c r="N9" s="138" t="s">
        <v>256</v>
      </c>
      <c r="O9" s="138" t="s">
        <v>249</v>
      </c>
      <c r="P9" s="14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</row>
    <row r="10" s="87" customFormat="1" ht="21" customHeight="1" spans="1:257">
      <c r="A10" s="109" t="s">
        <v>163</v>
      </c>
      <c r="B10" s="110">
        <f>C10-1.6</f>
        <v>23.9</v>
      </c>
      <c r="C10" s="110">
        <v>25.5</v>
      </c>
      <c r="D10" s="111">
        <f>C10+1.9</f>
        <v>27.4</v>
      </c>
      <c r="E10" s="110">
        <f>D10+1.9</f>
        <v>29.3</v>
      </c>
      <c r="F10" s="110">
        <f>E10+1.9</f>
        <v>31.2</v>
      </c>
      <c r="G10" s="110">
        <f>F10+1.3</f>
        <v>32.5</v>
      </c>
      <c r="H10" s="112" t="s">
        <v>161</v>
      </c>
      <c r="I10" s="137"/>
      <c r="J10" s="138" t="s">
        <v>249</v>
      </c>
      <c r="K10" s="138" t="s">
        <v>258</v>
      </c>
      <c r="L10" s="138" t="s">
        <v>259</v>
      </c>
      <c r="M10" s="138" t="s">
        <v>249</v>
      </c>
      <c r="N10" s="138" t="s">
        <v>258</v>
      </c>
      <c r="O10" s="138" t="s">
        <v>258</v>
      </c>
      <c r="P10" s="14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</row>
    <row r="11" s="87" customFormat="1" ht="21" customHeight="1" spans="1:257">
      <c r="A11" s="109" t="s">
        <v>164</v>
      </c>
      <c r="B11" s="110">
        <f>C11-1</f>
        <v>18.5</v>
      </c>
      <c r="C11" s="110">
        <v>19.5</v>
      </c>
      <c r="D11" s="111">
        <f>C11+1.2</f>
        <v>20.7</v>
      </c>
      <c r="E11" s="110">
        <f>D11+1.2</f>
        <v>21.9</v>
      </c>
      <c r="F11" s="110">
        <f>E11+1.2</f>
        <v>23.1</v>
      </c>
      <c r="G11" s="110">
        <f>F11+0.7</f>
        <v>23.8</v>
      </c>
      <c r="H11" s="112" t="s">
        <v>165</v>
      </c>
      <c r="I11" s="137"/>
      <c r="J11" s="138" t="s">
        <v>260</v>
      </c>
      <c r="K11" s="138" t="s">
        <v>251</v>
      </c>
      <c r="L11" s="138" t="s">
        <v>249</v>
      </c>
      <c r="M11" s="138" t="s">
        <v>252</v>
      </c>
      <c r="N11" s="138" t="s">
        <v>261</v>
      </c>
      <c r="O11" s="138" t="s">
        <v>249</v>
      </c>
      <c r="P11" s="14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  <c r="IW11" s="91"/>
    </row>
    <row r="12" s="87" customFormat="1" ht="21" customHeight="1" spans="1:257">
      <c r="A12" s="109" t="s">
        <v>166</v>
      </c>
      <c r="B12" s="110">
        <f>C12-0.5</f>
        <v>16.5</v>
      </c>
      <c r="C12" s="110">
        <v>17</v>
      </c>
      <c r="D12" s="111">
        <f t="shared" ref="D12:G12" si="3">C12+0.5</f>
        <v>17.5</v>
      </c>
      <c r="E12" s="110">
        <f t="shared" si="3"/>
        <v>18</v>
      </c>
      <c r="F12" s="110">
        <f t="shared" si="3"/>
        <v>18.5</v>
      </c>
      <c r="G12" s="110">
        <f t="shared" si="3"/>
        <v>19</v>
      </c>
      <c r="H12" s="112" t="s">
        <v>161</v>
      </c>
      <c r="I12" s="137"/>
      <c r="J12" s="138" t="s">
        <v>249</v>
      </c>
      <c r="K12" s="138" t="s">
        <v>249</v>
      </c>
      <c r="L12" s="138" t="s">
        <v>249</v>
      </c>
      <c r="M12" s="138" t="s">
        <v>249</v>
      </c>
      <c r="N12" s="138" t="s">
        <v>249</v>
      </c>
      <c r="O12" s="138" t="s">
        <v>249</v>
      </c>
      <c r="P12" s="14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  <c r="IW12" s="91"/>
    </row>
    <row r="13" s="87" customFormat="1" ht="21" customHeight="1" spans="1:257">
      <c r="A13" s="109" t="s">
        <v>167</v>
      </c>
      <c r="B13" s="110">
        <f>C13-0.5</f>
        <v>11</v>
      </c>
      <c r="C13" s="110">
        <v>11.5</v>
      </c>
      <c r="D13" s="111">
        <f t="shared" ref="D13:G13" si="4">C13+0.5</f>
        <v>12</v>
      </c>
      <c r="E13" s="110">
        <f t="shared" si="4"/>
        <v>12.5</v>
      </c>
      <c r="F13" s="110">
        <f t="shared" si="4"/>
        <v>13</v>
      </c>
      <c r="G13" s="110">
        <f t="shared" si="4"/>
        <v>13.5</v>
      </c>
      <c r="H13" s="112">
        <v>0</v>
      </c>
      <c r="I13" s="137"/>
      <c r="J13" s="138" t="s">
        <v>249</v>
      </c>
      <c r="K13" s="138" t="s">
        <v>259</v>
      </c>
      <c r="L13" s="138" t="s">
        <v>259</v>
      </c>
      <c r="M13" s="138" t="s">
        <v>249</v>
      </c>
      <c r="N13" s="138" t="s">
        <v>252</v>
      </c>
      <c r="O13" s="138" t="s">
        <v>258</v>
      </c>
      <c r="P13" s="14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  <c r="IW13" s="91"/>
    </row>
    <row r="14" s="87" customFormat="1" ht="21" customHeight="1" spans="1:257">
      <c r="A14" s="109" t="s">
        <v>168</v>
      </c>
      <c r="B14" s="110">
        <f>C14-1.5</f>
        <v>22.5</v>
      </c>
      <c r="C14" s="110">
        <v>24</v>
      </c>
      <c r="D14" s="111">
        <f>C14+1.7</f>
        <v>25.7</v>
      </c>
      <c r="E14" s="110">
        <f>D14+1.7</f>
        <v>27.4</v>
      </c>
      <c r="F14" s="110">
        <f>E14+1.7</f>
        <v>29.1</v>
      </c>
      <c r="G14" s="110">
        <f>F14+1.6</f>
        <v>30.7</v>
      </c>
      <c r="H14" s="113"/>
      <c r="I14" s="137"/>
      <c r="J14" s="138" t="s">
        <v>256</v>
      </c>
      <c r="K14" s="138" t="s">
        <v>259</v>
      </c>
      <c r="L14" s="138" t="s">
        <v>262</v>
      </c>
      <c r="M14" s="138" t="s">
        <v>258</v>
      </c>
      <c r="N14" s="138" t="s">
        <v>263</v>
      </c>
      <c r="O14" s="138" t="s">
        <v>264</v>
      </c>
      <c r="P14" s="14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</row>
    <row r="15" s="87" customFormat="1" ht="21" customHeight="1" spans="1:257">
      <c r="A15" s="109" t="s">
        <v>169</v>
      </c>
      <c r="B15" s="110">
        <f>C15-1.8</f>
        <v>31.2</v>
      </c>
      <c r="C15" s="110">
        <v>33</v>
      </c>
      <c r="D15" s="111">
        <f>C15+2.25</f>
        <v>35.25</v>
      </c>
      <c r="E15" s="110">
        <f>D15+2.25</f>
        <v>37.5</v>
      </c>
      <c r="F15" s="110">
        <f>E15+2.25</f>
        <v>39.75</v>
      </c>
      <c r="G15" s="110">
        <f>F15+2</f>
        <v>41.75</v>
      </c>
      <c r="H15" s="113"/>
      <c r="I15" s="137"/>
      <c r="J15" s="138" t="s">
        <v>249</v>
      </c>
      <c r="K15" s="138" t="s">
        <v>253</v>
      </c>
      <c r="L15" s="138" t="s">
        <v>251</v>
      </c>
      <c r="M15" s="138" t="s">
        <v>249</v>
      </c>
      <c r="N15" s="138" t="s">
        <v>252</v>
      </c>
      <c r="O15" s="138" t="s">
        <v>265</v>
      </c>
      <c r="P15" s="14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  <c r="IW15" s="91"/>
    </row>
    <row r="16" s="87" customFormat="1" ht="21" customHeight="1" spans="1:257">
      <c r="A16" s="109" t="s">
        <v>170</v>
      </c>
      <c r="B16" s="110">
        <f>C16</f>
        <v>12</v>
      </c>
      <c r="C16" s="110">
        <v>12</v>
      </c>
      <c r="D16" s="111">
        <f>B16+1</f>
        <v>13</v>
      </c>
      <c r="E16" s="110">
        <f>D16</f>
        <v>13</v>
      </c>
      <c r="F16" s="110">
        <f>D16+1</f>
        <v>14</v>
      </c>
      <c r="G16" s="110">
        <f>F16</f>
        <v>14</v>
      </c>
      <c r="H16" s="113"/>
      <c r="I16" s="137"/>
      <c r="J16" s="138" t="s">
        <v>249</v>
      </c>
      <c r="K16" s="138" t="s">
        <v>249</v>
      </c>
      <c r="L16" s="138" t="s">
        <v>249</v>
      </c>
      <c r="M16" s="138" t="s">
        <v>249</v>
      </c>
      <c r="N16" s="138" t="s">
        <v>249</v>
      </c>
      <c r="O16" s="138" t="s">
        <v>249</v>
      </c>
      <c r="P16" s="14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  <c r="IW16" s="91"/>
    </row>
    <row r="17" s="87" customFormat="1" ht="21" customHeight="1" spans="1:257">
      <c r="A17" s="109" t="s">
        <v>171</v>
      </c>
      <c r="B17" s="110">
        <v>3.5</v>
      </c>
      <c r="C17" s="110">
        <v>3.5</v>
      </c>
      <c r="D17" s="111">
        <v>3.5</v>
      </c>
      <c r="E17" s="110">
        <v>3.5</v>
      </c>
      <c r="F17" s="110">
        <v>3.5</v>
      </c>
      <c r="G17" s="110">
        <v>3.5</v>
      </c>
      <c r="H17" s="114"/>
      <c r="I17" s="137"/>
      <c r="J17" s="138" t="s">
        <v>249</v>
      </c>
      <c r="K17" s="138" t="s">
        <v>249</v>
      </c>
      <c r="L17" s="138" t="s">
        <v>249</v>
      </c>
      <c r="M17" s="138" t="s">
        <v>249</v>
      </c>
      <c r="N17" s="138" t="s">
        <v>249</v>
      </c>
      <c r="O17" s="138" t="s">
        <v>249</v>
      </c>
      <c r="P17" s="14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</row>
    <row r="18" s="87" customFormat="1" ht="21" customHeight="1" spans="1:257">
      <c r="A18" s="109" t="s">
        <v>172</v>
      </c>
      <c r="B18" s="110">
        <v>2</v>
      </c>
      <c r="C18" s="110">
        <v>2</v>
      </c>
      <c r="D18" s="111">
        <v>2</v>
      </c>
      <c r="E18" s="110">
        <v>2</v>
      </c>
      <c r="F18" s="110">
        <v>2</v>
      </c>
      <c r="G18" s="110">
        <v>2</v>
      </c>
      <c r="H18" s="114"/>
      <c r="I18" s="137"/>
      <c r="J18" s="138" t="s">
        <v>249</v>
      </c>
      <c r="K18" s="138" t="s">
        <v>249</v>
      </c>
      <c r="L18" s="138" t="s">
        <v>249</v>
      </c>
      <c r="M18" s="138" t="s">
        <v>249</v>
      </c>
      <c r="N18" s="138" t="s">
        <v>249</v>
      </c>
      <c r="O18" s="138" t="s">
        <v>249</v>
      </c>
      <c r="P18" s="14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</row>
    <row r="19" s="87" customFormat="1" ht="21" customHeight="1" spans="1:257">
      <c r="A19" s="115"/>
      <c r="B19" s="116"/>
      <c r="C19" s="116"/>
      <c r="D19" s="116"/>
      <c r="E19" s="116"/>
      <c r="F19" s="116"/>
      <c r="G19" s="116"/>
      <c r="H19" s="114"/>
      <c r="I19" s="137"/>
      <c r="J19" s="138"/>
      <c r="K19" s="138"/>
      <c r="L19" s="138"/>
      <c r="M19" s="138"/>
      <c r="N19" s="138"/>
      <c r="O19" s="138"/>
      <c r="P19" s="14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  <c r="IW19" s="91"/>
    </row>
    <row r="20" s="87" customFormat="1" ht="21" customHeight="1" spans="1:257">
      <c r="A20" s="115"/>
      <c r="B20" s="116"/>
      <c r="C20" s="116"/>
      <c r="D20" s="116"/>
      <c r="E20" s="116"/>
      <c r="F20" s="116"/>
      <c r="G20" s="116"/>
      <c r="H20" s="117"/>
      <c r="I20" s="137"/>
      <c r="J20" s="138"/>
      <c r="K20" s="138"/>
      <c r="L20" s="138"/>
      <c r="M20" s="138"/>
      <c r="N20" s="138"/>
      <c r="O20" s="138"/>
      <c r="P20" s="14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  <c r="IW20" s="91"/>
    </row>
    <row r="21" s="87" customFormat="1" ht="21" customHeight="1" spans="1:257">
      <c r="A21" s="118"/>
      <c r="B21" s="119"/>
      <c r="C21" s="119"/>
      <c r="D21" s="119"/>
      <c r="E21" s="120"/>
      <c r="F21" s="119"/>
      <c r="G21" s="119"/>
      <c r="H21" s="119"/>
      <c r="I21" s="142"/>
      <c r="J21" s="143"/>
      <c r="K21" s="143"/>
      <c r="L21" s="144"/>
      <c r="M21" s="143"/>
      <c r="N21" s="143"/>
      <c r="O21" s="144"/>
      <c r="P21" s="145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  <c r="IW21" s="91"/>
    </row>
    <row r="22" ht="17.25" spans="1:17">
      <c r="A22" s="121"/>
      <c r="B22" s="121"/>
      <c r="C22" s="122"/>
      <c r="D22" s="122"/>
      <c r="E22" s="123"/>
      <c r="F22" s="122"/>
      <c r="G22" s="122"/>
      <c r="H22" s="122"/>
      <c r="M22" s="87"/>
      <c r="N22" s="87"/>
      <c r="O22" s="87"/>
      <c r="P22" s="126"/>
      <c r="Q22" s="91"/>
    </row>
    <row r="23" spans="1:17">
      <c r="A23" s="124" t="s">
        <v>173</v>
      </c>
      <c r="B23" s="124"/>
      <c r="C23" s="125"/>
      <c r="D23" s="125"/>
      <c r="M23" s="87"/>
      <c r="N23" s="87"/>
      <c r="O23" s="87"/>
      <c r="P23" s="126"/>
      <c r="Q23" s="91"/>
    </row>
    <row r="24" spans="3:17">
      <c r="C24" s="88"/>
      <c r="J24" s="146" t="s">
        <v>174</v>
      </c>
      <c r="K24" s="147">
        <v>45635</v>
      </c>
      <c r="L24" s="146" t="s">
        <v>175</v>
      </c>
      <c r="M24" s="146" t="s">
        <v>134</v>
      </c>
      <c r="N24" s="146" t="s">
        <v>176</v>
      </c>
      <c r="O24" s="87" t="s">
        <v>137</v>
      </c>
      <c r="P24" s="126"/>
      <c r="Q24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zoomScale="125" zoomScaleNormal="125" workbookViewId="0">
      <selection activeCell="F20" sqref="F20"/>
    </sheetView>
  </sheetViews>
  <sheetFormatPr defaultColWidth="9" defaultRowHeight="14.25"/>
  <cols>
    <col min="1" max="1" width="7" customWidth="1"/>
    <col min="2" max="2" width="14.5" customWidth="1"/>
    <col min="3" max="3" width="12.875" style="74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267</v>
      </c>
      <c r="B2" s="5" t="s">
        <v>268</v>
      </c>
      <c r="C2" s="5" t="s">
        <v>269</v>
      </c>
      <c r="D2" s="5" t="s">
        <v>270</v>
      </c>
      <c r="E2" s="5" t="s">
        <v>271</v>
      </c>
      <c r="F2" s="5" t="s">
        <v>272</v>
      </c>
      <c r="G2" s="5" t="s">
        <v>273</v>
      </c>
      <c r="H2" s="75" t="s">
        <v>274</v>
      </c>
      <c r="I2" s="4" t="s">
        <v>275</v>
      </c>
      <c r="J2" s="4" t="s">
        <v>276</v>
      </c>
      <c r="K2" s="4" t="s">
        <v>277</v>
      </c>
      <c r="L2" s="4" t="s">
        <v>278</v>
      </c>
      <c r="M2" s="4" t="s">
        <v>279</v>
      </c>
      <c r="N2" s="5" t="s">
        <v>280</v>
      </c>
      <c r="O2" s="5" t="s">
        <v>281</v>
      </c>
    </row>
    <row r="3" s="1" customFormat="1" ht="16.5" spans="1:15">
      <c r="A3" s="4"/>
      <c r="B3" s="7"/>
      <c r="C3" s="7"/>
      <c r="D3" s="7"/>
      <c r="E3" s="7"/>
      <c r="F3" s="7"/>
      <c r="G3" s="7"/>
      <c r="H3" s="76"/>
      <c r="I3" s="4" t="s">
        <v>235</v>
      </c>
      <c r="J3" s="4" t="s">
        <v>235</v>
      </c>
      <c r="K3" s="4" t="s">
        <v>235</v>
      </c>
      <c r="L3" s="4" t="s">
        <v>235</v>
      </c>
      <c r="M3" s="4" t="s">
        <v>235</v>
      </c>
      <c r="N3" s="7"/>
      <c r="O3" s="7"/>
    </row>
    <row r="4" s="73" customFormat="1" ht="20" customHeight="1" spans="1:15">
      <c r="A4" s="34">
        <v>1</v>
      </c>
      <c r="B4" s="24" t="s">
        <v>282</v>
      </c>
      <c r="C4" s="23" t="s">
        <v>283</v>
      </c>
      <c r="D4" s="23" t="s">
        <v>284</v>
      </c>
      <c r="E4" s="25" t="s">
        <v>285</v>
      </c>
      <c r="F4" s="23" t="s">
        <v>286</v>
      </c>
      <c r="G4" s="34" t="s">
        <v>65</v>
      </c>
      <c r="H4" s="34" t="s">
        <v>65</v>
      </c>
      <c r="I4" s="80">
        <v>1</v>
      </c>
      <c r="J4" s="81">
        <v>1</v>
      </c>
      <c r="K4" s="81">
        <v>0</v>
      </c>
      <c r="L4" s="81">
        <v>0</v>
      </c>
      <c r="M4" s="34">
        <v>0</v>
      </c>
      <c r="N4" s="34">
        <f t="shared" ref="N4:N13" si="0">SUM(I4:M4)</f>
        <v>2</v>
      </c>
      <c r="O4" s="34"/>
    </row>
    <row r="5" s="73" customFormat="1" ht="20" customHeight="1" spans="1:15">
      <c r="A5" s="34">
        <v>2</v>
      </c>
      <c r="B5" s="24" t="s">
        <v>282</v>
      </c>
      <c r="C5" s="23" t="s">
        <v>283</v>
      </c>
      <c r="D5" s="23" t="s">
        <v>287</v>
      </c>
      <c r="E5" s="25" t="s">
        <v>285</v>
      </c>
      <c r="F5" s="23" t="s">
        <v>286</v>
      </c>
      <c r="G5" s="77" t="s">
        <v>65</v>
      </c>
      <c r="H5" s="77" t="s">
        <v>65</v>
      </c>
      <c r="I5" s="82">
        <v>2</v>
      </c>
      <c r="J5" s="81">
        <v>0</v>
      </c>
      <c r="K5" s="81">
        <v>1</v>
      </c>
      <c r="L5" s="81">
        <v>0</v>
      </c>
      <c r="M5" s="34">
        <v>0</v>
      </c>
      <c r="N5" s="34">
        <f t="shared" si="0"/>
        <v>3</v>
      </c>
      <c r="O5" s="34"/>
    </row>
    <row r="6" s="73" customFormat="1" ht="20" customHeight="1" spans="1:15">
      <c r="A6" s="34">
        <v>3</v>
      </c>
      <c r="B6" s="24" t="s">
        <v>282</v>
      </c>
      <c r="C6" s="23" t="s">
        <v>283</v>
      </c>
      <c r="D6" s="23" t="s">
        <v>288</v>
      </c>
      <c r="E6" s="25" t="s">
        <v>285</v>
      </c>
      <c r="F6" s="23" t="s">
        <v>286</v>
      </c>
      <c r="G6" s="77" t="s">
        <v>65</v>
      </c>
      <c r="H6" s="77" t="s">
        <v>65</v>
      </c>
      <c r="I6" s="82">
        <v>1</v>
      </c>
      <c r="J6" s="81">
        <v>1</v>
      </c>
      <c r="K6" s="81">
        <v>1</v>
      </c>
      <c r="L6" s="81">
        <v>0</v>
      </c>
      <c r="M6" s="34">
        <v>0</v>
      </c>
      <c r="N6" s="34">
        <f t="shared" si="0"/>
        <v>3</v>
      </c>
      <c r="O6" s="34"/>
    </row>
    <row r="7" s="73" customFormat="1" ht="20" customHeight="1" spans="1:15">
      <c r="A7" s="34">
        <v>4</v>
      </c>
      <c r="B7" s="24" t="s">
        <v>282</v>
      </c>
      <c r="C7" s="23" t="s">
        <v>283</v>
      </c>
      <c r="D7" s="23" t="s">
        <v>289</v>
      </c>
      <c r="E7" s="25" t="s">
        <v>285</v>
      </c>
      <c r="F7" s="23" t="s">
        <v>286</v>
      </c>
      <c r="G7" s="77" t="s">
        <v>65</v>
      </c>
      <c r="H7" s="77" t="s">
        <v>65</v>
      </c>
      <c r="I7" s="82">
        <v>3</v>
      </c>
      <c r="J7" s="81">
        <v>2</v>
      </c>
      <c r="K7" s="81">
        <v>1</v>
      </c>
      <c r="L7" s="81">
        <v>0</v>
      </c>
      <c r="M7" s="34">
        <v>0</v>
      </c>
      <c r="N7" s="34">
        <f t="shared" si="0"/>
        <v>6</v>
      </c>
      <c r="O7" s="34"/>
    </row>
    <row r="8" ht="20" customHeight="1" spans="1:15">
      <c r="A8" s="34">
        <v>5</v>
      </c>
      <c r="B8" s="24" t="s">
        <v>282</v>
      </c>
      <c r="C8" s="23" t="s">
        <v>283</v>
      </c>
      <c r="D8" s="27" t="s">
        <v>290</v>
      </c>
      <c r="E8" s="25" t="s">
        <v>285</v>
      </c>
      <c r="F8" s="23" t="s">
        <v>286</v>
      </c>
      <c r="G8" s="34" t="s">
        <v>65</v>
      </c>
      <c r="H8" s="34" t="s">
        <v>65</v>
      </c>
      <c r="I8" s="80">
        <v>1</v>
      </c>
      <c r="J8" s="81">
        <v>1</v>
      </c>
      <c r="K8" s="81">
        <v>0</v>
      </c>
      <c r="L8" s="81">
        <v>0</v>
      </c>
      <c r="M8" s="34">
        <v>0</v>
      </c>
      <c r="N8" s="34">
        <f t="shared" si="0"/>
        <v>2</v>
      </c>
      <c r="O8" s="10"/>
    </row>
    <row r="9" ht="20" customHeight="1" spans="1:15">
      <c r="A9" s="34">
        <v>6</v>
      </c>
      <c r="B9" s="24" t="s">
        <v>282</v>
      </c>
      <c r="C9" s="23" t="s">
        <v>283</v>
      </c>
      <c r="D9" s="23" t="s">
        <v>291</v>
      </c>
      <c r="E9" s="25" t="s">
        <v>285</v>
      </c>
      <c r="F9" s="23" t="s">
        <v>286</v>
      </c>
      <c r="G9" s="77" t="s">
        <v>65</v>
      </c>
      <c r="H9" s="77" t="s">
        <v>65</v>
      </c>
      <c r="I9" s="82">
        <v>1</v>
      </c>
      <c r="J9" s="81">
        <v>1</v>
      </c>
      <c r="K9" s="81">
        <v>1</v>
      </c>
      <c r="L9" s="81">
        <v>0</v>
      </c>
      <c r="M9" s="34">
        <v>0</v>
      </c>
      <c r="N9" s="34">
        <f t="shared" si="0"/>
        <v>3</v>
      </c>
      <c r="O9" s="10"/>
    </row>
    <row r="10" ht="20" customHeight="1" spans="1:15">
      <c r="A10" s="34">
        <v>7</v>
      </c>
      <c r="B10" s="24"/>
      <c r="C10" s="23" t="s">
        <v>292</v>
      </c>
      <c r="D10" s="23" t="s">
        <v>291</v>
      </c>
      <c r="E10" s="25" t="s">
        <v>293</v>
      </c>
      <c r="F10" s="23" t="s">
        <v>286</v>
      </c>
      <c r="G10" s="77" t="s">
        <v>65</v>
      </c>
      <c r="H10" s="77" t="s">
        <v>65</v>
      </c>
      <c r="I10" s="83">
        <v>2</v>
      </c>
      <c r="J10" s="84">
        <v>0</v>
      </c>
      <c r="K10" s="84">
        <v>3</v>
      </c>
      <c r="L10" s="84">
        <v>0</v>
      </c>
      <c r="M10" s="9">
        <v>0</v>
      </c>
      <c r="N10" s="9">
        <f t="shared" si="0"/>
        <v>5</v>
      </c>
      <c r="O10" s="10"/>
    </row>
    <row r="11" ht="20" customHeight="1" spans="1:15">
      <c r="A11" s="34">
        <v>8</v>
      </c>
      <c r="B11" s="24"/>
      <c r="C11" s="23" t="s">
        <v>292</v>
      </c>
      <c r="D11" s="23" t="s">
        <v>287</v>
      </c>
      <c r="E11" s="25" t="s">
        <v>293</v>
      </c>
      <c r="F11" s="23" t="s">
        <v>286</v>
      </c>
      <c r="G11" s="77" t="s">
        <v>65</v>
      </c>
      <c r="H11" s="77" t="s">
        <v>65</v>
      </c>
      <c r="I11" s="85">
        <v>1</v>
      </c>
      <c r="J11" s="84">
        <v>0</v>
      </c>
      <c r="K11" s="84">
        <v>1</v>
      </c>
      <c r="L11" s="84">
        <v>1</v>
      </c>
      <c r="M11" s="9">
        <v>0</v>
      </c>
      <c r="N11" s="9">
        <f t="shared" si="0"/>
        <v>3</v>
      </c>
      <c r="O11" s="10"/>
    </row>
    <row r="12" ht="20" customHeight="1" spans="1:15">
      <c r="A12" s="34">
        <v>9</v>
      </c>
      <c r="B12" s="24"/>
      <c r="C12" s="23" t="s">
        <v>292</v>
      </c>
      <c r="D12" s="23" t="s">
        <v>289</v>
      </c>
      <c r="E12" s="25" t="s">
        <v>293</v>
      </c>
      <c r="F12" s="23" t="s">
        <v>286</v>
      </c>
      <c r="G12" s="77" t="s">
        <v>65</v>
      </c>
      <c r="H12" s="77" t="s">
        <v>65</v>
      </c>
      <c r="I12" s="82">
        <v>3</v>
      </c>
      <c r="J12" s="81">
        <v>2</v>
      </c>
      <c r="K12" s="81">
        <v>1</v>
      </c>
      <c r="L12" s="81">
        <v>0</v>
      </c>
      <c r="M12" s="34">
        <v>0</v>
      </c>
      <c r="N12" s="34">
        <f t="shared" si="0"/>
        <v>6</v>
      </c>
      <c r="O12" s="10"/>
    </row>
    <row r="13" ht="20" customHeight="1" spans="1:15">
      <c r="A13" s="34">
        <v>10</v>
      </c>
      <c r="B13" s="24"/>
      <c r="C13" s="23" t="s">
        <v>292</v>
      </c>
      <c r="D13" s="27" t="s">
        <v>290</v>
      </c>
      <c r="E13" s="25" t="s">
        <v>293</v>
      </c>
      <c r="F13" s="23" t="s">
        <v>286</v>
      </c>
      <c r="G13" s="77" t="s">
        <v>65</v>
      </c>
      <c r="H13" s="77" t="s">
        <v>65</v>
      </c>
      <c r="I13" s="82">
        <v>1</v>
      </c>
      <c r="J13" s="81">
        <v>2</v>
      </c>
      <c r="K13" s="81">
        <v>1</v>
      </c>
      <c r="L13" s="81">
        <v>0</v>
      </c>
      <c r="M13" s="34">
        <v>0</v>
      </c>
      <c r="N13" s="34">
        <f t="shared" si="0"/>
        <v>4</v>
      </c>
      <c r="O13" s="10"/>
    </row>
    <row r="14" ht="20" customHeight="1" spans="1:15">
      <c r="A14" s="9"/>
      <c r="B14" s="63"/>
      <c r="C14" s="63"/>
      <c r="D14" s="63"/>
      <c r="E14" s="64"/>
      <c r="F14" s="63"/>
      <c r="G14" s="9"/>
      <c r="H14" s="10"/>
      <c r="I14" s="83"/>
      <c r="J14" s="84"/>
      <c r="K14" s="84"/>
      <c r="L14" s="84"/>
      <c r="M14" s="9"/>
      <c r="N14" s="9"/>
      <c r="O14" s="10"/>
    </row>
    <row r="15" ht="20" customHeight="1" spans="1:15">
      <c r="A15" s="9"/>
      <c r="B15" s="63"/>
      <c r="C15" s="63"/>
      <c r="D15" s="63"/>
      <c r="E15" s="64"/>
      <c r="F15" s="63"/>
      <c r="G15" s="9"/>
      <c r="H15" s="10"/>
      <c r="I15" s="83"/>
      <c r="J15" s="84"/>
      <c r="K15" s="84"/>
      <c r="L15" s="84"/>
      <c r="M15" s="9"/>
      <c r="N15" s="9"/>
      <c r="O15" s="10"/>
    </row>
    <row r="16" s="2" customFormat="1" ht="18.75" spans="1:15">
      <c r="A16" s="13" t="s">
        <v>294</v>
      </c>
      <c r="B16" s="14"/>
      <c r="C16" s="63"/>
      <c r="D16" s="15"/>
      <c r="E16" s="16"/>
      <c r="F16" s="63"/>
      <c r="G16" s="9"/>
      <c r="H16" s="39"/>
      <c r="I16" s="33"/>
      <c r="J16" s="13" t="s">
        <v>295</v>
      </c>
      <c r="K16" s="14"/>
      <c r="L16" s="14"/>
      <c r="M16" s="15"/>
      <c r="N16" s="14"/>
      <c r="O16" s="21"/>
    </row>
    <row r="17" ht="61" customHeight="1" spans="1:15">
      <c r="A17" s="78" t="s">
        <v>296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86"/>
    </row>
  </sheetData>
  <mergeCells count="13">
    <mergeCell ref="A1:O1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2024-12-09T06:28:07Z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