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8" r:id="rId15"/>
  </sheets>
  <externalReferences>
    <externalReference r:id="rId16"/>
    <externalReference r:id="rId17"/>
    <externalReference r:id="rId18"/>
    <externalReference r:id="rId19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<sst xmlns="http://schemas.openxmlformats.org/spreadsheetml/2006/main" count="1058" uniqueCount="366">
  <si>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</si>
  <si>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</si>
  <si>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</si>
  <si>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</si>
  <si>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</si>
  <si>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</si>
  <si>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</si>
  <si>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</si>
  <si>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</si>
  <si>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</si>
  <si>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</si>
  <si>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</si>
  <si>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</si>
  <si>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</si>
  <si>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</si>
  <si>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</si>
  <si>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</si>
  <si>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</si>
  <si>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</si>
  <si>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</si>
  <si>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</si>
  <si>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</si>
  <si>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</si>
  <si>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</si>
  <si>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</si>
  <si>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</si>
  <si>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</si>
  <si>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</si>
  <si>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</si>
  <si>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</si>
  <si>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</si>
  <si>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</si>
  <si>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</si>
  <si>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</si>
  <si>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</si>
  <si>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</si>
  <si>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</si>
  <si>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</si>
  <si>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</si>
  <si>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</si>
  <si>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</si>
  <si>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</si>
  <si>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</si>
  <si>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</si>
  <si>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</si>
  <si>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</si>
  <si>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</si>
  <si>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</si>
  <si>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</si>
  <si>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</si>
  <si>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</si>
  <si>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</si>
  <si>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</si>
  <si>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</si>
  <si>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</si>
  <si>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</si>
  <si>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</si>
  <si>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</si>
  <si>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</si>
  <si>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</si>
  <si>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</si>
  <si>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</si>
  <si>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TAJJBN81759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</si>
  <si>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</si>
  <si>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</si>
  <si>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</si>
  <si>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</si>
  <si>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</si>
  <si>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</si>
  <si>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</si>
  <si>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</si>
  <si>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</si>
  <si>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</si>
  <si>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</si>
  <si>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</si>
  <si>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</si>
  <si>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</si>
  <si>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</si>
  <si>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</si>
  <si>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CGDD24110400019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</si>
  <si>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</si>
  <si>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</si>
  <si>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</si>
  <si>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</si>
  <si>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</si>
  <si>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</si>
  <si>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</si>
  <si>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</si>
  <si>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</si>
  <si>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</si>
  <si>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</si>
  <si>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</si>
  <si>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</si>
  <si>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</si>
  <si>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</si>
  <si>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</si>
  <si>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</si>
  <si>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</si>
  <si>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</si>
  <si>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</si>
  <si>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</si>
  <si>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</si>
  <si>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</si>
  <si>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</si>
  <si>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</si>
  <si>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</si>
  <si>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</si>
  <si>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</si>
  <si>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</si>
  <si>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</si>
  <si>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</si>
  <si>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</si>
  <si>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</si>
  <si>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</si>
  <si>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</si>
  <si>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</si>
  <si>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</si>
  <si>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</si>
  <si>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冰川蓝</t>
  </si>
  <si>
    <t>山川绿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</si>
  <si>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</si>
  <si>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</si>
  <si>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</si>
  <si>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</si>
  <si>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</si>
  <si>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</si>
  <si>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</si>
  <si>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</si>
  <si>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1、上袖容位不均匀</t>
  </si>
  <si>
    <t>2、冚下脚弯曲，不顺直</t>
  </si>
  <si>
    <t>3、脏污，线头没有清理干净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</si>
  <si>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</si>
  <si>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</si>
  <si>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</si>
  <si>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</si>
  <si>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</si>
  <si>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</si>
  <si>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</si>
  <si>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</si>
  <si>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</si>
  <si>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</si>
  <si>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</si>
  <si>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</si>
  <si>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</si>
  <si>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</si>
  <si>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</si>
  <si>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</si>
  <si>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</si>
  <si>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</si>
  <si>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</si>
  <si>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</si>
  <si>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</si>
  <si>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</si>
  <si>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</si>
  <si>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</si>
  <si>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</si>
  <si>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</si>
  <si>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</si>
  <si>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S  洗前</t>
  </si>
  <si>
    <t>S  洗后</t>
  </si>
  <si>
    <t>后中长</t>
  </si>
  <si>
    <t>±1</t>
  </si>
  <si>
    <t>-0.5</t>
  </si>
  <si>
    <t>-0.8</t>
  </si>
  <si>
    <t>胸围</t>
  </si>
  <si>
    <t>+0</t>
  </si>
  <si>
    <t>摆围</t>
  </si>
  <si>
    <t>106</t>
  </si>
  <si>
    <t>肩宽</t>
  </si>
  <si>
    <t>45.5</t>
  </si>
  <si>
    <t>±0.5</t>
  </si>
  <si>
    <t>肩点袖长</t>
  </si>
  <si>
    <t>21.5</t>
  </si>
  <si>
    <t>-0.2</t>
  </si>
  <si>
    <t>袖肥/2（参考值）</t>
  </si>
  <si>
    <t>±0.3</t>
  </si>
  <si>
    <t>短袖口/2</t>
  </si>
  <si>
    <t>+0.2</t>
  </si>
  <si>
    <t>袖口下摆高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</si>
  <si>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</si>
  <si>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</si>
  <si>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</si>
  <si>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</si>
  <si>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</si>
  <si>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</si>
  <si>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</si>
  <si>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</si>
  <si>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</si>
  <si>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</si>
  <si>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</si>
  <si>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</si>
  <si>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</si>
  <si>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</si>
  <si>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</si>
  <si>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</si>
  <si>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1、袖顶起角，要返烫</t>
  </si>
  <si>
    <t>2、冚线不顺直，外露止口有宽窄</t>
  </si>
  <si>
    <t>3、白色脏污没有清理干净</t>
  </si>
  <si>
    <t>【整改的严重缺陷及整改复核时间】</t>
  </si>
  <si>
    <t>以上问题车间已整改</t>
  </si>
  <si>
    <t>-0.5 -0.5 +0</t>
  </si>
  <si>
    <t>-0.5 -0.5 -0.5</t>
  </si>
  <si>
    <t xml:space="preserve"> -1 -0.5 -0.5</t>
  </si>
  <si>
    <t>-0.5 -1 -0.5</t>
  </si>
  <si>
    <t>-0.5 +0.5 +0</t>
  </si>
  <si>
    <t>-0.5 +0 -0.5</t>
  </si>
  <si>
    <t>+1 +1 +1</t>
  </si>
  <si>
    <t>+1 +1.5 +1</t>
  </si>
  <si>
    <t>+2 +0 +1</t>
  </si>
  <si>
    <t>+1.5 +1 +1.5</t>
  </si>
  <si>
    <t>+1.5 +0 +1</t>
  </si>
  <si>
    <t>+1 +0 +1</t>
  </si>
  <si>
    <t>+0 +1 +0</t>
  </si>
  <si>
    <t>+0 +0 +0</t>
  </si>
  <si>
    <t>+1 +1 +0</t>
  </si>
  <si>
    <t>-0.5 +0 +0</t>
  </si>
  <si>
    <t>+1 +0+ 1</t>
  </si>
  <si>
    <t>+1 +0 +0</t>
  </si>
  <si>
    <t>+0 -0.5 -0.5</t>
  </si>
  <si>
    <t>+0 +0 -0.5</t>
  </si>
  <si>
    <t>-0.5 +0 +0.5</t>
  </si>
  <si>
    <t>+0.5 +0.5 +0</t>
  </si>
  <si>
    <t>+0.5 +0 +0</t>
  </si>
  <si>
    <t>TOREAD-QC尾期检验报告书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</si>
  <si>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</si>
  <si>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</si>
  <si>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</si>
  <si>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</si>
  <si>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</si>
  <si>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</si>
  <si>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</si>
  <si>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</si>
  <si>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</si>
  <si>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</si>
  <si>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</si>
  <si>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</si>
  <si>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</si>
  <si>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</si>
  <si>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</si>
  <si>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</si>
  <si>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</si>
  <si>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</si>
  <si>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</si>
  <si>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采购凭证编号：CGDD24110400019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</si>
  <si>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</si>
  <si>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</si>
  <si>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</si>
  <si>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</si>
  <si>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</si>
  <si>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</si>
  <si>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</si>
  <si>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</si>
  <si>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</si>
  <si>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</si>
  <si>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</si>
  <si>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</si>
  <si>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</si>
  <si>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</si>
  <si>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</si>
  <si>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</si>
  <si>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</si>
  <si>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</si>
  <si>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1.领不圆顺，织带起豆角</t>
  </si>
  <si>
    <t>2.肩位左右容皱，袖圈容皱，烫工不良</t>
  </si>
  <si>
    <t>3.冚下脚弯曲，不顺直</t>
  </si>
  <si>
    <t>4、冚车线头没有清理干净，白色有污渍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</si>
  <si>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</si>
  <si>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</si>
  <si>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</si>
  <si>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</si>
  <si>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</si>
  <si>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</si>
  <si>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</si>
  <si>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走货6080件，抽查200件，发现5件不良品，已按照以上提出的问题点改正，可以出货</t>
  </si>
  <si>
    <t>服装QC部门</t>
  </si>
  <si>
    <t>检验人</t>
  </si>
  <si>
    <t>+0 +0 +0.5</t>
  </si>
  <si>
    <t>+0.5 +0.5 +1</t>
  </si>
  <si>
    <t>+1 +0.5 +0.5</t>
  </si>
  <si>
    <t>+1 +0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</si>
  <si>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</si>
  <si>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</si>
  <si>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</si>
  <si>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</si>
  <si>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</si>
  <si>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</si>
  <si>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</si>
  <si>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</si>
  <si>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</si>
  <si>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</si>
  <si>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</si>
  <si>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</si>
  <si>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</si>
  <si>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</si>
  <si>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</si>
  <si>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</si>
  <si>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240508002F</t>
  </si>
  <si>
    <t>拉架平纹素色磨毛布</t>
  </si>
  <si>
    <t>TAJJAN81759/82760</t>
  </si>
  <si>
    <t>海天</t>
  </si>
  <si>
    <t>YES</t>
  </si>
  <si>
    <t>240529041F</t>
  </si>
  <si>
    <t>TAJJAN81759</t>
  </si>
  <si>
    <t>制表时间：2024/10/19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</si>
  <si>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</si>
  <si>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</si>
  <si>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</si>
  <si>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</si>
  <si>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</si>
  <si>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</si>
  <si>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</si>
  <si>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</si>
  <si>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</si>
  <si>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</si>
  <si>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</si>
  <si>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</si>
  <si>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</si>
  <si>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</si>
  <si>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</si>
  <si>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</si>
  <si>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</si>
  <si>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</si>
  <si>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</si>
  <si>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</si>
  <si>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</si>
  <si>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</si>
  <si>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TOREAD超纤底侧夹标 </t>
  </si>
  <si>
    <t>广州梓柏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</si>
  <si>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</si>
  <si>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</si>
  <si>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</si>
  <si>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</si>
  <si>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</si>
  <si>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</si>
  <si>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</si>
  <si>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</si>
  <si>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</si>
  <si>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</si>
  <si>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</si>
  <si>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</si>
  <si>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</si>
  <si>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</si>
  <si>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</si>
  <si>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</si>
  <si>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</si>
  <si>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</si>
  <si>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</si>
  <si>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</si>
  <si>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</si>
  <si>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</si>
  <si>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</t>
  </si>
  <si>
    <t>烫标+印花</t>
  </si>
  <si>
    <t>无脱落开裂</t>
  </si>
  <si>
    <t>制表时间：2024/10/22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</si>
  <si>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</si>
  <si>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</si>
  <si>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</si>
  <si>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</si>
  <si>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</si>
  <si>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</si>
  <si>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弹力包边带</t>
  </si>
  <si>
    <t>NO</t>
  </si>
  <si>
    <t>供应商补损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</si>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</sst>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indexed="8"/>
      <name val="Arial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10" borderId="7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1" borderId="79" applyNumberFormat="0" applyAlignment="0" applyProtection="0">
      <alignment vertical="center"/>
    </xf>
    <xf numFmtId="0" fontId="57" fillId="12" borderId="80" applyNumberFormat="0" applyAlignment="0" applyProtection="0">
      <alignment vertical="center"/>
    </xf>
    <xf numFmtId="0" fontId="58" fillId="12" borderId="79" applyNumberFormat="0" applyAlignment="0" applyProtection="0">
      <alignment vertical="center"/>
    </xf>
    <xf numFmtId="0" fontId="59" fillId="13" borderId="81" applyNumberFormat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16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  <xf numFmtId="0" fontId="16" fillId="0" borderId="0"/>
    <xf numFmtId="0" fontId="5" fillId="0" borderId="0">
      <alignment vertical="center"/>
    </xf>
    <xf numFmtId="0" fontId="67" fillId="0" borderId="0"/>
    <xf numFmtId="0" fontId="16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</cellStyleXfs>
  <cellXfs count="4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7" xfId="0" applyFont="1" applyFill="1" applyBorder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/>
    </xf>
    <xf numFmtId="9" fontId="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16" fillId="0" borderId="0" xfId="53" applyFont="1" applyFill="1" applyAlignment="1"/>
    <xf numFmtId="49" fontId="15" fillId="0" borderId="0" xfId="53" applyNumberFormat="1" applyFont="1" applyFill="1" applyAlignment="1"/>
    <xf numFmtId="49" fontId="15" fillId="0" borderId="0" xfId="53" applyNumberFormat="1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7" fillId="0" borderId="9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8" fillId="0" borderId="2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horizontal="center" vertical="center"/>
    </xf>
    <xf numFmtId="0" fontId="18" fillId="0" borderId="2" xfId="52" applyFont="1" applyFill="1" applyBorder="1" applyAlignment="1">
      <alignment vertical="center"/>
    </xf>
    <xf numFmtId="0" fontId="20" fillId="0" borderId="2" xfId="52" applyFont="1" applyFill="1" applyBorder="1" applyAlignment="1">
      <alignment horizontal="center" vertical="center"/>
    </xf>
    <xf numFmtId="0" fontId="15" fillId="0" borderId="2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5" applyFont="1" applyFill="1" applyBorder="1" applyAlignment="1">
      <alignment horizontal="center"/>
    </xf>
    <xf numFmtId="0" fontId="23" fillId="3" borderId="2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left"/>
    </xf>
    <xf numFmtId="178" fontId="25" fillId="0" borderId="2" xfId="55" applyNumberFormat="1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 vertical="center"/>
    </xf>
    <xf numFmtId="49" fontId="24" fillId="3" borderId="2" xfId="6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shrinkToFit="1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1" fillId="0" borderId="0" xfId="53" applyFont="1" applyFill="1" applyAlignment="1"/>
    <xf numFmtId="0" fontId="22" fillId="0" borderId="0" xfId="53" applyFont="1" applyFill="1" applyAlignment="1"/>
    <xf numFmtId="49" fontId="15" fillId="0" borderId="10" xfId="53" applyNumberFormat="1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left" vertical="center"/>
    </xf>
    <xf numFmtId="0" fontId="15" fillId="0" borderId="2" xfId="53" applyFont="1" applyFill="1" applyBorder="1" applyAlignment="1">
      <alignment horizontal="center"/>
    </xf>
    <xf numFmtId="0" fontId="15" fillId="0" borderId="2" xfId="5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21" fillId="0" borderId="2" xfId="53" applyFont="1" applyFill="1" applyBorder="1" applyAlignment="1" applyProtection="1">
      <alignment horizontal="center" vertical="center"/>
    </xf>
    <xf numFmtId="49" fontId="21" fillId="0" borderId="2" xfId="54" applyNumberFormat="1" applyFont="1" applyFill="1" applyBorder="1" applyAlignment="1">
      <alignment horizontal="center" vertical="center"/>
    </xf>
    <xf numFmtId="179" fontId="27" fillId="0" borderId="2" xfId="0" applyNumberFormat="1" applyFont="1" applyFill="1" applyBorder="1" applyAlignment="1">
      <alignment horizontal="center" vertical="center"/>
    </xf>
    <xf numFmtId="49" fontId="29" fillId="0" borderId="2" xfId="54" applyNumberFormat="1" applyFont="1" applyFill="1" applyBorder="1" applyAlignment="1">
      <alignment horizontal="center" vertical="center"/>
    </xf>
    <xf numFmtId="49" fontId="15" fillId="0" borderId="2" xfId="53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 vertical="center"/>
    </xf>
    <xf numFmtId="0" fontId="30" fillId="0" borderId="0" xfId="53" applyFont="1" applyFill="1" applyAlignment="1"/>
    <xf numFmtId="14" fontId="30" fillId="0" borderId="0" xfId="53" applyNumberFormat="1" applyFont="1" applyFill="1" applyAlignment="1">
      <alignment horizontal="left"/>
    </xf>
    <xf numFmtId="49" fontId="30" fillId="0" borderId="0" xfId="53" applyNumberFormat="1" applyFont="1" applyFill="1" applyAlignment="1"/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1" fillId="0" borderId="12" xfId="52" applyFont="1" applyBorder="1" applyAlignment="1">
      <alignment horizontal="center" vertical="top"/>
    </xf>
    <xf numFmtId="0" fontId="6" fillId="0" borderId="13" xfId="52" applyFont="1" applyFill="1" applyBorder="1" applyAlignment="1">
      <alignment horizontal="left" vertical="center"/>
    </xf>
    <xf numFmtId="0" fontId="19" fillId="0" borderId="14" xfId="52" applyFont="1" applyFill="1" applyBorder="1" applyAlignment="1">
      <alignment horizontal="left" vertical="center"/>
    </xf>
    <xf numFmtId="0" fontId="6" fillId="0" borderId="14" xfId="52" applyFont="1" applyFill="1" applyBorder="1" applyAlignment="1">
      <alignment horizontal="center" vertical="center"/>
    </xf>
    <xf numFmtId="0" fontId="22" fillId="0" borderId="14" xfId="52" applyFont="1" applyFill="1" applyBorder="1" applyAlignment="1">
      <alignment vertical="center" wrapText="1"/>
    </xf>
    <xf numFmtId="0" fontId="6" fillId="0" borderId="14" xfId="52" applyFont="1" applyFill="1" applyBorder="1" applyAlignment="1">
      <alignment vertical="center"/>
    </xf>
    <xf numFmtId="0" fontId="19" fillId="0" borderId="15" xfId="52" applyFont="1" applyBorder="1" applyAlignment="1">
      <alignment horizontal="left" vertical="center"/>
    </xf>
    <xf numFmtId="0" fontId="19" fillId="0" borderId="16" xfId="52" applyFont="1" applyBorder="1" applyAlignment="1">
      <alignment horizontal="left" vertical="center"/>
    </xf>
    <xf numFmtId="0" fontId="6" fillId="0" borderId="17" xfId="52" applyFont="1" applyFill="1" applyBorder="1" applyAlignment="1">
      <alignment vertical="center"/>
    </xf>
    <xf numFmtId="0" fontId="19" fillId="0" borderId="15" xfId="52" applyFont="1" applyFill="1" applyBorder="1" applyAlignment="1">
      <alignment horizontal="left" vertical="center"/>
    </xf>
    <xf numFmtId="0" fontId="6" fillId="0" borderId="15" xfId="52" applyFont="1" applyFill="1" applyBorder="1" applyAlignment="1">
      <alignment vertical="center"/>
    </xf>
    <xf numFmtId="58" fontId="22" fillId="0" borderId="15" xfId="52" applyNumberFormat="1" applyFont="1" applyFill="1" applyBorder="1" applyAlignment="1">
      <alignment horizontal="center" vertical="center"/>
    </xf>
    <xf numFmtId="0" fontId="22" fillId="0" borderId="15" xfId="52" applyFont="1" applyFill="1" applyBorder="1" applyAlignment="1">
      <alignment horizontal="center" vertical="center"/>
    </xf>
    <xf numFmtId="0" fontId="6" fillId="0" borderId="15" xfId="52" applyFont="1" applyFill="1" applyBorder="1" applyAlignment="1">
      <alignment horizontal="center" vertical="center"/>
    </xf>
    <xf numFmtId="0" fontId="6" fillId="0" borderId="17" xfId="52" applyFont="1" applyFill="1" applyBorder="1" applyAlignment="1">
      <alignment horizontal="left" vertical="center"/>
    </xf>
    <xf numFmtId="0" fontId="6" fillId="0" borderId="15" xfId="52" applyFont="1" applyFill="1" applyBorder="1" applyAlignment="1">
      <alignment horizontal="left" vertical="center"/>
    </xf>
    <xf numFmtId="0" fontId="6" fillId="0" borderId="18" xfId="52" applyFont="1" applyFill="1" applyBorder="1" applyAlignment="1">
      <alignment vertical="center"/>
    </xf>
    <xf numFmtId="0" fontId="19" fillId="0" borderId="19" xfId="52" applyFont="1" applyFill="1" applyBorder="1" applyAlignment="1">
      <alignment horizontal="left" vertical="center"/>
    </xf>
    <xf numFmtId="0" fontId="6" fillId="0" borderId="19" xfId="52" applyFont="1" applyFill="1" applyBorder="1" applyAlignment="1">
      <alignment vertical="center"/>
    </xf>
    <xf numFmtId="0" fontId="22" fillId="0" borderId="19" xfId="52" applyFont="1" applyFill="1" applyBorder="1" applyAlignment="1">
      <alignment horizontal="left" vertical="center"/>
    </xf>
    <xf numFmtId="0" fontId="6" fillId="0" borderId="19" xfId="52" applyFont="1" applyFill="1" applyBorder="1" applyAlignment="1">
      <alignment horizontal="left" vertical="center"/>
    </xf>
    <xf numFmtId="0" fontId="6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6" fillId="0" borderId="13" xfId="52" applyFont="1" applyFill="1" applyBorder="1" applyAlignment="1">
      <alignment vertical="center"/>
    </xf>
    <xf numFmtId="0" fontId="6" fillId="0" borderId="20" xfId="52" applyFont="1" applyFill="1" applyBorder="1" applyAlignment="1">
      <alignment horizontal="left" vertical="center"/>
    </xf>
    <xf numFmtId="0" fontId="6" fillId="0" borderId="21" xfId="52" applyFont="1" applyFill="1" applyBorder="1" applyAlignment="1">
      <alignment horizontal="left" vertical="center"/>
    </xf>
    <xf numFmtId="0" fontId="22" fillId="0" borderId="15" xfId="52" applyFont="1" applyFill="1" applyBorder="1" applyAlignment="1">
      <alignment horizontal="left" vertical="center"/>
    </xf>
    <xf numFmtId="0" fontId="22" fillId="0" borderId="15" xfId="52" applyFont="1" applyFill="1" applyBorder="1" applyAlignment="1">
      <alignment vertical="center"/>
    </xf>
    <xf numFmtId="0" fontId="22" fillId="0" borderId="22" xfId="52" applyFont="1" applyFill="1" applyBorder="1" applyAlignment="1">
      <alignment horizontal="center" vertical="center"/>
    </xf>
    <xf numFmtId="0" fontId="22" fillId="0" borderId="23" xfId="52" applyFont="1" applyFill="1" applyBorder="1" applyAlignment="1">
      <alignment horizontal="center" vertical="center"/>
    </xf>
    <xf numFmtId="0" fontId="32" fillId="0" borderId="24" xfId="52" applyFont="1" applyFill="1" applyBorder="1" applyAlignment="1">
      <alignment horizontal="left" vertical="center"/>
    </xf>
    <xf numFmtId="0" fontId="32" fillId="0" borderId="23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vertical="center"/>
    </xf>
    <xf numFmtId="0" fontId="22" fillId="0" borderId="0" xfId="52" applyFont="1" applyFill="1" applyBorder="1" applyAlignment="1">
      <alignment horizontal="left" vertical="center"/>
    </xf>
    <xf numFmtId="0" fontId="6" fillId="0" borderId="14" xfId="52" applyFont="1" applyFill="1" applyBorder="1" applyAlignment="1">
      <alignment horizontal="left" vertical="center"/>
    </xf>
    <xf numFmtId="0" fontId="22" fillId="0" borderId="17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left" vertical="center"/>
    </xf>
    <xf numFmtId="0" fontId="22" fillId="0" borderId="17" xfId="52" applyFont="1" applyFill="1" applyBorder="1" applyAlignment="1">
      <alignment horizontal="left" vertical="center" wrapText="1"/>
    </xf>
    <xf numFmtId="0" fontId="22" fillId="0" borderId="15" xfId="52" applyFont="1" applyFill="1" applyBorder="1" applyAlignment="1">
      <alignment horizontal="left" vertical="center" wrapText="1"/>
    </xf>
    <xf numFmtId="0" fontId="6" fillId="0" borderId="18" xfId="52" applyFont="1" applyFill="1" applyBorder="1" applyAlignment="1">
      <alignment horizontal="left" vertical="center"/>
    </xf>
    <xf numFmtId="0" fontId="16" fillId="0" borderId="19" xfId="52" applyFill="1" applyBorder="1" applyAlignment="1">
      <alignment horizontal="center" vertical="center"/>
    </xf>
    <xf numFmtId="0" fontId="6" fillId="0" borderId="25" xfId="52" applyFont="1" applyFill="1" applyBorder="1" applyAlignment="1">
      <alignment horizontal="center" vertical="center"/>
    </xf>
    <xf numFmtId="0" fontId="6" fillId="0" borderId="26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right" vertical="center"/>
    </xf>
    <xf numFmtId="0" fontId="22" fillId="0" borderId="23" xfId="52" applyFont="1" applyFill="1" applyBorder="1" applyAlignment="1">
      <alignment horizontal="right" vertical="center"/>
    </xf>
    <xf numFmtId="0" fontId="32" fillId="0" borderId="13" xfId="52" applyFont="1" applyFill="1" applyBorder="1" applyAlignment="1">
      <alignment horizontal="left" vertical="center"/>
    </xf>
    <xf numFmtId="0" fontId="32" fillId="0" borderId="14" xfId="52" applyFont="1" applyFill="1" applyBorder="1" applyAlignment="1">
      <alignment horizontal="left" vertical="center"/>
    </xf>
    <xf numFmtId="0" fontId="6" fillId="0" borderId="22" xfId="52" applyFont="1" applyFill="1" applyBorder="1" applyAlignment="1">
      <alignment horizontal="left" vertical="center"/>
    </xf>
    <xf numFmtId="0" fontId="6" fillId="0" borderId="27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center" vertical="center"/>
    </xf>
    <xf numFmtId="58" fontId="22" fillId="0" borderId="19" xfId="52" applyNumberFormat="1" applyFont="1" applyFill="1" applyBorder="1" applyAlignment="1">
      <alignment horizontal="center" vertical="center"/>
    </xf>
    <xf numFmtId="0" fontId="6" fillId="0" borderId="19" xfId="52" applyFont="1" applyFill="1" applyBorder="1" applyAlignment="1">
      <alignment horizontal="center" vertical="center"/>
    </xf>
    <xf numFmtId="0" fontId="22" fillId="0" borderId="14" xfId="52" applyFont="1" applyFill="1" applyBorder="1" applyAlignment="1">
      <alignment horizontal="center" vertical="center"/>
    </xf>
    <xf numFmtId="0" fontId="22" fillId="0" borderId="28" xfId="52" applyFont="1" applyFill="1" applyBorder="1" applyAlignment="1">
      <alignment horizontal="center" vertical="center"/>
    </xf>
    <xf numFmtId="0" fontId="6" fillId="0" borderId="16" xfId="52" applyFont="1" applyFill="1" applyBorder="1" applyAlignment="1">
      <alignment horizontal="center" vertical="center"/>
    </xf>
    <xf numFmtId="0" fontId="22" fillId="0" borderId="16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6" fillId="0" borderId="30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center" vertical="center"/>
    </xf>
    <xf numFmtId="0" fontId="32" fillId="0" borderId="31" xfId="52" applyFont="1" applyFill="1" applyBorder="1" applyAlignment="1">
      <alignment horizontal="left" vertical="center"/>
    </xf>
    <xf numFmtId="0" fontId="6" fillId="0" borderId="28" xfId="52" applyFont="1" applyFill="1" applyBorder="1" applyAlignment="1">
      <alignment horizontal="left" vertical="center"/>
    </xf>
    <xf numFmtId="0" fontId="6" fillId="0" borderId="16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22" fillId="0" borderId="16" xfId="52" applyFont="1" applyFill="1" applyBorder="1" applyAlignment="1">
      <alignment horizontal="left" vertical="center" wrapText="1"/>
    </xf>
    <xf numFmtId="0" fontId="16" fillId="0" borderId="29" xfId="52" applyFill="1" applyBorder="1" applyAlignment="1">
      <alignment horizontal="center" vertical="center"/>
    </xf>
    <xf numFmtId="0" fontId="6" fillId="0" borderId="30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16" xfId="52" applyFont="1" applyFill="1" applyBorder="1" applyAlignment="1">
      <alignment horizontal="center" vertical="center"/>
    </xf>
    <xf numFmtId="0" fontId="22" fillId="0" borderId="16" xfId="52" applyFont="1" applyFill="1" applyBorder="1" applyAlignment="1">
      <alignment horizontal="center" vertical="center" wrapText="1"/>
    </xf>
    <xf numFmtId="0" fontId="16" fillId="0" borderId="31" xfId="52" applyFont="1" applyFill="1" applyBorder="1" applyAlignment="1">
      <alignment horizontal="center" vertical="center"/>
    </xf>
    <xf numFmtId="0" fontId="33" fillId="0" borderId="31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right" vertical="center"/>
    </xf>
    <xf numFmtId="0" fontId="22" fillId="0" borderId="32" xfId="52" applyFont="1" applyFill="1" applyBorder="1" applyAlignment="1">
      <alignment horizontal="center" vertical="center"/>
    </xf>
    <xf numFmtId="0" fontId="32" fillId="0" borderId="28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center" vertical="center"/>
    </xf>
    <xf numFmtId="0" fontId="21" fillId="0" borderId="0" xfId="53" applyFont="1" applyFill="1" applyAlignment="1">
      <alignment horizontal="center"/>
    </xf>
    <xf numFmtId="0" fontId="1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34" fillId="0" borderId="2" xfId="51" applyNumberFormat="1" applyFont="1" applyFill="1" applyBorder="1" applyAlignment="1">
      <alignment horizontal="center" vertical="center"/>
    </xf>
    <xf numFmtId="0" fontId="35" fillId="0" borderId="2" xfId="49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178" fontId="34" fillId="0" borderId="2" xfId="0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14" fontId="30" fillId="0" borderId="0" xfId="53" applyNumberFormat="1" applyFont="1" applyFill="1" applyAlignment="1"/>
    <xf numFmtId="0" fontId="15" fillId="0" borderId="0" xfId="53" applyFont="1" applyFill="1" applyAlignment="1">
      <alignment horizontal="right"/>
    </xf>
    <xf numFmtId="0" fontId="16" fillId="0" borderId="0" xfId="52" applyFont="1" applyAlignment="1">
      <alignment horizontal="left" vertical="center"/>
    </xf>
    <xf numFmtId="0" fontId="33" fillId="0" borderId="33" xfId="52" applyFont="1" applyBorder="1" applyAlignment="1">
      <alignment horizontal="left" vertical="center"/>
    </xf>
    <xf numFmtId="0" fontId="19" fillId="0" borderId="34" xfId="52" applyFont="1" applyBorder="1" applyAlignment="1">
      <alignment horizontal="center" vertical="center"/>
    </xf>
    <xf numFmtId="0" fontId="33" fillId="0" borderId="34" xfId="52" applyFont="1" applyBorder="1" applyAlignment="1">
      <alignment horizontal="center" vertical="center"/>
    </xf>
    <xf numFmtId="0" fontId="32" fillId="0" borderId="34" xfId="52" applyFont="1" applyBorder="1" applyAlignment="1">
      <alignment horizontal="left" vertical="center"/>
    </xf>
    <xf numFmtId="0" fontId="32" fillId="0" borderId="13" xfId="52" applyFont="1" applyBorder="1" applyAlignment="1">
      <alignment horizontal="center" vertical="center"/>
    </xf>
    <xf numFmtId="0" fontId="32" fillId="0" borderId="14" xfId="52" applyFont="1" applyBorder="1" applyAlignment="1">
      <alignment horizontal="center" vertical="center"/>
    </xf>
    <xf numFmtId="0" fontId="32" fillId="0" borderId="28" xfId="52" applyFont="1" applyBorder="1" applyAlignment="1">
      <alignment horizontal="center" vertical="center"/>
    </xf>
    <xf numFmtId="0" fontId="33" fillId="0" borderId="13" xfId="52" applyFont="1" applyBorder="1" applyAlignment="1">
      <alignment horizontal="center" vertical="center"/>
    </xf>
    <xf numFmtId="0" fontId="33" fillId="0" borderId="14" xfId="52" applyFont="1" applyBorder="1" applyAlignment="1">
      <alignment horizontal="center" vertical="center"/>
    </xf>
    <xf numFmtId="0" fontId="33" fillId="0" borderId="28" xfId="52" applyFont="1" applyBorder="1" applyAlignment="1">
      <alignment horizontal="center" vertical="center"/>
    </xf>
    <xf numFmtId="0" fontId="32" fillId="0" borderId="17" xfId="52" applyFont="1" applyBorder="1" applyAlignment="1">
      <alignment horizontal="left" vertical="center"/>
    </xf>
    <xf numFmtId="0" fontId="19" fillId="0" borderId="15" xfId="52" applyFont="1" applyBorder="1" applyAlignment="1">
      <alignment horizontal="left" vertical="center" wrapText="1"/>
    </xf>
    <xf numFmtId="0" fontId="19" fillId="0" borderId="16" xfId="52" applyFont="1" applyBorder="1" applyAlignment="1">
      <alignment horizontal="left" vertical="center" wrapText="1"/>
    </xf>
    <xf numFmtId="0" fontId="32" fillId="0" borderId="15" xfId="52" applyFont="1" applyBorder="1" applyAlignment="1">
      <alignment horizontal="left" vertical="center"/>
    </xf>
    <xf numFmtId="14" fontId="19" fillId="0" borderId="15" xfId="52" applyNumberFormat="1" applyFont="1" applyBorder="1" applyAlignment="1">
      <alignment horizontal="center" vertical="center"/>
    </xf>
    <xf numFmtId="14" fontId="19" fillId="0" borderId="16" xfId="52" applyNumberFormat="1" applyFont="1" applyBorder="1" applyAlignment="1">
      <alignment horizontal="center" vertical="center"/>
    </xf>
    <xf numFmtId="0" fontId="32" fillId="0" borderId="17" xfId="52" applyFont="1" applyBorder="1" applyAlignment="1">
      <alignment vertical="center"/>
    </xf>
    <xf numFmtId="49" fontId="19" fillId="0" borderId="15" xfId="52" applyNumberFormat="1" applyFont="1" applyBorder="1" applyAlignment="1">
      <alignment horizontal="center" vertical="center"/>
    </xf>
    <xf numFmtId="0" fontId="19" fillId="0" borderId="16" xfId="52" applyFont="1" applyBorder="1" applyAlignment="1">
      <alignment horizontal="center" vertical="center"/>
    </xf>
    <xf numFmtId="0" fontId="32" fillId="0" borderId="15" xfId="52" applyFont="1" applyBorder="1" applyAlignment="1">
      <alignment vertical="center"/>
    </xf>
    <xf numFmtId="0" fontId="19" fillId="0" borderId="35" xfId="52" applyFont="1" applyBorder="1" applyAlignment="1">
      <alignment horizontal="center" vertical="center"/>
    </xf>
    <xf numFmtId="0" fontId="19" fillId="0" borderId="36" xfId="52" applyFont="1" applyBorder="1" applyAlignment="1">
      <alignment horizontal="center" vertical="center"/>
    </xf>
    <xf numFmtId="0" fontId="16" fillId="0" borderId="15" xfId="52" applyFont="1" applyBorder="1" applyAlignment="1">
      <alignment vertical="center"/>
    </xf>
    <xf numFmtId="0" fontId="36" fillId="0" borderId="18" xfId="52" applyFont="1" applyBorder="1" applyAlignment="1">
      <alignment vertical="center"/>
    </xf>
    <xf numFmtId="0" fontId="37" fillId="0" borderId="37" xfId="52" applyFont="1" applyBorder="1" applyAlignment="1">
      <alignment horizontal="center" vertical="center"/>
    </xf>
    <xf numFmtId="0" fontId="19" fillId="0" borderId="32" xfId="52" applyFont="1" applyBorder="1" applyAlignment="1">
      <alignment horizontal="center" vertical="center"/>
    </xf>
    <xf numFmtId="0" fontId="32" fillId="0" borderId="18" xfId="52" applyFont="1" applyBorder="1" applyAlignment="1">
      <alignment horizontal="left" vertical="center"/>
    </xf>
    <xf numFmtId="0" fontId="32" fillId="0" borderId="19" xfId="52" applyFont="1" applyBorder="1" applyAlignment="1">
      <alignment horizontal="left" vertical="center"/>
    </xf>
    <xf numFmtId="14" fontId="19" fillId="0" borderId="19" xfId="52" applyNumberFormat="1" applyFont="1" applyBorder="1" applyAlignment="1">
      <alignment horizontal="center" vertical="center"/>
    </xf>
    <xf numFmtId="14" fontId="19" fillId="0" borderId="29" xfId="52" applyNumberFormat="1" applyFont="1" applyBorder="1" applyAlignment="1">
      <alignment horizontal="center" vertical="center"/>
    </xf>
    <xf numFmtId="0" fontId="33" fillId="0" borderId="0" xfId="52" applyFont="1" applyBorder="1" applyAlignment="1">
      <alignment horizontal="left" vertical="center"/>
    </xf>
    <xf numFmtId="0" fontId="32" fillId="0" borderId="13" xfId="52" applyFont="1" applyBorder="1" applyAlignment="1">
      <alignment vertical="center"/>
    </xf>
    <xf numFmtId="0" fontId="16" fillId="0" borderId="14" xfId="52" applyFont="1" applyBorder="1" applyAlignment="1">
      <alignment horizontal="left" vertical="center"/>
    </xf>
    <xf numFmtId="0" fontId="19" fillId="0" borderId="14" xfId="52" applyFont="1" applyBorder="1" applyAlignment="1">
      <alignment horizontal="left" vertical="center"/>
    </xf>
    <xf numFmtId="0" fontId="16" fillId="0" borderId="14" xfId="52" applyFont="1" applyBorder="1" applyAlignment="1">
      <alignment vertical="center"/>
    </xf>
    <xf numFmtId="0" fontId="32" fillId="0" borderId="14" xfId="52" applyFont="1" applyBorder="1" applyAlignment="1">
      <alignment vertical="center"/>
    </xf>
    <xf numFmtId="0" fontId="16" fillId="0" borderId="15" xfId="52" applyFont="1" applyBorder="1" applyAlignment="1">
      <alignment horizontal="left" vertical="center"/>
    </xf>
    <xf numFmtId="0" fontId="32" fillId="0" borderId="0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 wrapText="1"/>
    </xf>
    <xf numFmtId="0" fontId="22" fillId="0" borderId="21" xfId="52" applyFont="1" applyBorder="1" applyAlignment="1">
      <alignment horizontal="left" vertical="center" wrapText="1"/>
    </xf>
    <xf numFmtId="0" fontId="22" fillId="0" borderId="38" xfId="52" applyFont="1" applyBorder="1" applyAlignment="1">
      <alignment horizontal="left" vertical="center" wrapText="1"/>
    </xf>
    <xf numFmtId="0" fontId="22" fillId="0" borderId="24" xfId="52" applyFont="1" applyBorder="1" applyAlignment="1">
      <alignment horizontal="left" vertical="center"/>
    </xf>
    <xf numFmtId="0" fontId="22" fillId="0" borderId="23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9" fillId="0" borderId="19" xfId="52" applyFont="1" applyBorder="1" applyAlignment="1">
      <alignment horizontal="left" vertical="center"/>
    </xf>
    <xf numFmtId="0" fontId="22" fillId="0" borderId="13" xfId="52" applyFont="1" applyBorder="1" applyAlignment="1">
      <alignment horizontal="left" vertical="center" wrapText="1"/>
    </xf>
    <xf numFmtId="0" fontId="22" fillId="0" borderId="14" xfId="52" applyFont="1" applyBorder="1" applyAlignment="1">
      <alignment horizontal="left" vertical="center"/>
    </xf>
    <xf numFmtId="0" fontId="33" fillId="0" borderId="0" xfId="0" applyFont="1" applyBorder="1" applyAlignment="1">
      <alignment horizontal="left" vertical="center"/>
    </xf>
    <xf numFmtId="0" fontId="32" fillId="0" borderId="17" xfId="52" applyFont="1" applyFill="1" applyBorder="1" applyAlignment="1">
      <alignment horizontal="left" vertical="center"/>
    </xf>
    <xf numFmtId="0" fontId="32" fillId="0" borderId="18" xfId="52" applyFont="1" applyBorder="1" applyAlignment="1">
      <alignment horizontal="center" vertical="center"/>
    </xf>
    <xf numFmtId="0" fontId="32" fillId="0" borderId="19" xfId="52" applyFont="1" applyBorder="1" applyAlignment="1">
      <alignment horizontal="center" vertical="center"/>
    </xf>
    <xf numFmtId="0" fontId="32" fillId="0" borderId="17" xfId="52" applyFont="1" applyBorder="1" applyAlignment="1">
      <alignment horizontal="center" vertical="center"/>
    </xf>
    <xf numFmtId="0" fontId="32" fillId="0" borderId="15" xfId="52" applyFont="1" applyBorder="1" applyAlignment="1">
      <alignment horizontal="center" vertical="center"/>
    </xf>
    <xf numFmtId="0" fontId="6" fillId="0" borderId="15" xfId="52" applyFont="1" applyBorder="1" applyAlignment="1">
      <alignment horizontal="left" vertical="center"/>
    </xf>
    <xf numFmtId="0" fontId="32" fillId="0" borderId="39" xfId="52" applyFont="1" applyFill="1" applyBorder="1" applyAlignment="1">
      <alignment horizontal="left" vertical="center"/>
    </xf>
    <xf numFmtId="0" fontId="32" fillId="0" borderId="40" xfId="52" applyFont="1" applyFill="1" applyBorder="1" applyAlignment="1">
      <alignment horizontal="left" vertical="center"/>
    </xf>
    <xf numFmtId="0" fontId="33" fillId="0" borderId="0" xfId="52" applyFont="1" applyFill="1" applyBorder="1" applyAlignment="1">
      <alignment horizontal="left" vertical="center"/>
    </xf>
    <xf numFmtId="0" fontId="19" fillId="0" borderId="26" xfId="52" applyFont="1" applyFill="1" applyBorder="1" applyAlignment="1">
      <alignment horizontal="left" vertical="center"/>
    </xf>
    <xf numFmtId="0" fontId="19" fillId="0" borderId="21" xfId="52" applyFont="1" applyFill="1" applyBorder="1" applyAlignment="1">
      <alignment horizontal="left" vertical="center"/>
    </xf>
    <xf numFmtId="0" fontId="19" fillId="0" borderId="24" xfId="52" applyFont="1" applyFill="1" applyBorder="1" applyAlignment="1">
      <alignment horizontal="left" vertical="center"/>
    </xf>
    <xf numFmtId="0" fontId="19" fillId="0" borderId="23" xfId="52" applyFont="1" applyFill="1" applyBorder="1" applyAlignment="1">
      <alignment horizontal="left" vertical="center"/>
    </xf>
    <xf numFmtId="0" fontId="32" fillId="0" borderId="24" xfId="52" applyFont="1" applyBorder="1" applyAlignment="1">
      <alignment horizontal="left" vertical="center"/>
    </xf>
    <xf numFmtId="0" fontId="32" fillId="0" borderId="23" xfId="52" applyFont="1" applyBorder="1" applyAlignment="1">
      <alignment horizontal="left" vertical="center"/>
    </xf>
    <xf numFmtId="0" fontId="33" fillId="0" borderId="41" xfId="52" applyFont="1" applyBorder="1" applyAlignment="1">
      <alignment vertical="center"/>
    </xf>
    <xf numFmtId="0" fontId="19" fillId="0" borderId="42" xfId="52" applyFont="1" applyBorder="1" applyAlignment="1">
      <alignment horizontal="center" vertical="center"/>
    </xf>
    <xf numFmtId="0" fontId="33" fillId="0" borderId="42" xfId="52" applyFont="1" applyBorder="1" applyAlignment="1">
      <alignment vertical="center"/>
    </xf>
    <xf numFmtId="58" fontId="16" fillId="0" borderId="42" xfId="52" applyNumberFormat="1" applyFont="1" applyBorder="1" applyAlignment="1">
      <alignment vertical="center"/>
    </xf>
    <xf numFmtId="0" fontId="33" fillId="0" borderId="42" xfId="52" applyFont="1" applyBorder="1" applyAlignment="1">
      <alignment horizontal="center" vertical="center"/>
    </xf>
    <xf numFmtId="0" fontId="33" fillId="0" borderId="43" xfId="52" applyFont="1" applyFill="1" applyBorder="1" applyAlignment="1">
      <alignment horizontal="left" vertical="center"/>
    </xf>
    <xf numFmtId="0" fontId="33" fillId="0" borderId="42" xfId="52" applyFont="1" applyFill="1" applyBorder="1" applyAlignment="1">
      <alignment horizontal="left" vertical="center"/>
    </xf>
    <xf numFmtId="0" fontId="33" fillId="0" borderId="44" xfId="52" applyFont="1" applyFill="1" applyBorder="1" applyAlignment="1">
      <alignment horizontal="center" vertical="center"/>
    </xf>
    <xf numFmtId="0" fontId="33" fillId="0" borderId="45" xfId="52" applyFont="1" applyFill="1" applyBorder="1" applyAlignment="1">
      <alignment horizontal="center" vertical="center"/>
    </xf>
    <xf numFmtId="0" fontId="33" fillId="0" borderId="18" xfId="52" applyFont="1" applyFill="1" applyBorder="1" applyAlignment="1">
      <alignment horizontal="center" vertical="center"/>
    </xf>
    <xf numFmtId="0" fontId="33" fillId="0" borderId="19" xfId="52" applyFont="1" applyFill="1" applyBorder="1" applyAlignment="1">
      <alignment horizontal="center" vertical="center"/>
    </xf>
    <xf numFmtId="0" fontId="16" fillId="0" borderId="34" xfId="52" applyFont="1" applyBorder="1" applyAlignment="1">
      <alignment horizontal="center" vertical="center"/>
    </xf>
    <xf numFmtId="0" fontId="16" fillId="0" borderId="46" xfId="52" applyFont="1" applyBorder="1" applyAlignment="1">
      <alignment horizontal="center" vertical="center"/>
    </xf>
    <xf numFmtId="0" fontId="19" fillId="0" borderId="29" xfId="52" applyFont="1" applyBorder="1" applyAlignment="1">
      <alignment horizontal="left" vertical="center"/>
    </xf>
    <xf numFmtId="0" fontId="19" fillId="0" borderId="28" xfId="52" applyFont="1" applyBorder="1" applyAlignment="1">
      <alignment horizontal="left" vertical="center"/>
    </xf>
    <xf numFmtId="0" fontId="32" fillId="0" borderId="29" xfId="52" applyFont="1" applyBorder="1" applyAlignment="1">
      <alignment horizontal="left" vertical="center"/>
    </xf>
    <xf numFmtId="0" fontId="6" fillId="0" borderId="14" xfId="52" applyFont="1" applyBorder="1" applyAlignment="1">
      <alignment horizontal="left" vertical="center"/>
    </xf>
    <xf numFmtId="0" fontId="6" fillId="0" borderId="28" xfId="52" applyFont="1" applyBorder="1" applyAlignment="1">
      <alignment horizontal="left" vertical="center"/>
    </xf>
    <xf numFmtId="0" fontId="6" fillId="0" borderId="22" xfId="52" applyFont="1" applyBorder="1" applyAlignment="1">
      <alignment horizontal="left" vertical="center"/>
    </xf>
    <xf numFmtId="0" fontId="6" fillId="0" borderId="23" xfId="52" applyFont="1" applyBorder="1" applyAlignment="1">
      <alignment horizontal="left" vertical="center"/>
    </xf>
    <xf numFmtId="0" fontId="6" fillId="0" borderId="31" xfId="52" applyFont="1" applyBorder="1" applyAlignment="1">
      <alignment horizontal="left" vertical="center"/>
    </xf>
    <xf numFmtId="0" fontId="19" fillId="0" borderId="16" xfId="52" applyFont="1" applyFill="1" applyBorder="1" applyAlignment="1">
      <alignment horizontal="left" vertical="center"/>
    </xf>
    <xf numFmtId="0" fontId="32" fillId="0" borderId="29" xfId="52" applyFont="1" applyBorder="1" applyAlignment="1">
      <alignment horizontal="center" vertical="center"/>
    </xf>
    <xf numFmtId="0" fontId="6" fillId="0" borderId="16" xfId="52" applyFont="1" applyBorder="1" applyAlignment="1">
      <alignment horizontal="left" vertical="center"/>
    </xf>
    <xf numFmtId="0" fontId="32" fillId="0" borderId="32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19" fillId="0" borderId="31" xfId="52" applyFont="1" applyFill="1" applyBorder="1" applyAlignment="1">
      <alignment horizontal="left" vertical="center"/>
    </xf>
    <xf numFmtId="0" fontId="32" fillId="0" borderId="31" xfId="52" applyFont="1" applyBorder="1" applyAlignment="1">
      <alignment horizontal="left" vertical="center"/>
    </xf>
    <xf numFmtId="0" fontId="19" fillId="0" borderId="47" xfId="52" applyFont="1" applyBorder="1" applyAlignment="1">
      <alignment horizontal="center" vertical="center"/>
    </xf>
    <xf numFmtId="0" fontId="33" fillId="0" borderId="48" xfId="52" applyFont="1" applyFill="1" applyBorder="1" applyAlignment="1">
      <alignment horizontal="left" vertical="center"/>
    </xf>
    <xf numFmtId="0" fontId="33" fillId="0" borderId="49" xfId="52" applyFont="1" applyFill="1" applyBorder="1" applyAlignment="1">
      <alignment horizontal="center" vertical="center"/>
    </xf>
    <xf numFmtId="0" fontId="33" fillId="0" borderId="29" xfId="52" applyFont="1" applyFill="1" applyBorder="1" applyAlignment="1">
      <alignment horizontal="center" vertical="center"/>
    </xf>
    <xf numFmtId="0" fontId="15" fillId="0" borderId="0" xfId="53" applyFont="1" applyFill="1" applyAlignment="1">
      <alignment horizontal="left"/>
    </xf>
    <xf numFmtId="0" fontId="18" fillId="0" borderId="50" xfId="52" applyFont="1" applyFill="1" applyBorder="1" applyAlignment="1">
      <alignment horizontal="left" vertical="center"/>
    </xf>
    <xf numFmtId="0" fontId="18" fillId="0" borderId="51" xfId="52" applyFont="1" applyFill="1" applyBorder="1" applyAlignment="1">
      <alignment horizontal="center" vertical="center"/>
    </xf>
    <xf numFmtId="0" fontId="19" fillId="0" borderId="51" xfId="52" applyFont="1" applyFill="1" applyBorder="1" applyAlignment="1">
      <alignment horizontal="center" vertical="center"/>
    </xf>
    <xf numFmtId="0" fontId="18" fillId="0" borderId="52" xfId="52" applyFont="1" applyFill="1" applyBorder="1" applyAlignment="1">
      <alignment horizontal="center" vertical="center"/>
    </xf>
    <xf numFmtId="0" fontId="18" fillId="0" borderId="53" xfId="52" applyFont="1" applyFill="1" applyBorder="1" applyAlignment="1">
      <alignment vertical="center"/>
    </xf>
    <xf numFmtId="0" fontId="20" fillId="0" borderId="53" xfId="52" applyFont="1" applyFill="1" applyBorder="1" applyAlignment="1">
      <alignment horizontal="center" vertical="center"/>
    </xf>
    <xf numFmtId="0" fontId="15" fillId="0" borderId="54" xfId="53" applyFont="1" applyFill="1" applyBorder="1" applyAlignment="1" applyProtection="1">
      <alignment horizontal="center" vertical="center"/>
    </xf>
    <xf numFmtId="0" fontId="23" fillId="0" borderId="7" xfId="55" applyFont="1" applyFill="1" applyBorder="1" applyAlignment="1">
      <alignment horizontal="center"/>
    </xf>
    <xf numFmtId="0" fontId="24" fillId="0" borderId="4" xfId="55" applyFont="1" applyFill="1" applyBorder="1" applyAlignment="1">
      <alignment horizontal="left"/>
    </xf>
    <xf numFmtId="49" fontId="24" fillId="3" borderId="4" xfId="60" applyNumberFormat="1" applyFont="1" applyFill="1" applyBorder="1" applyAlignment="1">
      <alignment horizontal="center" vertical="center"/>
    </xf>
    <xf numFmtId="0" fontId="26" fillId="0" borderId="55" xfId="0" applyNumberFormat="1" applyFont="1" applyFill="1" applyBorder="1" applyAlignment="1">
      <alignment shrinkToFit="1"/>
    </xf>
    <xf numFmtId="0" fontId="27" fillId="0" borderId="56" xfId="0" applyNumberFormat="1" applyFont="1" applyFill="1" applyBorder="1" applyAlignment="1">
      <alignment horizontal="center" vertical="center"/>
    </xf>
    <xf numFmtId="0" fontId="28" fillId="0" borderId="56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38" fillId="0" borderId="0" xfId="51" applyNumberFormat="1" applyFont="1" applyFill="1" applyBorder="1" applyAlignment="1">
      <alignment horizontal="center" vertical="center"/>
    </xf>
    <xf numFmtId="0" fontId="15" fillId="0" borderId="53" xfId="53" applyFont="1" applyFill="1" applyBorder="1" applyAlignment="1">
      <alignment horizontal="center"/>
    </xf>
    <xf numFmtId="0" fontId="18" fillId="0" borderId="53" xfId="52" applyFont="1" applyFill="1" applyBorder="1" applyAlignment="1">
      <alignment horizontal="left" vertical="center"/>
    </xf>
    <xf numFmtId="0" fontId="15" fillId="0" borderId="53" xfId="52" applyFont="1" applyFill="1" applyBorder="1" applyAlignment="1">
      <alignment horizontal="center" vertical="center"/>
    </xf>
    <xf numFmtId="0" fontId="15" fillId="0" borderId="57" xfId="52" applyFont="1" applyFill="1" applyBorder="1" applyAlignment="1">
      <alignment horizontal="center" vertical="center"/>
    </xf>
    <xf numFmtId="0" fontId="21" fillId="0" borderId="58" xfId="53" applyFont="1" applyFill="1" applyBorder="1" applyAlignment="1" applyProtection="1">
      <alignment horizontal="center" vertical="center"/>
    </xf>
    <xf numFmtId="179" fontId="27" fillId="0" borderId="3" xfId="0" applyNumberFormat="1" applyFont="1" applyFill="1" applyBorder="1" applyAlignment="1">
      <alignment horizontal="center" vertical="center"/>
    </xf>
    <xf numFmtId="0" fontId="34" fillId="5" borderId="59" xfId="0" applyFont="1" applyFill="1" applyBorder="1" applyAlignment="1">
      <alignment horizontal="center" vertical="center"/>
    </xf>
    <xf numFmtId="0" fontId="19" fillId="5" borderId="59" xfId="0" applyFont="1" applyFill="1" applyBorder="1" applyAlignment="1">
      <alignment horizontal="center" vertical="center"/>
    </xf>
    <xf numFmtId="0" fontId="15" fillId="0" borderId="5" xfId="53" applyFont="1" applyFill="1" applyBorder="1" applyAlignment="1">
      <alignment horizontal="center"/>
    </xf>
    <xf numFmtId="49" fontId="21" fillId="0" borderId="15" xfId="54" applyNumberFormat="1" applyFont="1" applyFill="1" applyBorder="1" applyAlignment="1">
      <alignment horizontal="center" vertical="center"/>
    </xf>
    <xf numFmtId="0" fontId="27" fillId="0" borderId="15" xfId="0" applyNumberFormat="1" applyFont="1" applyFill="1" applyBorder="1" applyAlignment="1">
      <alignment horizontal="center" vertical="center"/>
    </xf>
    <xf numFmtId="179" fontId="27" fillId="0" borderId="15" xfId="0" applyNumberFormat="1" applyFont="1" applyFill="1" applyBorder="1" applyAlignment="1">
      <alignment horizontal="center" vertical="center"/>
    </xf>
    <xf numFmtId="0" fontId="15" fillId="0" borderId="60" xfId="53" applyFont="1" applyFill="1" applyBorder="1" applyAlignment="1">
      <alignment horizontal="center"/>
    </xf>
    <xf numFmtId="49" fontId="15" fillId="0" borderId="19" xfId="53" applyNumberFormat="1" applyFont="1" applyFill="1" applyBorder="1" applyAlignment="1">
      <alignment horizontal="center"/>
    </xf>
    <xf numFmtId="49" fontId="21" fillId="0" borderId="19" xfId="54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61" xfId="0" applyFont="1" applyFill="1" applyBorder="1" applyAlignment="1">
      <alignment horizontal="left" vertical="center"/>
    </xf>
    <xf numFmtId="0" fontId="34" fillId="5" borderId="62" xfId="0" applyFont="1" applyFill="1" applyBorder="1" applyAlignment="1">
      <alignment horizontal="center" vertical="center"/>
    </xf>
    <xf numFmtId="0" fontId="27" fillId="0" borderId="16" xfId="0" applyNumberFormat="1" applyFont="1" applyFill="1" applyBorder="1" applyAlignment="1">
      <alignment horizontal="center" vertical="center"/>
    </xf>
    <xf numFmtId="49" fontId="21" fillId="0" borderId="16" xfId="54" applyNumberFormat="1" applyFont="1" applyFill="1" applyBorder="1" applyAlignment="1">
      <alignment horizontal="center" vertical="center"/>
    </xf>
    <xf numFmtId="49" fontId="21" fillId="0" borderId="29" xfId="54" applyNumberFormat="1" applyFont="1" applyFill="1" applyBorder="1" applyAlignment="1">
      <alignment horizontal="center" vertical="center"/>
    </xf>
    <xf numFmtId="0" fontId="16" fillId="0" borderId="0" xfId="52" applyFont="1" applyBorder="1" applyAlignment="1">
      <alignment horizontal="left" vertical="center"/>
    </xf>
    <xf numFmtId="0" fontId="39" fillId="0" borderId="12" xfId="52" applyFont="1" applyBorder="1" applyAlignment="1">
      <alignment horizontal="center" vertical="top"/>
    </xf>
    <xf numFmtId="0" fontId="32" fillId="0" borderId="63" xfId="52" applyFont="1" applyBorder="1" applyAlignment="1">
      <alignment horizontal="left" vertical="center"/>
    </xf>
    <xf numFmtId="0" fontId="32" fillId="0" borderId="12" xfId="52" applyFont="1" applyBorder="1" applyAlignment="1">
      <alignment horizontal="left" vertical="center"/>
    </xf>
    <xf numFmtId="0" fontId="32" fillId="0" borderId="25" xfId="52" applyFont="1" applyBorder="1" applyAlignment="1">
      <alignment horizontal="left" vertical="center"/>
    </xf>
    <xf numFmtId="0" fontId="33" fillId="0" borderId="43" xfId="52" applyFont="1" applyBorder="1" applyAlignment="1">
      <alignment horizontal="left" vertical="center"/>
    </xf>
    <xf numFmtId="0" fontId="33" fillId="0" borderId="42" xfId="52" applyFont="1" applyBorder="1" applyAlignment="1">
      <alignment horizontal="left" vertical="center"/>
    </xf>
    <xf numFmtId="0" fontId="32" fillId="0" borderId="44" xfId="52" applyFont="1" applyBorder="1" applyAlignment="1">
      <alignment vertical="center"/>
    </xf>
    <xf numFmtId="0" fontId="16" fillId="0" borderId="45" xfId="52" applyFont="1" applyBorder="1" applyAlignment="1">
      <alignment horizontal="left" vertical="center"/>
    </xf>
    <xf numFmtId="0" fontId="19" fillId="0" borderId="45" xfId="52" applyFont="1" applyBorder="1" applyAlignment="1">
      <alignment horizontal="left" vertical="center"/>
    </xf>
    <xf numFmtId="0" fontId="16" fillId="0" borderId="45" xfId="52" applyFont="1" applyBorder="1" applyAlignment="1">
      <alignment vertical="center"/>
    </xf>
    <xf numFmtId="0" fontId="32" fillId="0" borderId="45" xfId="52" applyFont="1" applyBorder="1" applyAlignment="1">
      <alignment vertical="center"/>
    </xf>
    <xf numFmtId="0" fontId="32" fillId="0" borderId="44" xfId="52" applyFont="1" applyBorder="1" applyAlignment="1">
      <alignment horizontal="center" vertical="center"/>
    </xf>
    <xf numFmtId="0" fontId="19" fillId="0" borderId="45" xfId="52" applyFont="1" applyBorder="1" applyAlignment="1">
      <alignment horizontal="center" vertical="center"/>
    </xf>
    <xf numFmtId="0" fontId="32" fillId="0" borderId="45" xfId="52" applyFont="1" applyBorder="1" applyAlignment="1">
      <alignment horizontal="center" vertical="center"/>
    </xf>
    <xf numFmtId="0" fontId="16" fillId="0" borderId="45" xfId="52" applyFont="1" applyBorder="1" applyAlignment="1">
      <alignment horizontal="center" vertical="center"/>
    </xf>
    <xf numFmtId="0" fontId="19" fillId="0" borderId="15" xfId="52" applyFont="1" applyBorder="1" applyAlignment="1">
      <alignment horizontal="center" vertical="center"/>
    </xf>
    <xf numFmtId="0" fontId="16" fillId="0" borderId="15" xfId="52" applyFont="1" applyBorder="1" applyAlignment="1">
      <alignment horizontal="center" vertical="center"/>
    </xf>
    <xf numFmtId="0" fontId="32" fillId="0" borderId="39" xfId="52" applyFont="1" applyBorder="1" applyAlignment="1">
      <alignment horizontal="left" vertical="center" wrapText="1"/>
    </xf>
    <xf numFmtId="0" fontId="32" fillId="0" borderId="40" xfId="52" applyFont="1" applyBorder="1" applyAlignment="1">
      <alignment horizontal="left" vertical="center" wrapText="1"/>
    </xf>
    <xf numFmtId="0" fontId="32" fillId="0" borderId="44" xfId="52" applyFont="1" applyBorder="1" applyAlignment="1">
      <alignment horizontal="left" vertical="center"/>
    </xf>
    <xf numFmtId="0" fontId="32" fillId="0" borderId="45" xfId="52" applyFont="1" applyBorder="1" applyAlignment="1">
      <alignment horizontal="left" vertical="center"/>
    </xf>
    <xf numFmtId="0" fontId="40" fillId="0" borderId="64" xfId="52" applyFont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19" fillId="0" borderId="15" xfId="52" applyNumberFormat="1" applyFont="1" applyBorder="1" applyAlignment="1">
      <alignment horizontal="center" vertical="center"/>
    </xf>
    <xf numFmtId="0" fontId="19" fillId="0" borderId="17" xfId="52" applyFont="1" applyBorder="1" applyAlignment="1">
      <alignment horizontal="center" vertical="center"/>
    </xf>
    <xf numFmtId="0" fontId="19" fillId="0" borderId="17" xfId="52" applyFont="1" applyBorder="1" applyAlignment="1">
      <alignment horizontal="left" vertical="center"/>
    </xf>
    <xf numFmtId="0" fontId="33" fillId="0" borderId="43" xfId="0" applyFont="1" applyBorder="1" applyAlignment="1">
      <alignment horizontal="left" vertical="center"/>
    </xf>
    <xf numFmtId="0" fontId="33" fillId="0" borderId="42" xfId="0" applyFont="1" applyBorder="1" applyAlignment="1">
      <alignment horizontal="left" vertical="center"/>
    </xf>
    <xf numFmtId="9" fontId="19" fillId="0" borderId="26" xfId="52" applyNumberFormat="1" applyFont="1" applyBorder="1" applyAlignment="1">
      <alignment horizontal="left" vertical="center"/>
    </xf>
    <xf numFmtId="9" fontId="19" fillId="0" borderId="21" xfId="52" applyNumberFormat="1" applyFont="1" applyBorder="1" applyAlignment="1">
      <alignment horizontal="left" vertical="center"/>
    </xf>
    <xf numFmtId="9" fontId="19" fillId="0" borderId="39" xfId="52" applyNumberFormat="1" applyFont="1" applyBorder="1" applyAlignment="1">
      <alignment horizontal="left" vertical="center"/>
    </xf>
    <xf numFmtId="9" fontId="19" fillId="0" borderId="40" xfId="52" applyNumberFormat="1" applyFont="1" applyBorder="1" applyAlignment="1">
      <alignment horizontal="left" vertical="center"/>
    </xf>
    <xf numFmtId="0" fontId="6" fillId="0" borderId="44" xfId="52" applyFont="1" applyFill="1" applyBorder="1" applyAlignment="1">
      <alignment horizontal="left" vertical="center"/>
    </xf>
    <xf numFmtId="0" fontId="6" fillId="0" borderId="45" xfId="52" applyFont="1" applyFill="1" applyBorder="1" applyAlignment="1">
      <alignment horizontal="left" vertical="center"/>
    </xf>
    <xf numFmtId="0" fontId="6" fillId="0" borderId="37" xfId="52" applyFont="1" applyFill="1" applyBorder="1" applyAlignment="1">
      <alignment horizontal="left" vertical="center"/>
    </xf>
    <xf numFmtId="0" fontId="6" fillId="0" borderId="40" xfId="52" applyFont="1" applyFill="1" applyBorder="1" applyAlignment="1">
      <alignment horizontal="left" vertical="center"/>
    </xf>
    <xf numFmtId="0" fontId="33" fillId="0" borderId="25" xfId="52" applyFont="1" applyFill="1" applyBorder="1" applyAlignment="1">
      <alignment horizontal="left" vertical="center"/>
    </xf>
    <xf numFmtId="0" fontId="19" fillId="0" borderId="65" xfId="52" applyFont="1" applyFill="1" applyBorder="1" applyAlignment="1">
      <alignment horizontal="left" vertical="center"/>
    </xf>
    <xf numFmtId="0" fontId="19" fillId="0" borderId="66" xfId="52" applyFont="1" applyFill="1" applyBorder="1" applyAlignment="1">
      <alignment horizontal="left" vertical="center"/>
    </xf>
    <xf numFmtId="0" fontId="33" fillId="0" borderId="33" xfId="52" applyFont="1" applyBorder="1" applyAlignment="1">
      <alignment vertical="center"/>
    </xf>
    <xf numFmtId="0" fontId="41" fillId="0" borderId="42" xfId="52" applyFont="1" applyBorder="1" applyAlignment="1">
      <alignment horizontal="center" vertical="center"/>
    </xf>
    <xf numFmtId="0" fontId="33" fillId="0" borderId="34" xfId="52" applyFont="1" applyBorder="1" applyAlignment="1">
      <alignment vertical="center"/>
    </xf>
    <xf numFmtId="0" fontId="19" fillId="0" borderId="67" xfId="52" applyFont="1" applyBorder="1" applyAlignment="1">
      <alignment vertical="center"/>
    </xf>
    <xf numFmtId="0" fontId="33" fillId="0" borderId="67" xfId="52" applyFont="1" applyBorder="1" applyAlignment="1">
      <alignment vertical="center"/>
    </xf>
    <xf numFmtId="58" fontId="16" fillId="0" borderId="34" xfId="52" applyNumberFormat="1" applyFont="1" applyBorder="1" applyAlignment="1">
      <alignment vertical="center"/>
    </xf>
    <xf numFmtId="0" fontId="33" fillId="0" borderId="25" xfId="52" applyFont="1" applyBorder="1" applyAlignment="1">
      <alignment horizontal="center" vertical="center"/>
    </xf>
    <xf numFmtId="0" fontId="19" fillId="0" borderId="68" xfId="52" applyFont="1" applyFill="1" applyBorder="1" applyAlignment="1">
      <alignment horizontal="left" vertical="center"/>
    </xf>
    <xf numFmtId="0" fontId="19" fillId="0" borderId="25" xfId="52" applyFont="1" applyFill="1" applyBorder="1" applyAlignment="1">
      <alignment horizontal="left" vertical="center"/>
    </xf>
    <xf numFmtId="0" fontId="32" fillId="0" borderId="69" xfId="52" applyFont="1" applyBorder="1" applyAlignment="1">
      <alignment horizontal="left" vertical="center"/>
    </xf>
    <xf numFmtId="0" fontId="33" fillId="0" borderId="48" xfId="52" applyFont="1" applyBorder="1" applyAlignment="1">
      <alignment horizontal="left" vertical="center"/>
    </xf>
    <xf numFmtId="0" fontId="19" fillId="0" borderId="49" xfId="52" applyFont="1" applyBorder="1" applyAlignment="1">
      <alignment horizontal="left" vertical="center"/>
    </xf>
    <xf numFmtId="0" fontId="32" fillId="0" borderId="0" xfId="52" applyFont="1" applyBorder="1" applyAlignment="1">
      <alignment vertical="center"/>
    </xf>
    <xf numFmtId="0" fontId="32" fillId="0" borderId="32" xfId="52" applyFont="1" applyBorder="1" applyAlignment="1">
      <alignment horizontal="left" vertical="center" wrapText="1"/>
    </xf>
    <xf numFmtId="0" fontId="32" fillId="0" borderId="49" xfId="52" applyFont="1" applyBorder="1" applyAlignment="1">
      <alignment horizontal="left" vertical="center"/>
    </xf>
    <xf numFmtId="0" fontId="42" fillId="0" borderId="16" xfId="52" applyFont="1" applyBorder="1" applyAlignment="1">
      <alignment horizontal="left" vertical="center"/>
    </xf>
    <xf numFmtId="0" fontId="22" fillId="0" borderId="16" xfId="52" applyFont="1" applyBorder="1" applyAlignment="1">
      <alignment horizontal="left" vertical="center"/>
    </xf>
    <xf numFmtId="0" fontId="33" fillId="0" borderId="48" xfId="0" applyFont="1" applyBorder="1" applyAlignment="1">
      <alignment horizontal="left" vertical="center"/>
    </xf>
    <xf numFmtId="9" fontId="19" fillId="0" borderId="30" xfId="52" applyNumberFormat="1" applyFont="1" applyBorder="1" applyAlignment="1">
      <alignment horizontal="left" vertical="center"/>
    </xf>
    <xf numFmtId="9" fontId="19" fillId="0" borderId="32" xfId="52" applyNumberFormat="1" applyFont="1" applyBorder="1" applyAlignment="1">
      <alignment horizontal="left" vertical="center"/>
    </xf>
    <xf numFmtId="0" fontId="6" fillId="0" borderId="49" xfId="52" applyFont="1" applyFill="1" applyBorder="1" applyAlignment="1">
      <alignment horizontal="left" vertical="center"/>
    </xf>
    <xf numFmtId="0" fontId="6" fillId="0" borderId="32" xfId="52" applyFont="1" applyFill="1" applyBorder="1" applyAlignment="1">
      <alignment horizontal="left" vertical="center"/>
    </xf>
    <xf numFmtId="0" fontId="19" fillId="0" borderId="70" xfId="52" applyFont="1" applyFill="1" applyBorder="1" applyAlignment="1">
      <alignment horizontal="left" vertical="center"/>
    </xf>
    <xf numFmtId="0" fontId="33" fillId="0" borderId="71" xfId="52" applyFont="1" applyBorder="1" applyAlignment="1">
      <alignment horizontal="center" vertical="center"/>
    </xf>
    <xf numFmtId="0" fontId="19" fillId="0" borderId="67" xfId="52" applyFont="1" applyBorder="1" applyAlignment="1">
      <alignment horizontal="center" vertical="center"/>
    </xf>
    <xf numFmtId="0" fontId="19" fillId="0" borderId="69" xfId="52" applyFont="1" applyBorder="1" applyAlignment="1">
      <alignment horizontal="center" vertical="center"/>
    </xf>
    <xf numFmtId="0" fontId="19" fillId="0" borderId="69" xfId="52" applyFont="1" applyFill="1" applyBorder="1" applyAlignment="1">
      <alignment horizontal="left" vertical="center"/>
    </xf>
    <xf numFmtId="0" fontId="43" fillId="0" borderId="50" xfId="0" applyFont="1" applyBorder="1" applyAlignment="1">
      <alignment horizontal="center" vertical="center" wrapText="1"/>
    </xf>
    <xf numFmtId="0" fontId="43" fillId="0" borderId="53" xfId="0" applyFont="1" applyBorder="1" applyAlignment="1">
      <alignment horizontal="center" vertical="center" wrapText="1"/>
    </xf>
    <xf numFmtId="0" fontId="44" fillId="0" borderId="54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6" borderId="5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horizontal="center" vertical="center"/>
    </xf>
    <xf numFmtId="0" fontId="44" fillId="6" borderId="2" xfId="0" applyFont="1" applyFill="1" applyBorder="1"/>
    <xf numFmtId="0" fontId="0" fillId="0" borderId="54" xfId="0" applyBorder="1"/>
    <xf numFmtId="0" fontId="0" fillId="6" borderId="2" xfId="0" applyFill="1" applyBorder="1"/>
    <xf numFmtId="0" fontId="0" fillId="0" borderId="55" xfId="0" applyBorder="1"/>
    <xf numFmtId="0" fontId="0" fillId="0" borderId="56" xfId="0" applyBorder="1"/>
    <xf numFmtId="0" fontId="0" fillId="6" borderId="56" xfId="0" applyFill="1" applyBorder="1"/>
    <xf numFmtId="0" fontId="0" fillId="7" borderId="0" xfId="0" applyFill="1"/>
    <xf numFmtId="0" fontId="43" fillId="0" borderId="72" xfId="0" applyFont="1" applyBorder="1" applyAlignment="1">
      <alignment horizontal="center" vertical="center" wrapText="1"/>
    </xf>
    <xf numFmtId="0" fontId="44" fillId="0" borderId="73" xfId="0" applyFont="1" applyBorder="1" applyAlignment="1">
      <alignment horizontal="center" vertical="center"/>
    </xf>
    <xf numFmtId="0" fontId="44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5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44" fillId="8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680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680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4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91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91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91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73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3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91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105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105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21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2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2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313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76200</xdr:colOff>
      <xdr:row>2</xdr:row>
      <xdr:rowOff>26670</xdr:rowOff>
    </xdr:from>
    <xdr:to>
      <xdr:col>8</xdr:col>
      <xdr:colOff>1048385</xdr:colOff>
      <xdr:row>4</xdr:row>
      <xdr:rowOff>26670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19110" y="607695"/>
          <a:ext cx="97218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1059180</xdr:colOff>
      <xdr:row>4</xdr:row>
      <xdr:rowOff>104775</xdr:rowOff>
    </xdr:from>
    <xdr:to>
      <xdr:col>8</xdr:col>
      <xdr:colOff>1012825</xdr:colOff>
      <xdr:row>6</xdr:row>
      <xdr:rowOff>77470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35290" y="1047750"/>
          <a:ext cx="1020445" cy="3346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20320</xdr:colOff>
      <xdr:row>0</xdr:row>
      <xdr:rowOff>9525</xdr:rowOff>
    </xdr:from>
    <xdr:to>
      <xdr:col>14</xdr:col>
      <xdr:colOff>534670</xdr:colOff>
      <xdr:row>36</xdr:row>
      <xdr:rowOff>159385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0" y="9525"/>
          <a:ext cx="10115550" cy="66649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6" customWidth="1"/>
    <col min="3" max="3" width="10.125" customWidth="1"/>
  </cols>
  <sheetData>
    <row r="1" ht="21" customHeight="1" spans="1:2">
      <c r="A1" s="447"/>
      <c r="B1" s="448" t="s">
        <v>0</v>
      </c>
    </row>
    <row r="2" spans="1:2">
      <c r="A2" s="10">
        <v>1</v>
      </c>
      <c r="B2" s="449" t="s">
        <v>1</v>
      </c>
    </row>
    <row r="3" spans="1:2">
      <c r="A3" s="10">
        <v>2</v>
      </c>
      <c r="B3" s="449" t="s">
        <v>2</v>
      </c>
    </row>
    <row r="4" spans="1:2">
      <c r="A4" s="10">
        <v>3</v>
      </c>
      <c r="B4" s="449" t="s">
        <v>3</v>
      </c>
    </row>
    <row r="5" spans="1:2">
      <c r="A5" s="10">
        <v>4</v>
      </c>
      <c r="B5" s="449" t="s">
        <v>4</v>
      </c>
    </row>
    <row r="6" spans="1:2">
      <c r="A6" s="10">
        <v>5</v>
      </c>
      <c r="B6" s="449" t="s">
        <v>5</v>
      </c>
    </row>
    <row r="7" spans="1:2">
      <c r="A7" s="10">
        <v>6</v>
      </c>
      <c r="B7" s="449" t="s">
        <v>6</v>
      </c>
    </row>
    <row r="8" s="445" customFormat="1" ht="15" customHeight="1" spans="1:2">
      <c r="A8" s="450">
        <v>7</v>
      </c>
      <c r="B8" s="451" t="s">
        <v>7</v>
      </c>
    </row>
    <row r="9" ht="18.95" customHeight="1" spans="1:2">
      <c r="A9" s="447"/>
      <c r="B9" s="452" t="s">
        <v>8</v>
      </c>
    </row>
    <row r="10" ht="15.95" customHeight="1" spans="1:2">
      <c r="A10" s="10">
        <v>1</v>
      </c>
      <c r="B10" s="453" t="s">
        <v>9</v>
      </c>
    </row>
    <row r="11" spans="1:2">
      <c r="A11" s="10">
        <v>2</v>
      </c>
      <c r="B11" s="449" t="s">
        <v>10</v>
      </c>
    </row>
    <row r="12" spans="1:2">
      <c r="A12" s="10">
        <v>3</v>
      </c>
      <c r="B12" s="451" t="s">
        <v>11</v>
      </c>
    </row>
    <row r="13" spans="1:2">
      <c r="A13" s="10">
        <v>4</v>
      </c>
      <c r="B13" s="449" t="s">
        <v>12</v>
      </c>
    </row>
    <row r="14" spans="1:2">
      <c r="A14" s="10">
        <v>5</v>
      </c>
      <c r="B14" s="449" t="s">
        <v>13</v>
      </c>
    </row>
    <row r="15" spans="1:2">
      <c r="A15" s="10">
        <v>6</v>
      </c>
      <c r="B15" s="449" t="s">
        <v>14</v>
      </c>
    </row>
    <row r="16" spans="1:2">
      <c r="A16" s="10">
        <v>7</v>
      </c>
      <c r="B16" s="449" t="s">
        <v>15</v>
      </c>
    </row>
    <row r="17" spans="1:2">
      <c r="A17" s="10">
        <v>8</v>
      </c>
      <c r="B17" s="449" t="s">
        <v>16</v>
      </c>
    </row>
    <row r="18" spans="1:2">
      <c r="A18" s="10">
        <v>9</v>
      </c>
      <c r="B18" s="449" t="s">
        <v>17</v>
      </c>
    </row>
    <row r="19" spans="1:2">
      <c r="A19" s="10"/>
      <c r="B19" s="449"/>
    </row>
    <row r="20" ht="20.25" spans="1:2">
      <c r="A20" s="447"/>
      <c r="B20" s="448" t="s">
        <v>18</v>
      </c>
    </row>
    <row r="21" spans="1:2">
      <c r="A21" s="10">
        <v>1</v>
      </c>
      <c r="B21" s="454" t="s">
        <v>19</v>
      </c>
    </row>
    <row r="22" spans="1:2">
      <c r="A22" s="10">
        <v>2</v>
      </c>
      <c r="B22" s="449" t="s">
        <v>20</v>
      </c>
    </row>
    <row r="23" spans="1:2">
      <c r="A23" s="10">
        <v>3</v>
      </c>
      <c r="B23" s="449" t="s">
        <v>21</v>
      </c>
    </row>
    <row r="24" spans="1:2">
      <c r="A24" s="10">
        <v>4</v>
      </c>
      <c r="B24" s="449" t="s">
        <v>22</v>
      </c>
    </row>
    <row r="25" spans="1:2">
      <c r="A25" s="10">
        <v>5</v>
      </c>
      <c r="B25" s="449" t="s">
        <v>23</v>
      </c>
    </row>
    <row r="26" spans="1:2">
      <c r="A26" s="10">
        <v>6</v>
      </c>
      <c r="B26" s="449" t="s">
        <v>24</v>
      </c>
    </row>
    <row r="27" spans="1:2">
      <c r="A27" s="10">
        <v>7</v>
      </c>
      <c r="B27" s="449" t="s">
        <v>25</v>
      </c>
    </row>
    <row r="28" spans="1:2">
      <c r="A28" s="10"/>
      <c r="B28" s="449"/>
    </row>
    <row r="29" ht="20.25" spans="1:2">
      <c r="A29" s="447"/>
      <c r="B29" s="448" t="s">
        <v>26</v>
      </c>
    </row>
    <row r="30" spans="1:2">
      <c r="A30" s="10">
        <v>1</v>
      </c>
      <c r="B30" s="454" t="s">
        <v>27</v>
      </c>
    </row>
    <row r="31" spans="1:2">
      <c r="A31" s="10">
        <v>2</v>
      </c>
      <c r="B31" s="449" t="s">
        <v>28</v>
      </c>
    </row>
    <row r="32" spans="1:2">
      <c r="A32" s="10">
        <v>3</v>
      </c>
      <c r="B32" s="449" t="s">
        <v>29</v>
      </c>
    </row>
    <row r="33" ht="28.5" spans="1:2">
      <c r="A33" s="10">
        <v>4</v>
      </c>
      <c r="B33" s="449" t="s">
        <v>30</v>
      </c>
    </row>
    <row r="34" spans="1:2">
      <c r="A34" s="10">
        <v>5</v>
      </c>
      <c r="B34" s="449" t="s">
        <v>31</v>
      </c>
    </row>
    <row r="35" spans="1:2">
      <c r="A35" s="10">
        <v>6</v>
      </c>
      <c r="B35" s="449" t="s">
        <v>32</v>
      </c>
    </row>
    <row r="36" spans="1:2">
      <c r="A36" s="10">
        <v>7</v>
      </c>
      <c r="B36" s="449" t="s">
        <v>33</v>
      </c>
    </row>
    <row r="37" spans="1:2">
      <c r="A37" s="10"/>
      <c r="B37" s="449"/>
    </row>
    <row r="39" spans="1:2">
      <c r="A39" s="455" t="s">
        <v>34</v>
      </c>
      <c r="B39" s="45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4" sqref="E4:E7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281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307</v>
      </c>
      <c r="H2" s="4"/>
      <c r="I2" s="4" t="s">
        <v>308</v>
      </c>
      <c r="J2" s="4"/>
      <c r="K2" s="6" t="s">
        <v>309</v>
      </c>
      <c r="L2" s="65" t="s">
        <v>310</v>
      </c>
      <c r="M2" s="23" t="s">
        <v>311</v>
      </c>
    </row>
    <row r="3" s="1" customFormat="1" ht="16.5" spans="1:13">
      <c r="A3" s="4"/>
      <c r="B3" s="7"/>
      <c r="C3" s="7"/>
      <c r="D3" s="7"/>
      <c r="E3" s="7"/>
      <c r="F3" s="7"/>
      <c r="G3" s="4" t="s">
        <v>312</v>
      </c>
      <c r="H3" s="4" t="s">
        <v>313</v>
      </c>
      <c r="I3" s="4" t="s">
        <v>312</v>
      </c>
      <c r="J3" s="4" t="s">
        <v>313</v>
      </c>
      <c r="K3" s="8"/>
      <c r="L3" s="66"/>
      <c r="M3" s="24"/>
    </row>
    <row r="4" ht="22" customHeight="1" spans="1:13">
      <c r="A4" s="55">
        <v>1</v>
      </c>
      <c r="B4" s="27" t="s">
        <v>299</v>
      </c>
      <c r="C4" s="12" t="s">
        <v>296</v>
      </c>
      <c r="D4" s="12" t="s">
        <v>297</v>
      </c>
      <c r="E4" s="12" t="s">
        <v>121</v>
      </c>
      <c r="F4" s="13" t="s">
        <v>298</v>
      </c>
      <c r="G4" s="56">
        <v>-0.01</v>
      </c>
      <c r="H4" s="56">
        <v>0</v>
      </c>
      <c r="I4" s="56">
        <v>-0.01</v>
      </c>
      <c r="J4" s="56">
        <v>0</v>
      </c>
      <c r="K4" s="61"/>
      <c r="L4" s="9"/>
      <c r="M4" s="9"/>
    </row>
    <row r="5" ht="22" customHeight="1" spans="1:13">
      <c r="A5" s="55">
        <v>2</v>
      </c>
      <c r="B5" s="27" t="s">
        <v>299</v>
      </c>
      <c r="C5" s="12" t="s">
        <v>301</v>
      </c>
      <c r="D5" s="12" t="s">
        <v>297</v>
      </c>
      <c r="E5" s="12" t="s">
        <v>120</v>
      </c>
      <c r="F5" s="13" t="s">
        <v>302</v>
      </c>
      <c r="G5" s="56">
        <v>-0.01</v>
      </c>
      <c r="H5" s="56">
        <v>0</v>
      </c>
      <c r="I5" s="56">
        <v>-0.01</v>
      </c>
      <c r="J5" s="56">
        <v>0</v>
      </c>
      <c r="K5" s="61"/>
      <c r="L5" s="9"/>
      <c r="M5" s="9"/>
    </row>
    <row r="6" ht="22" customHeight="1" spans="1:13">
      <c r="A6" s="55">
        <v>3</v>
      </c>
      <c r="B6" s="27" t="s">
        <v>299</v>
      </c>
      <c r="C6" s="12">
        <v>240818049</v>
      </c>
      <c r="D6" s="12" t="s">
        <v>297</v>
      </c>
      <c r="E6" s="12" t="s">
        <v>118</v>
      </c>
      <c r="F6" s="13" t="s">
        <v>302</v>
      </c>
      <c r="G6" s="56">
        <v>-0.01</v>
      </c>
      <c r="H6" s="56">
        <v>0</v>
      </c>
      <c r="I6" s="56">
        <v>-0.01</v>
      </c>
      <c r="J6" s="56">
        <v>0</v>
      </c>
      <c r="K6" s="61"/>
      <c r="L6" s="9"/>
      <c r="M6" s="9"/>
    </row>
    <row r="7" ht="22" customHeight="1" spans="1:13">
      <c r="A7" s="55">
        <v>4</v>
      </c>
      <c r="B7" s="27" t="s">
        <v>299</v>
      </c>
      <c r="C7" s="12">
        <v>240819024</v>
      </c>
      <c r="D7" s="12" t="s">
        <v>297</v>
      </c>
      <c r="E7" s="12" t="s">
        <v>119</v>
      </c>
      <c r="F7" s="13" t="s">
        <v>302</v>
      </c>
      <c r="G7" s="56">
        <v>-0.01</v>
      </c>
      <c r="H7" s="56">
        <v>0</v>
      </c>
      <c r="I7" s="56">
        <v>-0.01</v>
      </c>
      <c r="J7" s="56">
        <v>0</v>
      </c>
      <c r="K7" s="61"/>
      <c r="L7" s="9"/>
      <c r="M7" s="9"/>
    </row>
    <row r="8" ht="22" customHeight="1" spans="1:13">
      <c r="A8" s="55"/>
      <c r="B8" s="30"/>
      <c r="C8" s="29"/>
      <c r="D8" s="30"/>
      <c r="E8" s="30"/>
      <c r="F8" s="57"/>
      <c r="G8" s="58"/>
      <c r="H8" s="58"/>
      <c r="I8" s="58"/>
      <c r="J8" s="58"/>
      <c r="K8" s="61"/>
      <c r="L8" s="10"/>
      <c r="M8" s="10"/>
    </row>
    <row r="9" ht="22" customHeight="1" spans="1:13">
      <c r="A9" s="55"/>
      <c r="B9" s="59"/>
      <c r="C9" s="29"/>
      <c r="D9" s="29"/>
      <c r="E9" s="29"/>
      <c r="F9" s="60"/>
      <c r="G9" s="61"/>
      <c r="H9" s="62"/>
      <c r="I9" s="62"/>
      <c r="J9" s="62"/>
      <c r="K9" s="61"/>
      <c r="L9" s="10"/>
      <c r="M9" s="10"/>
    </row>
    <row r="10" ht="22" customHeight="1" spans="1:13">
      <c r="A10" s="55"/>
      <c r="B10" s="59"/>
      <c r="C10" s="29"/>
      <c r="D10" s="29"/>
      <c r="E10" s="29"/>
      <c r="F10" s="60"/>
      <c r="G10" s="61"/>
      <c r="H10" s="62"/>
      <c r="I10" s="62"/>
      <c r="J10" s="62"/>
      <c r="K10" s="61"/>
      <c r="L10" s="10"/>
      <c r="M10" s="10"/>
    </row>
    <row r="11" ht="22" customHeight="1" spans="1:13">
      <c r="A11" s="55"/>
      <c r="B11" s="59"/>
      <c r="C11" s="29"/>
      <c r="D11" s="29"/>
      <c r="E11" s="29"/>
      <c r="F11" s="60"/>
      <c r="G11" s="61"/>
      <c r="H11" s="62"/>
      <c r="I11" s="62"/>
      <c r="J11" s="62"/>
      <c r="K11" s="61"/>
      <c r="L11" s="10"/>
      <c r="M11" s="10"/>
    </row>
    <row r="12" s="2" customFormat="1" ht="18.75" spans="1:13">
      <c r="A12" s="17" t="s">
        <v>314</v>
      </c>
      <c r="B12" s="18"/>
      <c r="C12" s="18"/>
      <c r="D12" s="29"/>
      <c r="E12" s="19"/>
      <c r="F12" s="60"/>
      <c r="G12" s="32"/>
      <c r="H12" s="17" t="s">
        <v>304</v>
      </c>
      <c r="I12" s="18"/>
      <c r="J12" s="18"/>
      <c r="K12" s="19"/>
      <c r="L12" s="67"/>
      <c r="M12" s="25"/>
    </row>
    <row r="13" ht="84" customHeight="1" spans="1:13">
      <c r="A13" s="63" t="s">
        <v>315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8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F5" sqref="F5:F7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317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39" t="s">
        <v>318</v>
      </c>
      <c r="H2" s="40"/>
      <c r="I2" s="51"/>
      <c r="J2" s="39" t="s">
        <v>319</v>
      </c>
      <c r="K2" s="40"/>
      <c r="L2" s="51"/>
      <c r="M2" s="39" t="s">
        <v>320</v>
      </c>
      <c r="N2" s="40"/>
      <c r="O2" s="51"/>
      <c r="P2" s="39" t="s">
        <v>321</v>
      </c>
      <c r="Q2" s="40"/>
      <c r="R2" s="51"/>
      <c r="S2" s="40" t="s">
        <v>322</v>
      </c>
      <c r="T2" s="40"/>
      <c r="U2" s="51"/>
      <c r="V2" s="35" t="s">
        <v>323</v>
      </c>
      <c r="W2" s="35" t="s">
        <v>295</v>
      </c>
    </row>
    <row r="3" s="1" customFormat="1" ht="16.5" spans="1:23">
      <c r="A3" s="7"/>
      <c r="B3" s="41"/>
      <c r="C3" s="41"/>
      <c r="D3" s="41"/>
      <c r="E3" s="41"/>
      <c r="F3" s="41"/>
      <c r="G3" s="4" t="s">
        <v>324</v>
      </c>
      <c r="H3" s="4" t="s">
        <v>67</v>
      </c>
      <c r="I3" s="4" t="s">
        <v>286</v>
      </c>
      <c r="J3" s="4" t="s">
        <v>324</v>
      </c>
      <c r="K3" s="4" t="s">
        <v>67</v>
      </c>
      <c r="L3" s="4" t="s">
        <v>286</v>
      </c>
      <c r="M3" s="4" t="s">
        <v>324</v>
      </c>
      <c r="N3" s="4" t="s">
        <v>67</v>
      </c>
      <c r="O3" s="4" t="s">
        <v>286</v>
      </c>
      <c r="P3" s="4" t="s">
        <v>324</v>
      </c>
      <c r="Q3" s="4" t="s">
        <v>67</v>
      </c>
      <c r="R3" s="4" t="s">
        <v>286</v>
      </c>
      <c r="S3" s="4" t="s">
        <v>324</v>
      </c>
      <c r="T3" s="4" t="s">
        <v>67</v>
      </c>
      <c r="U3" s="4" t="s">
        <v>286</v>
      </c>
      <c r="V3" s="54"/>
      <c r="W3" s="54"/>
    </row>
    <row r="4" ht="20" customHeight="1" spans="1:23">
      <c r="A4" s="26" t="s">
        <v>325</v>
      </c>
      <c r="B4" s="27" t="s">
        <v>299</v>
      </c>
      <c r="C4" s="12" t="s">
        <v>296</v>
      </c>
      <c r="D4" s="12" t="s">
        <v>297</v>
      </c>
      <c r="E4" s="12" t="s">
        <v>121</v>
      </c>
      <c r="F4" s="13" t="s">
        <v>298</v>
      </c>
      <c r="G4" s="42" t="s">
        <v>326</v>
      </c>
      <c r="H4" s="42"/>
      <c r="I4" s="42" t="s">
        <v>327</v>
      </c>
      <c r="J4" s="42"/>
      <c r="K4" s="52"/>
      <c r="L4" s="52"/>
      <c r="M4" s="9"/>
      <c r="N4" s="9"/>
      <c r="O4" s="9"/>
      <c r="P4" s="9"/>
      <c r="Q4" s="9"/>
      <c r="R4" s="9"/>
      <c r="S4" s="9"/>
      <c r="T4" s="9"/>
      <c r="U4" s="9"/>
      <c r="V4" s="9" t="s">
        <v>328</v>
      </c>
      <c r="W4" s="9"/>
    </row>
    <row r="5" ht="20" customHeight="1" spans="1:23">
      <c r="A5" s="26" t="s">
        <v>325</v>
      </c>
      <c r="B5" s="27" t="s">
        <v>299</v>
      </c>
      <c r="C5" s="12" t="s">
        <v>301</v>
      </c>
      <c r="D5" s="12" t="s">
        <v>297</v>
      </c>
      <c r="E5" s="12" t="s">
        <v>120</v>
      </c>
      <c r="F5" s="13" t="s">
        <v>302</v>
      </c>
      <c r="G5" s="43" t="s">
        <v>329</v>
      </c>
      <c r="H5" s="44"/>
      <c r="I5" s="53"/>
      <c r="J5" s="43" t="s">
        <v>330</v>
      </c>
      <c r="K5" s="44"/>
      <c r="L5" s="53"/>
      <c r="M5" s="39" t="s">
        <v>331</v>
      </c>
      <c r="N5" s="40"/>
      <c r="O5" s="51"/>
      <c r="P5" s="39" t="s">
        <v>332</v>
      </c>
      <c r="Q5" s="40"/>
      <c r="R5" s="51"/>
      <c r="S5" s="40" t="s">
        <v>333</v>
      </c>
      <c r="T5" s="40"/>
      <c r="U5" s="51"/>
      <c r="V5" s="9"/>
      <c r="W5" s="9"/>
    </row>
    <row r="6" ht="20" customHeight="1" spans="1:23">
      <c r="A6" s="26" t="s">
        <v>325</v>
      </c>
      <c r="B6" s="27" t="s">
        <v>299</v>
      </c>
      <c r="C6" s="12">
        <v>240818049</v>
      </c>
      <c r="D6" s="12" t="s">
        <v>297</v>
      </c>
      <c r="E6" s="12" t="s">
        <v>118</v>
      </c>
      <c r="F6" s="13" t="s">
        <v>302</v>
      </c>
      <c r="G6" s="45" t="s">
        <v>324</v>
      </c>
      <c r="H6" s="45" t="s">
        <v>67</v>
      </c>
      <c r="I6" s="45" t="s">
        <v>286</v>
      </c>
      <c r="J6" s="45" t="s">
        <v>324</v>
      </c>
      <c r="K6" s="45" t="s">
        <v>67</v>
      </c>
      <c r="L6" s="45" t="s">
        <v>286</v>
      </c>
      <c r="M6" s="4" t="s">
        <v>324</v>
      </c>
      <c r="N6" s="4" t="s">
        <v>67</v>
      </c>
      <c r="O6" s="4" t="s">
        <v>286</v>
      </c>
      <c r="P6" s="4" t="s">
        <v>324</v>
      </c>
      <c r="Q6" s="4" t="s">
        <v>67</v>
      </c>
      <c r="R6" s="4" t="s">
        <v>286</v>
      </c>
      <c r="S6" s="4" t="s">
        <v>324</v>
      </c>
      <c r="T6" s="4" t="s">
        <v>67</v>
      </c>
      <c r="U6" s="4" t="s">
        <v>286</v>
      </c>
      <c r="V6" s="9"/>
      <c r="W6" s="9"/>
    </row>
    <row r="7" spans="1:23">
      <c r="A7" s="26" t="s">
        <v>325</v>
      </c>
      <c r="B7" s="27" t="s">
        <v>299</v>
      </c>
      <c r="C7" s="12">
        <v>240819024</v>
      </c>
      <c r="D7" s="12" t="s">
        <v>297</v>
      </c>
      <c r="E7" s="12" t="s">
        <v>119</v>
      </c>
      <c r="F7" s="13" t="s">
        <v>302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6"/>
      <c r="B8" s="46"/>
      <c r="C8" s="46"/>
      <c r="D8" s="46"/>
      <c r="E8" s="46"/>
      <c r="F8" s="46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7"/>
      <c r="B9" s="47"/>
      <c r="C9" s="47"/>
      <c r="D9" s="47"/>
      <c r="E9" s="47"/>
      <c r="F9" s="47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48"/>
      <c r="B10" s="48"/>
      <c r="C10" s="48"/>
      <c r="D10" s="48"/>
      <c r="E10" s="48"/>
      <c r="F10" s="48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33" customHeight="1" spans="1:23">
      <c r="A11" s="17" t="s">
        <v>314</v>
      </c>
      <c r="B11" s="18"/>
      <c r="C11" s="18"/>
      <c r="D11" s="18"/>
      <c r="E11" s="19"/>
      <c r="F11" s="20"/>
      <c r="G11" s="32"/>
      <c r="H11" s="38"/>
      <c r="I11" s="38"/>
      <c r="J11" s="17" t="s">
        <v>304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9"/>
      <c r="V11" s="18"/>
      <c r="W11" s="25"/>
    </row>
    <row r="12" ht="80" customHeight="1" spans="1:23">
      <c r="A12" s="49" t="s">
        <v>334</v>
      </c>
      <c r="B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9:A10"/>
    <mergeCell ref="B2:B3"/>
    <mergeCell ref="B9:B10"/>
    <mergeCell ref="C2:C3"/>
    <mergeCell ref="C9:C10"/>
    <mergeCell ref="D2:D3"/>
    <mergeCell ref="D9:D10"/>
    <mergeCell ref="E2:E3"/>
    <mergeCell ref="E9:E10"/>
    <mergeCell ref="F2:F3"/>
    <mergeCell ref="F9:F10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336</v>
      </c>
      <c r="B2" s="35" t="s">
        <v>282</v>
      </c>
      <c r="C2" s="35" t="s">
        <v>283</v>
      </c>
      <c r="D2" s="35" t="s">
        <v>284</v>
      </c>
      <c r="E2" s="35" t="s">
        <v>285</v>
      </c>
      <c r="F2" s="35" t="s">
        <v>286</v>
      </c>
      <c r="G2" s="34" t="s">
        <v>337</v>
      </c>
      <c r="H2" s="34" t="s">
        <v>338</v>
      </c>
      <c r="I2" s="34" t="s">
        <v>339</v>
      </c>
      <c r="J2" s="34" t="s">
        <v>338</v>
      </c>
      <c r="K2" s="34" t="s">
        <v>340</v>
      </c>
      <c r="L2" s="34" t="s">
        <v>338</v>
      </c>
      <c r="M2" s="35" t="s">
        <v>323</v>
      </c>
      <c r="N2" s="35" t="s">
        <v>295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6" t="s">
        <v>336</v>
      </c>
      <c r="B4" s="37" t="s">
        <v>341</v>
      </c>
      <c r="C4" s="37" t="s">
        <v>324</v>
      </c>
      <c r="D4" s="37" t="s">
        <v>284</v>
      </c>
      <c r="E4" s="35" t="s">
        <v>285</v>
      </c>
      <c r="F4" s="35" t="s">
        <v>286</v>
      </c>
      <c r="G4" s="34" t="s">
        <v>337</v>
      </c>
      <c r="H4" s="34" t="s">
        <v>338</v>
      </c>
      <c r="I4" s="34" t="s">
        <v>339</v>
      </c>
      <c r="J4" s="34" t="s">
        <v>338</v>
      </c>
      <c r="K4" s="34" t="s">
        <v>340</v>
      </c>
      <c r="L4" s="34" t="s">
        <v>338</v>
      </c>
      <c r="M4" s="35" t="s">
        <v>323</v>
      </c>
      <c r="N4" s="35" t="s">
        <v>295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7" t="s">
        <v>342</v>
      </c>
      <c r="B11" s="18"/>
      <c r="C11" s="18"/>
      <c r="D11" s="19"/>
      <c r="E11" s="20"/>
      <c r="F11" s="38"/>
      <c r="G11" s="32"/>
      <c r="H11" s="38"/>
      <c r="I11" s="17" t="s">
        <v>343</v>
      </c>
      <c r="J11" s="18"/>
      <c r="K11" s="18"/>
      <c r="L11" s="18"/>
      <c r="M11" s="18"/>
      <c r="N11" s="25"/>
    </row>
    <row r="12" ht="16.5" spans="1:14">
      <c r="A12" s="21" t="s">
        <v>344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20" sqref="H20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17.5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317</v>
      </c>
      <c r="B2" s="5" t="s">
        <v>286</v>
      </c>
      <c r="C2" s="5" t="s">
        <v>282</v>
      </c>
      <c r="D2" s="5" t="s">
        <v>283</v>
      </c>
      <c r="E2" s="5" t="s">
        <v>284</v>
      </c>
      <c r="F2" s="5" t="s">
        <v>285</v>
      </c>
      <c r="G2" s="4" t="s">
        <v>346</v>
      </c>
      <c r="H2" s="4" t="s">
        <v>347</v>
      </c>
      <c r="I2" s="4" t="s">
        <v>348</v>
      </c>
      <c r="J2" s="4" t="s">
        <v>349</v>
      </c>
      <c r="K2" s="5" t="s">
        <v>323</v>
      </c>
      <c r="L2" s="5" t="s">
        <v>295</v>
      </c>
    </row>
    <row r="3" spans="1:12">
      <c r="A3" s="26" t="s">
        <v>325</v>
      </c>
      <c r="B3" s="27" t="s">
        <v>299</v>
      </c>
      <c r="C3" s="12" t="s">
        <v>296</v>
      </c>
      <c r="D3" s="12" t="s">
        <v>297</v>
      </c>
      <c r="E3" s="12" t="s">
        <v>121</v>
      </c>
      <c r="F3" s="13" t="s">
        <v>298</v>
      </c>
      <c r="G3" s="9" t="s">
        <v>350</v>
      </c>
      <c r="H3" s="9" t="s">
        <v>351</v>
      </c>
      <c r="I3" s="9"/>
      <c r="J3" s="9"/>
      <c r="K3" s="33" t="s">
        <v>352</v>
      </c>
      <c r="L3" s="9" t="s">
        <v>300</v>
      </c>
    </row>
    <row r="4" spans="1:12">
      <c r="A4" s="26" t="s">
        <v>325</v>
      </c>
      <c r="B4" s="27" t="s">
        <v>299</v>
      </c>
      <c r="C4" s="12" t="s">
        <v>301</v>
      </c>
      <c r="D4" s="12" t="s">
        <v>297</v>
      </c>
      <c r="E4" s="12" t="s">
        <v>120</v>
      </c>
      <c r="F4" s="13" t="s">
        <v>302</v>
      </c>
      <c r="G4" s="9" t="s">
        <v>350</v>
      </c>
      <c r="H4" s="9" t="s">
        <v>351</v>
      </c>
      <c r="I4" s="9"/>
      <c r="J4" s="9"/>
      <c r="K4" s="33" t="s">
        <v>352</v>
      </c>
      <c r="L4" s="9" t="s">
        <v>300</v>
      </c>
    </row>
    <row r="5" spans="1:12">
      <c r="A5" s="26" t="s">
        <v>325</v>
      </c>
      <c r="B5" s="27" t="s">
        <v>299</v>
      </c>
      <c r="C5" s="12">
        <v>240818049</v>
      </c>
      <c r="D5" s="12" t="s">
        <v>297</v>
      </c>
      <c r="E5" s="12" t="s">
        <v>118</v>
      </c>
      <c r="F5" s="13" t="s">
        <v>302</v>
      </c>
      <c r="G5" s="9" t="s">
        <v>350</v>
      </c>
      <c r="H5" s="9" t="s">
        <v>351</v>
      </c>
      <c r="I5" s="9"/>
      <c r="J5" s="9"/>
      <c r="K5" s="33" t="s">
        <v>352</v>
      </c>
      <c r="L5" s="9" t="s">
        <v>300</v>
      </c>
    </row>
    <row r="6" spans="1:12">
      <c r="A6" s="26" t="s">
        <v>325</v>
      </c>
      <c r="B6" s="27" t="s">
        <v>299</v>
      </c>
      <c r="C6" s="12">
        <v>240819024</v>
      </c>
      <c r="D6" s="12" t="s">
        <v>297</v>
      </c>
      <c r="E6" s="12" t="s">
        <v>119</v>
      </c>
      <c r="F6" s="13" t="s">
        <v>302</v>
      </c>
      <c r="G6" s="9" t="s">
        <v>350</v>
      </c>
      <c r="H6" s="9" t="s">
        <v>351</v>
      </c>
      <c r="I6" s="9"/>
      <c r="J6" s="9"/>
      <c r="K6" s="33"/>
      <c r="L6" s="9"/>
    </row>
    <row r="7" spans="1:12">
      <c r="A7" s="26"/>
      <c r="B7" s="28"/>
      <c r="C7" s="29"/>
      <c r="D7" s="30"/>
      <c r="E7" s="30"/>
      <c r="F7" s="31"/>
      <c r="G7" s="9"/>
      <c r="H7" s="9"/>
      <c r="I7" s="10"/>
      <c r="J7" s="10"/>
      <c r="K7" s="33"/>
      <c r="L7" s="9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8.75" spans="1:12">
      <c r="A9" s="17" t="s">
        <v>353</v>
      </c>
      <c r="B9" s="18"/>
      <c r="C9" s="18"/>
      <c r="D9" s="18"/>
      <c r="E9" s="19"/>
      <c r="F9" s="20"/>
      <c r="G9" s="32"/>
      <c r="H9" s="17" t="s">
        <v>354</v>
      </c>
      <c r="I9" s="18"/>
      <c r="J9" s="18"/>
      <c r="K9" s="18"/>
      <c r="L9" s="25"/>
    </row>
    <row r="10" ht="16.5" spans="1:12">
      <c r="A10" s="21" t="s">
        <v>355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25" zoomScaleNormal="125" workbookViewId="0">
      <selection activeCell="D21" sqref="D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356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281</v>
      </c>
      <c r="B2" s="5" t="s">
        <v>286</v>
      </c>
      <c r="C2" s="5" t="s">
        <v>324</v>
      </c>
      <c r="D2" s="5" t="s">
        <v>284</v>
      </c>
      <c r="E2" s="5" t="s">
        <v>285</v>
      </c>
      <c r="F2" s="4" t="s">
        <v>357</v>
      </c>
      <c r="G2" s="4" t="s">
        <v>308</v>
      </c>
      <c r="H2" s="6" t="s">
        <v>309</v>
      </c>
      <c r="I2" s="23" t="s">
        <v>311</v>
      </c>
    </row>
    <row r="3" s="1" customFormat="1" ht="16.5" spans="1:9">
      <c r="A3" s="4"/>
      <c r="B3" s="7"/>
      <c r="C3" s="7"/>
      <c r="D3" s="7"/>
      <c r="E3" s="7"/>
      <c r="F3" s="4" t="s">
        <v>358</v>
      </c>
      <c r="G3" s="4" t="s">
        <v>312</v>
      </c>
      <c r="H3" s="8"/>
      <c r="I3" s="24"/>
    </row>
    <row r="4" spans="1:9">
      <c r="A4" s="9">
        <v>1</v>
      </c>
      <c r="B4" s="10" t="s">
        <v>359</v>
      </c>
      <c r="C4" s="11" t="s">
        <v>360</v>
      </c>
      <c r="D4" s="12" t="s">
        <v>121</v>
      </c>
      <c r="E4" s="13" t="s">
        <v>298</v>
      </c>
      <c r="F4" s="14">
        <v>-0.015</v>
      </c>
      <c r="G4" s="14">
        <v>-0.025</v>
      </c>
      <c r="H4" s="9"/>
      <c r="I4" s="9" t="s">
        <v>300</v>
      </c>
    </row>
    <row r="5" spans="1:9">
      <c r="A5" s="9">
        <v>2</v>
      </c>
      <c r="B5" s="10" t="s">
        <v>359</v>
      </c>
      <c r="C5" s="11" t="s">
        <v>360</v>
      </c>
      <c r="D5" s="12" t="s">
        <v>120</v>
      </c>
      <c r="E5" s="13" t="s">
        <v>302</v>
      </c>
      <c r="F5" s="15">
        <v>-0.05</v>
      </c>
      <c r="G5" s="14">
        <v>-0.03</v>
      </c>
      <c r="H5" s="9"/>
      <c r="I5" s="9" t="s">
        <v>300</v>
      </c>
    </row>
    <row r="6" spans="1:9">
      <c r="A6" s="9">
        <v>3</v>
      </c>
      <c r="B6" s="10" t="s">
        <v>359</v>
      </c>
      <c r="C6" s="11" t="s">
        <v>360</v>
      </c>
      <c r="D6" s="12" t="s">
        <v>118</v>
      </c>
      <c r="E6" s="13" t="s">
        <v>302</v>
      </c>
      <c r="F6" s="14">
        <v>-0.04</v>
      </c>
      <c r="G6" s="14">
        <v>-0.03</v>
      </c>
      <c r="H6" s="9"/>
      <c r="I6" s="9" t="s">
        <v>300</v>
      </c>
    </row>
    <row r="7" spans="1:10">
      <c r="A7" s="9">
        <v>4</v>
      </c>
      <c r="B7" s="10" t="s">
        <v>359</v>
      </c>
      <c r="C7" s="11" t="s">
        <v>360</v>
      </c>
      <c r="D7" s="12" t="s">
        <v>119</v>
      </c>
      <c r="E7" s="13" t="s">
        <v>302</v>
      </c>
      <c r="F7" s="16">
        <v>-0.07</v>
      </c>
      <c r="G7" s="14">
        <v>-0.035</v>
      </c>
      <c r="H7" s="9"/>
      <c r="I7" s="9" t="s">
        <v>361</v>
      </c>
      <c r="J7" t="s">
        <v>362</v>
      </c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7" t="s">
        <v>363</v>
      </c>
      <c r="B12" s="18"/>
      <c r="C12" s="18"/>
      <c r="D12" s="19"/>
      <c r="E12" s="20"/>
      <c r="F12" s="17" t="s">
        <v>364</v>
      </c>
      <c r="G12" s="18"/>
      <c r="H12" s="19"/>
      <c r="I12" s="25"/>
    </row>
    <row r="13" ht="16.5" spans="1:9">
      <c r="A13" s="21" t="s">
        <v>365</v>
      </c>
      <c r="B13" s="21"/>
      <c r="C13" s="22"/>
      <c r="D13" s="22"/>
      <c r="E13" s="22"/>
      <c r="F13" s="22"/>
      <c r="G13" s="22"/>
      <c r="H13" s="22"/>
      <c r="I13" s="2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6" sqref="C6"/>
    </sheetView>
  </sheetViews>
  <sheetFormatPr defaultColWidth="9" defaultRowHeight="14.25"/>
  <sheetData/>
  <pageMargins left="0.118055555555556" right="0.196527777777778" top="0.236111111111111" bottom="0.156944444444444" header="0.118055555555556" footer="0.0784722222222222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5" t="s">
        <v>35</v>
      </c>
      <c r="C2" s="426"/>
      <c r="D2" s="426"/>
      <c r="E2" s="426"/>
      <c r="F2" s="426"/>
      <c r="G2" s="426"/>
      <c r="H2" s="426"/>
      <c r="I2" s="440"/>
    </row>
    <row r="3" ht="27.95" customHeight="1" spans="2:9">
      <c r="B3" s="427"/>
      <c r="C3" s="428"/>
      <c r="D3" s="429" t="s">
        <v>36</v>
      </c>
      <c r="E3" s="430"/>
      <c r="F3" s="431" t="s">
        <v>37</v>
      </c>
      <c r="G3" s="432"/>
      <c r="H3" s="429" t="s">
        <v>38</v>
      </c>
      <c r="I3" s="441"/>
    </row>
    <row r="4" ht="27.95" customHeight="1" spans="2:9">
      <c r="B4" s="427" t="s">
        <v>39</v>
      </c>
      <c r="C4" s="428" t="s">
        <v>40</v>
      </c>
      <c r="D4" s="428" t="s">
        <v>41</v>
      </c>
      <c r="E4" s="428" t="s">
        <v>42</v>
      </c>
      <c r="F4" s="433" t="s">
        <v>41</v>
      </c>
      <c r="G4" s="433" t="s">
        <v>42</v>
      </c>
      <c r="H4" s="428" t="s">
        <v>41</v>
      </c>
      <c r="I4" s="442" t="s">
        <v>42</v>
      </c>
    </row>
    <row r="5" ht="27.95" customHeight="1" spans="2:9">
      <c r="B5" s="434" t="s">
        <v>43</v>
      </c>
      <c r="C5" s="10">
        <v>13</v>
      </c>
      <c r="D5" s="10">
        <v>0</v>
      </c>
      <c r="E5" s="10">
        <v>1</v>
      </c>
      <c r="F5" s="435">
        <v>0</v>
      </c>
      <c r="G5" s="435">
        <v>1</v>
      </c>
      <c r="H5" s="10">
        <v>1</v>
      </c>
      <c r="I5" s="443">
        <v>2</v>
      </c>
    </row>
    <row r="6" ht="27.95" customHeight="1" spans="2:9">
      <c r="B6" s="434" t="s">
        <v>44</v>
      </c>
      <c r="C6" s="10">
        <v>20</v>
      </c>
      <c r="D6" s="10">
        <v>0</v>
      </c>
      <c r="E6" s="10">
        <v>1</v>
      </c>
      <c r="F6" s="435">
        <v>1</v>
      </c>
      <c r="G6" s="435">
        <v>2</v>
      </c>
      <c r="H6" s="10">
        <v>2</v>
      </c>
      <c r="I6" s="443">
        <v>3</v>
      </c>
    </row>
    <row r="7" ht="27.95" customHeight="1" spans="2:9">
      <c r="B7" s="434" t="s">
        <v>45</v>
      </c>
      <c r="C7" s="10">
        <v>32</v>
      </c>
      <c r="D7" s="10">
        <v>0</v>
      </c>
      <c r="E7" s="10">
        <v>1</v>
      </c>
      <c r="F7" s="435">
        <v>2</v>
      </c>
      <c r="G7" s="435">
        <v>3</v>
      </c>
      <c r="H7" s="10">
        <v>3</v>
      </c>
      <c r="I7" s="443">
        <v>4</v>
      </c>
    </row>
    <row r="8" ht="27.95" customHeight="1" spans="2:9">
      <c r="B8" s="434" t="s">
        <v>46</v>
      </c>
      <c r="C8" s="10">
        <v>50</v>
      </c>
      <c r="D8" s="10">
        <v>1</v>
      </c>
      <c r="E8" s="10">
        <v>2</v>
      </c>
      <c r="F8" s="435">
        <v>3</v>
      </c>
      <c r="G8" s="435">
        <v>4</v>
      </c>
      <c r="H8" s="10">
        <v>5</v>
      </c>
      <c r="I8" s="443">
        <v>6</v>
      </c>
    </row>
    <row r="9" ht="27.95" customHeight="1" spans="2:9">
      <c r="B9" s="434" t="s">
        <v>47</v>
      </c>
      <c r="C9" s="10">
        <v>80</v>
      </c>
      <c r="D9" s="10">
        <v>2</v>
      </c>
      <c r="E9" s="10">
        <v>3</v>
      </c>
      <c r="F9" s="435">
        <v>5</v>
      </c>
      <c r="G9" s="435">
        <v>6</v>
      </c>
      <c r="H9" s="10">
        <v>7</v>
      </c>
      <c r="I9" s="443">
        <v>8</v>
      </c>
    </row>
    <row r="10" ht="27.95" customHeight="1" spans="2:9">
      <c r="B10" s="434" t="s">
        <v>48</v>
      </c>
      <c r="C10" s="10">
        <v>125</v>
      </c>
      <c r="D10" s="10">
        <v>3</v>
      </c>
      <c r="E10" s="10">
        <v>4</v>
      </c>
      <c r="F10" s="435">
        <v>7</v>
      </c>
      <c r="G10" s="435">
        <v>8</v>
      </c>
      <c r="H10" s="10">
        <v>10</v>
      </c>
      <c r="I10" s="443">
        <v>11</v>
      </c>
    </row>
    <row r="11" ht="27.95" customHeight="1" spans="2:9">
      <c r="B11" s="434" t="s">
        <v>49</v>
      </c>
      <c r="C11" s="10">
        <v>200</v>
      </c>
      <c r="D11" s="10">
        <v>5</v>
      </c>
      <c r="E11" s="10">
        <v>6</v>
      </c>
      <c r="F11" s="435">
        <v>10</v>
      </c>
      <c r="G11" s="435">
        <v>11</v>
      </c>
      <c r="H11" s="10">
        <v>14</v>
      </c>
      <c r="I11" s="443">
        <v>15</v>
      </c>
    </row>
    <row r="12" ht="27.95" customHeight="1" spans="2:9">
      <c r="B12" s="436" t="s">
        <v>50</v>
      </c>
      <c r="C12" s="437">
        <v>315</v>
      </c>
      <c r="D12" s="437">
        <v>7</v>
      </c>
      <c r="E12" s="437">
        <v>8</v>
      </c>
      <c r="F12" s="438">
        <v>14</v>
      </c>
      <c r="G12" s="438">
        <v>15</v>
      </c>
      <c r="H12" s="437">
        <v>21</v>
      </c>
      <c r="I12" s="444">
        <v>22</v>
      </c>
    </row>
    <row r="14" spans="2:4">
      <c r="B14" s="439" t="s">
        <v>51</v>
      </c>
      <c r="C14" s="439"/>
      <c r="D14" s="43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topLeftCell="A18" workbookViewId="0">
      <selection activeCell="A36" sqref="A36:K36"/>
    </sheetView>
  </sheetViews>
  <sheetFormatPr defaultColWidth="10.375" defaultRowHeight="16.5" customHeight="1"/>
  <cols>
    <col min="1" max="1" width="11.125" style="220" customWidth="1"/>
    <col min="2" max="9" width="10.375" style="220"/>
    <col min="10" max="10" width="8.875" style="220" customWidth="1"/>
    <col min="11" max="11" width="12" style="220" customWidth="1"/>
    <col min="12" max="16384" width="10.375" style="220"/>
  </cols>
  <sheetData>
    <row r="1" ht="21" spans="1:11">
      <c r="A1" s="358" t="s">
        <v>52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ht="15" spans="1:11">
      <c r="A2" s="221" t="s">
        <v>53</v>
      </c>
      <c r="B2" s="222" t="s">
        <v>54</v>
      </c>
      <c r="C2" s="222"/>
      <c r="D2" s="223" t="s">
        <v>55</v>
      </c>
      <c r="E2" s="223"/>
      <c r="F2" s="222" t="s">
        <v>56</v>
      </c>
      <c r="G2" s="222"/>
      <c r="H2" s="224" t="s">
        <v>57</v>
      </c>
      <c r="I2" s="297" t="s">
        <v>56</v>
      </c>
      <c r="J2" s="297"/>
      <c r="K2" s="298"/>
    </row>
    <row r="3" ht="14.25" spans="1:11">
      <c r="A3" s="225" t="s">
        <v>58</v>
      </c>
      <c r="B3" s="226"/>
      <c r="C3" s="227"/>
      <c r="D3" s="228" t="s">
        <v>59</v>
      </c>
      <c r="E3" s="229"/>
      <c r="F3" s="229"/>
      <c r="G3" s="230"/>
      <c r="H3" s="228" t="s">
        <v>60</v>
      </c>
      <c r="I3" s="229"/>
      <c r="J3" s="229"/>
      <c r="K3" s="230"/>
    </row>
    <row r="4" ht="18" customHeight="1" spans="1:11">
      <c r="A4" s="231" t="s">
        <v>61</v>
      </c>
      <c r="B4" s="232" t="s">
        <v>62</v>
      </c>
      <c r="C4" s="233"/>
      <c r="D4" s="231" t="s">
        <v>63</v>
      </c>
      <c r="E4" s="234"/>
      <c r="F4" s="235">
        <v>45652</v>
      </c>
      <c r="G4" s="236"/>
      <c r="H4" s="231" t="s">
        <v>64</v>
      </c>
      <c r="I4" s="234"/>
      <c r="J4" s="136" t="s">
        <v>65</v>
      </c>
      <c r="K4" s="137" t="s">
        <v>66</v>
      </c>
    </row>
    <row r="5" ht="14.25" spans="1:11">
      <c r="A5" s="237" t="s">
        <v>67</v>
      </c>
      <c r="B5" s="136" t="s">
        <v>68</v>
      </c>
      <c r="C5" s="137"/>
      <c r="D5" s="231" t="s">
        <v>69</v>
      </c>
      <c r="E5" s="234"/>
      <c r="F5" s="235">
        <v>45588</v>
      </c>
      <c r="G5" s="236"/>
      <c r="H5" s="231" t="s">
        <v>70</v>
      </c>
      <c r="I5" s="234"/>
      <c r="J5" s="136" t="s">
        <v>65</v>
      </c>
      <c r="K5" s="137" t="s">
        <v>66</v>
      </c>
    </row>
    <row r="6" ht="14.25" spans="1:11">
      <c r="A6" s="231" t="s">
        <v>71</v>
      </c>
      <c r="B6" s="238" t="s">
        <v>72</v>
      </c>
      <c r="C6" s="239">
        <v>6</v>
      </c>
      <c r="D6" s="237" t="s">
        <v>73</v>
      </c>
      <c r="E6" s="240"/>
      <c r="F6" s="235">
        <v>45596</v>
      </c>
      <c r="G6" s="236"/>
      <c r="H6" s="231" t="s">
        <v>74</v>
      </c>
      <c r="I6" s="234"/>
      <c r="J6" s="136" t="s">
        <v>65</v>
      </c>
      <c r="K6" s="137" t="s">
        <v>66</v>
      </c>
    </row>
    <row r="7" ht="14.25" spans="1:11">
      <c r="A7" s="231" t="s">
        <v>75</v>
      </c>
      <c r="B7" s="241">
        <v>6080</v>
      </c>
      <c r="C7" s="242"/>
      <c r="D7" s="237" t="s">
        <v>76</v>
      </c>
      <c r="E7" s="243"/>
      <c r="F7" s="235">
        <v>45601</v>
      </c>
      <c r="G7" s="236"/>
      <c r="H7" s="231" t="s">
        <v>77</v>
      </c>
      <c r="I7" s="234"/>
      <c r="J7" s="136" t="s">
        <v>65</v>
      </c>
      <c r="K7" s="137" t="s">
        <v>66</v>
      </c>
    </row>
    <row r="8" ht="15" spans="1:11">
      <c r="A8" s="244" t="s">
        <v>78</v>
      </c>
      <c r="B8" s="245" t="s">
        <v>79</v>
      </c>
      <c r="C8" s="246"/>
      <c r="D8" s="247" t="s">
        <v>80</v>
      </c>
      <c r="E8" s="248"/>
      <c r="F8" s="249">
        <v>45606</v>
      </c>
      <c r="G8" s="250"/>
      <c r="H8" s="247" t="s">
        <v>81</v>
      </c>
      <c r="I8" s="248"/>
      <c r="J8" s="267" t="s">
        <v>65</v>
      </c>
      <c r="K8" s="299" t="s">
        <v>66</v>
      </c>
    </row>
    <row r="9" ht="15" spans="1:11">
      <c r="A9" s="359" t="s">
        <v>82</v>
      </c>
      <c r="B9" s="360"/>
      <c r="C9" s="360"/>
      <c r="D9" s="361"/>
      <c r="E9" s="361"/>
      <c r="F9" s="361"/>
      <c r="G9" s="361"/>
      <c r="H9" s="361"/>
      <c r="I9" s="361"/>
      <c r="J9" s="361"/>
      <c r="K9" s="407"/>
    </row>
    <row r="10" ht="15" spans="1:11">
      <c r="A10" s="362" t="s">
        <v>83</v>
      </c>
      <c r="B10" s="363"/>
      <c r="C10" s="363"/>
      <c r="D10" s="363"/>
      <c r="E10" s="363"/>
      <c r="F10" s="363"/>
      <c r="G10" s="363"/>
      <c r="H10" s="363"/>
      <c r="I10" s="363"/>
      <c r="J10" s="363"/>
      <c r="K10" s="408"/>
    </row>
    <row r="11" ht="14.25" spans="1:11">
      <c r="A11" s="364" t="s">
        <v>84</v>
      </c>
      <c r="B11" s="365" t="s">
        <v>85</v>
      </c>
      <c r="C11" s="366" t="s">
        <v>86</v>
      </c>
      <c r="D11" s="367"/>
      <c r="E11" s="368" t="s">
        <v>87</v>
      </c>
      <c r="F11" s="365" t="s">
        <v>85</v>
      </c>
      <c r="G11" s="366" t="s">
        <v>86</v>
      </c>
      <c r="H11" s="366" t="s">
        <v>88</v>
      </c>
      <c r="I11" s="368" t="s">
        <v>89</v>
      </c>
      <c r="J11" s="365" t="s">
        <v>85</v>
      </c>
      <c r="K11" s="409" t="s">
        <v>86</v>
      </c>
    </row>
    <row r="12" ht="14.25" spans="1:11">
      <c r="A12" s="237" t="s">
        <v>90</v>
      </c>
      <c r="B12" s="257" t="s">
        <v>85</v>
      </c>
      <c r="C12" s="136" t="s">
        <v>86</v>
      </c>
      <c r="D12" s="243"/>
      <c r="E12" s="240" t="s">
        <v>91</v>
      </c>
      <c r="F12" s="257" t="s">
        <v>85</v>
      </c>
      <c r="G12" s="136" t="s">
        <v>86</v>
      </c>
      <c r="H12" s="136" t="s">
        <v>88</v>
      </c>
      <c r="I12" s="240" t="s">
        <v>92</v>
      </c>
      <c r="J12" s="257" t="s">
        <v>85</v>
      </c>
      <c r="K12" s="137" t="s">
        <v>86</v>
      </c>
    </row>
    <row r="13" ht="14.25" spans="1:11">
      <c r="A13" s="237" t="s">
        <v>93</v>
      </c>
      <c r="B13" s="257" t="s">
        <v>85</v>
      </c>
      <c r="C13" s="136" t="s">
        <v>86</v>
      </c>
      <c r="D13" s="243"/>
      <c r="E13" s="240" t="s">
        <v>94</v>
      </c>
      <c r="F13" s="136" t="s">
        <v>95</v>
      </c>
      <c r="G13" s="136" t="s">
        <v>96</v>
      </c>
      <c r="H13" s="136" t="s">
        <v>88</v>
      </c>
      <c r="I13" s="240" t="s">
        <v>97</v>
      </c>
      <c r="J13" s="257" t="s">
        <v>85</v>
      </c>
      <c r="K13" s="137" t="s">
        <v>86</v>
      </c>
    </row>
    <row r="14" ht="15" spans="1:11">
      <c r="A14" s="247" t="s">
        <v>98</v>
      </c>
      <c r="B14" s="248"/>
      <c r="C14" s="248"/>
      <c r="D14" s="248"/>
      <c r="E14" s="248"/>
      <c r="F14" s="248"/>
      <c r="G14" s="248"/>
      <c r="H14" s="248"/>
      <c r="I14" s="248"/>
      <c r="J14" s="248"/>
      <c r="K14" s="301"/>
    </row>
    <row r="15" ht="15" spans="1:11">
      <c r="A15" s="362" t="s">
        <v>99</v>
      </c>
      <c r="B15" s="363"/>
      <c r="C15" s="363"/>
      <c r="D15" s="363"/>
      <c r="E15" s="363"/>
      <c r="F15" s="363"/>
      <c r="G15" s="363"/>
      <c r="H15" s="363"/>
      <c r="I15" s="363"/>
      <c r="J15" s="363"/>
      <c r="K15" s="408"/>
    </row>
    <row r="16" ht="14.25" spans="1:11">
      <c r="A16" s="369" t="s">
        <v>100</v>
      </c>
      <c r="B16" s="366" t="s">
        <v>95</v>
      </c>
      <c r="C16" s="366" t="s">
        <v>96</v>
      </c>
      <c r="D16" s="370"/>
      <c r="E16" s="371" t="s">
        <v>101</v>
      </c>
      <c r="F16" s="366" t="s">
        <v>95</v>
      </c>
      <c r="G16" s="366" t="s">
        <v>96</v>
      </c>
      <c r="H16" s="372"/>
      <c r="I16" s="371" t="s">
        <v>102</v>
      </c>
      <c r="J16" s="366" t="s">
        <v>95</v>
      </c>
      <c r="K16" s="409" t="s">
        <v>96</v>
      </c>
    </row>
    <row r="17" customHeight="1" spans="1:22">
      <c r="A17" s="274" t="s">
        <v>103</v>
      </c>
      <c r="B17" s="136" t="s">
        <v>95</v>
      </c>
      <c r="C17" s="136" t="s">
        <v>96</v>
      </c>
      <c r="D17" s="373"/>
      <c r="E17" s="275" t="s">
        <v>104</v>
      </c>
      <c r="F17" s="136" t="s">
        <v>95</v>
      </c>
      <c r="G17" s="136" t="s">
        <v>96</v>
      </c>
      <c r="H17" s="374"/>
      <c r="I17" s="275" t="s">
        <v>105</v>
      </c>
      <c r="J17" s="136" t="s">
        <v>95</v>
      </c>
      <c r="K17" s="137" t="s">
        <v>96</v>
      </c>
      <c r="L17" s="410"/>
      <c r="M17" s="410"/>
      <c r="N17" s="410"/>
      <c r="O17" s="410"/>
      <c r="P17" s="410"/>
      <c r="Q17" s="410"/>
      <c r="R17" s="410"/>
      <c r="S17" s="410"/>
      <c r="T17" s="410"/>
      <c r="U17" s="410"/>
      <c r="V17" s="410"/>
    </row>
    <row r="18" ht="18" customHeight="1" spans="1:11">
      <c r="A18" s="375" t="s">
        <v>106</v>
      </c>
      <c r="B18" s="376"/>
      <c r="C18" s="376"/>
      <c r="D18" s="376"/>
      <c r="E18" s="376"/>
      <c r="F18" s="376"/>
      <c r="G18" s="376"/>
      <c r="H18" s="376"/>
      <c r="I18" s="376"/>
      <c r="J18" s="376"/>
      <c r="K18" s="411"/>
    </row>
    <row r="19" s="357" customFormat="1" ht="18" customHeight="1" spans="1:11">
      <c r="A19" s="362" t="s">
        <v>107</v>
      </c>
      <c r="B19" s="363"/>
      <c r="C19" s="363"/>
      <c r="D19" s="363"/>
      <c r="E19" s="363"/>
      <c r="F19" s="363"/>
      <c r="G19" s="363"/>
      <c r="H19" s="363"/>
      <c r="I19" s="363"/>
      <c r="J19" s="363"/>
      <c r="K19" s="408"/>
    </row>
    <row r="20" customHeight="1" spans="1:11">
      <c r="A20" s="377" t="s">
        <v>108</v>
      </c>
      <c r="B20" s="378"/>
      <c r="C20" s="378"/>
      <c r="D20" s="378"/>
      <c r="E20" s="378"/>
      <c r="F20" s="378"/>
      <c r="G20" s="378"/>
      <c r="H20" s="378"/>
      <c r="I20" s="378"/>
      <c r="J20" s="378"/>
      <c r="K20" s="412"/>
    </row>
    <row r="21" ht="21.75" customHeight="1" spans="1:11">
      <c r="A21" s="379" t="s">
        <v>109</v>
      </c>
      <c r="B21" s="380"/>
      <c r="C21" s="380" t="s">
        <v>110</v>
      </c>
      <c r="D21" s="380" t="s">
        <v>111</v>
      </c>
      <c r="E21" s="380" t="s">
        <v>112</v>
      </c>
      <c r="F21" s="380" t="s">
        <v>113</v>
      </c>
      <c r="G21" s="380" t="s">
        <v>114</v>
      </c>
      <c r="H21" s="380" t="s">
        <v>115</v>
      </c>
      <c r="I21" s="380" t="s">
        <v>116</v>
      </c>
      <c r="J21" s="275"/>
      <c r="K21" s="309" t="s">
        <v>117</v>
      </c>
    </row>
    <row r="22" ht="23" customHeight="1" spans="1:11">
      <c r="A22" s="381" t="s">
        <v>118</v>
      </c>
      <c r="B22" s="382"/>
      <c r="C22" s="382"/>
      <c r="D22" s="382" t="s">
        <v>95</v>
      </c>
      <c r="E22" s="382" t="s">
        <v>95</v>
      </c>
      <c r="F22" s="382" t="s">
        <v>95</v>
      </c>
      <c r="G22" s="382" t="s">
        <v>95</v>
      </c>
      <c r="H22" s="382" t="s">
        <v>95</v>
      </c>
      <c r="I22" s="382" t="s">
        <v>95</v>
      </c>
      <c r="J22" s="382"/>
      <c r="K22" s="413"/>
    </row>
    <row r="23" ht="23" customHeight="1" spans="1:11">
      <c r="A23" s="381" t="s">
        <v>119</v>
      </c>
      <c r="B23" s="382"/>
      <c r="C23" s="382"/>
      <c r="D23" s="382" t="s">
        <v>95</v>
      </c>
      <c r="E23" s="382" t="s">
        <v>95</v>
      </c>
      <c r="F23" s="382" t="s">
        <v>95</v>
      </c>
      <c r="G23" s="382" t="s">
        <v>95</v>
      </c>
      <c r="H23" s="382" t="s">
        <v>95</v>
      </c>
      <c r="I23" s="382" t="s">
        <v>95</v>
      </c>
      <c r="J23" s="382"/>
      <c r="K23" s="413"/>
    </row>
    <row r="24" ht="23" customHeight="1" spans="1:11">
      <c r="A24" s="381" t="s">
        <v>120</v>
      </c>
      <c r="B24" s="382"/>
      <c r="C24" s="382"/>
      <c r="D24" s="382" t="s">
        <v>95</v>
      </c>
      <c r="E24" s="382" t="s">
        <v>95</v>
      </c>
      <c r="F24" s="382" t="s">
        <v>95</v>
      </c>
      <c r="G24" s="382" t="s">
        <v>95</v>
      </c>
      <c r="H24" s="382" t="s">
        <v>95</v>
      </c>
      <c r="I24" s="382" t="s">
        <v>95</v>
      </c>
      <c r="J24" s="382"/>
      <c r="K24" s="414"/>
    </row>
    <row r="25" ht="23" customHeight="1" spans="1:11">
      <c r="A25" s="383" t="s">
        <v>121</v>
      </c>
      <c r="B25" s="382"/>
      <c r="C25" s="382"/>
      <c r="D25" s="382" t="s">
        <v>95</v>
      </c>
      <c r="E25" s="382" t="s">
        <v>95</v>
      </c>
      <c r="F25" s="382" t="s">
        <v>95</v>
      </c>
      <c r="G25" s="382" t="s">
        <v>95</v>
      </c>
      <c r="H25" s="382" t="s">
        <v>95</v>
      </c>
      <c r="I25" s="382" t="s">
        <v>95</v>
      </c>
      <c r="J25" s="382"/>
      <c r="K25" s="414"/>
    </row>
    <row r="26" ht="23" customHeight="1" spans="1:11">
      <c r="A26" s="384"/>
      <c r="B26" s="382"/>
      <c r="C26" s="382"/>
      <c r="D26" s="382"/>
      <c r="E26" s="382"/>
      <c r="F26" s="382"/>
      <c r="G26" s="382"/>
      <c r="H26" s="382"/>
      <c r="I26" s="382"/>
      <c r="J26" s="382"/>
      <c r="K26" s="414"/>
    </row>
    <row r="27" ht="23" customHeight="1" spans="1:11">
      <c r="A27" s="384"/>
      <c r="B27" s="382"/>
      <c r="C27" s="382"/>
      <c r="D27" s="382"/>
      <c r="E27" s="382"/>
      <c r="F27" s="382"/>
      <c r="G27" s="382"/>
      <c r="H27" s="382"/>
      <c r="I27" s="382"/>
      <c r="J27" s="382"/>
      <c r="K27" s="414"/>
    </row>
    <row r="28" ht="18" customHeight="1" spans="1:11">
      <c r="A28" s="385" t="s">
        <v>122</v>
      </c>
      <c r="B28" s="386"/>
      <c r="C28" s="386"/>
      <c r="D28" s="386"/>
      <c r="E28" s="386"/>
      <c r="F28" s="386"/>
      <c r="G28" s="386"/>
      <c r="H28" s="386"/>
      <c r="I28" s="386"/>
      <c r="J28" s="386"/>
      <c r="K28" s="415"/>
    </row>
    <row r="29" ht="18.75" customHeight="1" spans="1:11">
      <c r="A29" s="387"/>
      <c r="B29" s="388"/>
      <c r="C29" s="388"/>
      <c r="D29" s="388"/>
      <c r="E29" s="388"/>
      <c r="F29" s="388"/>
      <c r="G29" s="388"/>
      <c r="H29" s="388"/>
      <c r="I29" s="388"/>
      <c r="J29" s="388"/>
      <c r="K29" s="416"/>
    </row>
    <row r="30" ht="18.75" customHeight="1" spans="1:11">
      <c r="A30" s="389"/>
      <c r="B30" s="390"/>
      <c r="C30" s="390"/>
      <c r="D30" s="390"/>
      <c r="E30" s="390"/>
      <c r="F30" s="390"/>
      <c r="G30" s="390"/>
      <c r="H30" s="390"/>
      <c r="I30" s="390"/>
      <c r="J30" s="390"/>
      <c r="K30" s="417"/>
    </row>
    <row r="31" ht="18" customHeight="1" spans="1:11">
      <c r="A31" s="385" t="s">
        <v>123</v>
      </c>
      <c r="B31" s="386"/>
      <c r="C31" s="386"/>
      <c r="D31" s="386"/>
      <c r="E31" s="386"/>
      <c r="F31" s="386"/>
      <c r="G31" s="386"/>
      <c r="H31" s="386"/>
      <c r="I31" s="386"/>
      <c r="J31" s="386"/>
      <c r="K31" s="415"/>
    </row>
    <row r="32" ht="14.25" spans="1:11">
      <c r="A32" s="391" t="s">
        <v>124</v>
      </c>
      <c r="B32" s="392"/>
      <c r="C32" s="392"/>
      <c r="D32" s="392"/>
      <c r="E32" s="392"/>
      <c r="F32" s="392"/>
      <c r="G32" s="392"/>
      <c r="H32" s="392"/>
      <c r="I32" s="392"/>
      <c r="J32" s="392"/>
      <c r="K32" s="418"/>
    </row>
    <row r="33" ht="15" spans="1:11">
      <c r="A33" s="144" t="s">
        <v>125</v>
      </c>
      <c r="B33" s="145"/>
      <c r="C33" s="136" t="s">
        <v>65</v>
      </c>
      <c r="D33" s="136" t="s">
        <v>66</v>
      </c>
      <c r="E33" s="393" t="s">
        <v>126</v>
      </c>
      <c r="F33" s="394"/>
      <c r="G33" s="394"/>
      <c r="H33" s="394"/>
      <c r="I33" s="394"/>
      <c r="J33" s="394"/>
      <c r="K33" s="419"/>
    </row>
    <row r="34" ht="15" spans="1:11">
      <c r="A34" s="395" t="s">
        <v>127</v>
      </c>
      <c r="B34" s="395"/>
      <c r="C34" s="395"/>
      <c r="D34" s="395"/>
      <c r="E34" s="395"/>
      <c r="F34" s="395"/>
      <c r="G34" s="395"/>
      <c r="H34" s="395"/>
      <c r="I34" s="395"/>
      <c r="J34" s="395"/>
      <c r="K34" s="395"/>
    </row>
    <row r="35" ht="21" customHeight="1" spans="1:11">
      <c r="A35" s="396" t="s">
        <v>128</v>
      </c>
      <c r="B35" s="397"/>
      <c r="C35" s="397"/>
      <c r="D35" s="397"/>
      <c r="E35" s="397"/>
      <c r="F35" s="397"/>
      <c r="G35" s="397"/>
      <c r="H35" s="397"/>
      <c r="I35" s="397"/>
      <c r="J35" s="397"/>
      <c r="K35" s="420"/>
    </row>
    <row r="36" ht="21" customHeight="1" spans="1:11">
      <c r="A36" s="282" t="s">
        <v>129</v>
      </c>
      <c r="B36" s="283"/>
      <c r="C36" s="283"/>
      <c r="D36" s="283"/>
      <c r="E36" s="283"/>
      <c r="F36" s="283"/>
      <c r="G36" s="283"/>
      <c r="H36" s="283"/>
      <c r="I36" s="283"/>
      <c r="J36" s="283"/>
      <c r="K36" s="312"/>
    </row>
    <row r="37" ht="21" customHeight="1" spans="1:11">
      <c r="A37" s="282" t="s">
        <v>130</v>
      </c>
      <c r="B37" s="283"/>
      <c r="C37" s="283"/>
      <c r="D37" s="283"/>
      <c r="E37" s="283"/>
      <c r="F37" s="283"/>
      <c r="G37" s="283"/>
      <c r="H37" s="283"/>
      <c r="I37" s="283"/>
      <c r="J37" s="283"/>
      <c r="K37" s="312"/>
    </row>
    <row r="38" ht="21" customHeight="1" spans="1:11">
      <c r="A38" s="282"/>
      <c r="B38" s="283"/>
      <c r="C38" s="283"/>
      <c r="D38" s="283"/>
      <c r="E38" s="283"/>
      <c r="F38" s="283"/>
      <c r="G38" s="283"/>
      <c r="H38" s="283"/>
      <c r="I38" s="283"/>
      <c r="J38" s="283"/>
      <c r="K38" s="312"/>
    </row>
    <row r="39" ht="21" customHeight="1" spans="1:11">
      <c r="A39" s="282"/>
      <c r="B39" s="283"/>
      <c r="C39" s="283"/>
      <c r="D39" s="283"/>
      <c r="E39" s="283"/>
      <c r="F39" s="283"/>
      <c r="G39" s="283"/>
      <c r="H39" s="283"/>
      <c r="I39" s="283"/>
      <c r="J39" s="283"/>
      <c r="K39" s="312"/>
    </row>
    <row r="40" ht="21" customHeight="1" spans="1:1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312"/>
    </row>
    <row r="41" ht="21" customHeight="1" spans="1:1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312"/>
    </row>
    <row r="42" ht="15" spans="1:11">
      <c r="A42" s="277" t="s">
        <v>131</v>
      </c>
      <c r="B42" s="278"/>
      <c r="C42" s="278"/>
      <c r="D42" s="278"/>
      <c r="E42" s="278"/>
      <c r="F42" s="278"/>
      <c r="G42" s="278"/>
      <c r="H42" s="278"/>
      <c r="I42" s="278"/>
      <c r="J42" s="278"/>
      <c r="K42" s="310"/>
    </row>
    <row r="43" ht="15" spans="1:11">
      <c r="A43" s="362" t="s">
        <v>132</v>
      </c>
      <c r="B43" s="363"/>
      <c r="C43" s="363"/>
      <c r="D43" s="363"/>
      <c r="E43" s="363"/>
      <c r="F43" s="363"/>
      <c r="G43" s="363"/>
      <c r="H43" s="363"/>
      <c r="I43" s="363"/>
      <c r="J43" s="363"/>
      <c r="K43" s="408"/>
    </row>
    <row r="44" ht="14.25" spans="1:11">
      <c r="A44" s="369" t="s">
        <v>133</v>
      </c>
      <c r="B44" s="366" t="s">
        <v>95</v>
      </c>
      <c r="C44" s="366" t="s">
        <v>96</v>
      </c>
      <c r="D44" s="366" t="s">
        <v>88</v>
      </c>
      <c r="E44" s="371" t="s">
        <v>134</v>
      </c>
      <c r="F44" s="366" t="s">
        <v>95</v>
      </c>
      <c r="G44" s="366" t="s">
        <v>96</v>
      </c>
      <c r="H44" s="366" t="s">
        <v>88</v>
      </c>
      <c r="I44" s="371" t="s">
        <v>135</v>
      </c>
      <c r="J44" s="366" t="s">
        <v>95</v>
      </c>
      <c r="K44" s="409" t="s">
        <v>96</v>
      </c>
    </row>
    <row r="45" ht="14.25" spans="1:11">
      <c r="A45" s="274" t="s">
        <v>87</v>
      </c>
      <c r="B45" s="136" t="s">
        <v>95</v>
      </c>
      <c r="C45" s="136" t="s">
        <v>96</v>
      </c>
      <c r="D45" s="136" t="s">
        <v>88</v>
      </c>
      <c r="E45" s="275" t="s">
        <v>94</v>
      </c>
      <c r="F45" s="136" t="s">
        <v>95</v>
      </c>
      <c r="G45" s="136" t="s">
        <v>96</v>
      </c>
      <c r="H45" s="136" t="s">
        <v>88</v>
      </c>
      <c r="I45" s="275" t="s">
        <v>105</v>
      </c>
      <c r="J45" s="136" t="s">
        <v>95</v>
      </c>
      <c r="K45" s="137" t="s">
        <v>96</v>
      </c>
    </row>
    <row r="46" ht="15" spans="1:11">
      <c r="A46" s="247" t="s">
        <v>98</v>
      </c>
      <c r="B46" s="248"/>
      <c r="C46" s="248"/>
      <c r="D46" s="248"/>
      <c r="E46" s="248"/>
      <c r="F46" s="248"/>
      <c r="G46" s="248"/>
      <c r="H46" s="248"/>
      <c r="I46" s="248"/>
      <c r="J46" s="248"/>
      <c r="K46" s="301"/>
    </row>
    <row r="47" ht="15" spans="1:11">
      <c r="A47" s="395" t="s">
        <v>136</v>
      </c>
      <c r="B47" s="395"/>
      <c r="C47" s="395"/>
      <c r="D47" s="395"/>
      <c r="E47" s="395"/>
      <c r="F47" s="395"/>
      <c r="G47" s="395"/>
      <c r="H47" s="395"/>
      <c r="I47" s="395"/>
      <c r="J47" s="395"/>
      <c r="K47" s="395"/>
    </row>
    <row r="48" ht="15" spans="1:11">
      <c r="A48" s="396"/>
      <c r="B48" s="397"/>
      <c r="C48" s="397"/>
      <c r="D48" s="397"/>
      <c r="E48" s="397"/>
      <c r="F48" s="397"/>
      <c r="G48" s="397"/>
      <c r="H48" s="397"/>
      <c r="I48" s="397"/>
      <c r="J48" s="397"/>
      <c r="K48" s="420"/>
    </row>
    <row r="49" ht="15" spans="1:11">
      <c r="A49" s="398" t="s">
        <v>137</v>
      </c>
      <c r="B49" s="399" t="s">
        <v>138</v>
      </c>
      <c r="C49" s="399"/>
      <c r="D49" s="400" t="s">
        <v>139</v>
      </c>
      <c r="E49" s="401" t="s">
        <v>140</v>
      </c>
      <c r="F49" s="402" t="s">
        <v>141</v>
      </c>
      <c r="G49" s="403">
        <v>45590</v>
      </c>
      <c r="H49" s="404" t="s">
        <v>142</v>
      </c>
      <c r="I49" s="421"/>
      <c r="J49" s="422" t="s">
        <v>143</v>
      </c>
      <c r="K49" s="423"/>
    </row>
    <row r="50" ht="15" spans="1:11">
      <c r="A50" s="395" t="s">
        <v>144</v>
      </c>
      <c r="B50" s="395"/>
      <c r="C50" s="395"/>
      <c r="D50" s="395"/>
      <c r="E50" s="395"/>
      <c r="F50" s="395"/>
      <c r="G50" s="395"/>
      <c r="H50" s="395"/>
      <c r="I50" s="395"/>
      <c r="J50" s="395"/>
      <c r="K50" s="395"/>
    </row>
    <row r="51" ht="15" spans="1:11">
      <c r="A51" s="405" t="s">
        <v>145</v>
      </c>
      <c r="B51" s="406"/>
      <c r="C51" s="406"/>
      <c r="D51" s="406"/>
      <c r="E51" s="406"/>
      <c r="F51" s="406"/>
      <c r="G51" s="406"/>
      <c r="H51" s="406"/>
      <c r="I51" s="406"/>
      <c r="J51" s="406"/>
      <c r="K51" s="424"/>
    </row>
    <row r="52" ht="15" spans="1:11">
      <c r="A52" s="398" t="s">
        <v>137</v>
      </c>
      <c r="B52" s="399" t="s">
        <v>138</v>
      </c>
      <c r="C52" s="399"/>
      <c r="D52" s="400" t="s">
        <v>139</v>
      </c>
      <c r="E52" s="401" t="s">
        <v>140</v>
      </c>
      <c r="F52" s="402" t="s">
        <v>141</v>
      </c>
      <c r="G52" s="403">
        <v>45590</v>
      </c>
      <c r="H52" s="404" t="s">
        <v>142</v>
      </c>
      <c r="I52" s="421"/>
      <c r="J52" s="422" t="s">
        <v>143</v>
      </c>
      <c r="K52" s="42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A2" sqref="A2:Q19"/>
    </sheetView>
  </sheetViews>
  <sheetFormatPr defaultColWidth="9" defaultRowHeight="14.25"/>
  <cols>
    <col min="1" max="1" width="15.625" style="80" customWidth="1"/>
    <col min="2" max="2" width="9" style="80" customWidth="1"/>
    <col min="3" max="4" width="8.5" style="81" customWidth="1"/>
    <col min="5" max="7" width="8.5" style="80" customWidth="1"/>
    <col min="8" max="8" width="10.25" style="80" customWidth="1"/>
    <col min="9" max="9" width="6.5" style="80" customWidth="1"/>
    <col min="10" max="10" width="2.75" style="80" customWidth="1"/>
    <col min="11" max="11" width="9.15833333333333" style="80" customWidth="1"/>
    <col min="12" max="12" width="10.75" style="80" customWidth="1"/>
    <col min="13" max="16" width="9.75" style="80" customWidth="1"/>
    <col min="17" max="17" width="9.75" style="318" customWidth="1"/>
    <col min="18" max="255" width="9" style="80"/>
    <col min="256" max="16384" width="9" style="84"/>
  </cols>
  <sheetData>
    <row r="1" s="80" customFormat="1" ht="29" customHeight="1" spans="1:258">
      <c r="A1" s="209" t="s">
        <v>146</v>
      </c>
      <c r="B1" s="209"/>
      <c r="C1" s="211"/>
      <c r="D1" s="211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350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  <c r="IX1" s="84"/>
    </row>
    <row r="2" s="80" customFormat="1" ht="20" customHeight="1" spans="1:258">
      <c r="A2" s="319" t="s">
        <v>61</v>
      </c>
      <c r="B2" s="320" t="str">
        <f>首期!B4</f>
        <v>TAJJBN81759</v>
      </c>
      <c r="C2" s="321"/>
      <c r="D2" s="322"/>
      <c r="E2" s="323" t="s">
        <v>67</v>
      </c>
      <c r="F2" s="324" t="str">
        <f>首期!B5</f>
        <v>男式短袖T恤</v>
      </c>
      <c r="G2" s="324"/>
      <c r="H2" s="324"/>
      <c r="I2" s="324"/>
      <c r="J2" s="335"/>
      <c r="K2" s="336" t="s">
        <v>57</v>
      </c>
      <c r="L2" s="337" t="s">
        <v>56</v>
      </c>
      <c r="M2" s="337"/>
      <c r="N2" s="337"/>
      <c r="O2" s="337"/>
      <c r="P2" s="338"/>
      <c r="Q2" s="351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</row>
    <row r="3" s="80" customFormat="1" ht="15" spans="1:258">
      <c r="A3" s="325" t="s">
        <v>147</v>
      </c>
      <c r="B3" s="95" t="s">
        <v>148</v>
      </c>
      <c r="C3" s="96"/>
      <c r="D3" s="95"/>
      <c r="E3" s="95"/>
      <c r="F3" s="95"/>
      <c r="G3" s="95"/>
      <c r="H3" s="95"/>
      <c r="I3" s="95"/>
      <c r="J3" s="115"/>
      <c r="K3" s="118"/>
      <c r="L3" s="118"/>
      <c r="M3" s="118"/>
      <c r="N3" s="118"/>
      <c r="O3" s="118"/>
      <c r="P3" s="339"/>
      <c r="Q3" s="352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  <c r="IX3" s="84"/>
    </row>
    <row r="4" s="80" customFormat="1" ht="16.5" spans="1:258">
      <c r="A4" s="325"/>
      <c r="B4" s="326" t="s">
        <v>111</v>
      </c>
      <c r="C4" s="97" t="s">
        <v>112</v>
      </c>
      <c r="D4" s="98" t="s">
        <v>113</v>
      </c>
      <c r="E4" s="97" t="s">
        <v>114</v>
      </c>
      <c r="F4" s="97" t="s">
        <v>115</v>
      </c>
      <c r="G4" s="97" t="s">
        <v>116</v>
      </c>
      <c r="H4" s="97" t="s">
        <v>149</v>
      </c>
      <c r="I4" s="213" t="s">
        <v>150</v>
      </c>
      <c r="J4" s="115"/>
      <c r="K4" s="340"/>
      <c r="L4" s="341"/>
      <c r="M4" s="342" t="s">
        <v>121</v>
      </c>
      <c r="N4" s="342" t="s">
        <v>121</v>
      </c>
      <c r="O4" s="342"/>
      <c r="P4" s="342"/>
      <c r="Q4" s="353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</row>
    <row r="5" s="80" customFormat="1" ht="16.5" spans="1:258">
      <c r="A5" s="325"/>
      <c r="B5" s="326" t="s">
        <v>151</v>
      </c>
      <c r="C5" s="97" t="s">
        <v>152</v>
      </c>
      <c r="D5" s="98" t="s">
        <v>153</v>
      </c>
      <c r="E5" s="97" t="s">
        <v>154</v>
      </c>
      <c r="F5" s="97" t="s">
        <v>155</v>
      </c>
      <c r="G5" s="97" t="s">
        <v>156</v>
      </c>
      <c r="H5" s="97" t="s">
        <v>157</v>
      </c>
      <c r="I5" s="213"/>
      <c r="J5" s="343"/>
      <c r="K5" s="344"/>
      <c r="L5" s="345"/>
      <c r="M5" s="346" t="s">
        <v>158</v>
      </c>
      <c r="N5" s="346" t="s">
        <v>159</v>
      </c>
      <c r="O5" s="346"/>
      <c r="P5" s="346"/>
      <c r="Q5" s="35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</row>
    <row r="6" s="80" customFormat="1" ht="20" customHeight="1" spans="1:258">
      <c r="A6" s="327" t="s">
        <v>160</v>
      </c>
      <c r="B6" s="100">
        <f>C6-1</f>
        <v>66.5</v>
      </c>
      <c r="C6" s="100">
        <f>D6-2</f>
        <v>67.5</v>
      </c>
      <c r="D6" s="101">
        <v>69.5</v>
      </c>
      <c r="E6" s="100">
        <f>D6+2</f>
        <v>71.5</v>
      </c>
      <c r="F6" s="100">
        <f>E6+2</f>
        <v>73.5</v>
      </c>
      <c r="G6" s="100">
        <f>F6+1</f>
        <v>74.5</v>
      </c>
      <c r="H6" s="100">
        <f>G6+1</f>
        <v>75.5</v>
      </c>
      <c r="I6" s="214" t="s">
        <v>161</v>
      </c>
      <c r="J6" s="343"/>
      <c r="K6" s="344"/>
      <c r="L6" s="344"/>
      <c r="M6" s="344" t="s">
        <v>162</v>
      </c>
      <c r="N6" s="344" t="s">
        <v>163</v>
      </c>
      <c r="O6" s="344"/>
      <c r="P6" s="344"/>
      <c r="Q6" s="355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</row>
    <row r="7" s="80" customFormat="1" ht="20" customHeight="1" spans="1:258">
      <c r="A7" s="99" t="s">
        <v>164</v>
      </c>
      <c r="B7" s="100">
        <f>C7-4</f>
        <v>100</v>
      </c>
      <c r="C7" s="100">
        <f>D7-4</f>
        <v>104</v>
      </c>
      <c r="D7" s="101">
        <v>108</v>
      </c>
      <c r="E7" s="100">
        <f>D7+4</f>
        <v>112</v>
      </c>
      <c r="F7" s="100">
        <f>E7+4</f>
        <v>116</v>
      </c>
      <c r="G7" s="100">
        <f>F7+6</f>
        <v>122</v>
      </c>
      <c r="H7" s="100">
        <f>G7+6</f>
        <v>128</v>
      </c>
      <c r="I7" s="214" t="s">
        <v>161</v>
      </c>
      <c r="J7" s="343"/>
      <c r="K7" s="344"/>
      <c r="L7" s="344"/>
      <c r="M7" s="344" t="s">
        <v>165</v>
      </c>
      <c r="N7" s="344" t="s">
        <v>162</v>
      </c>
      <c r="O7" s="344"/>
      <c r="P7" s="344"/>
      <c r="Q7" s="355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</row>
    <row r="8" s="80" customFormat="1" ht="20" customHeight="1" spans="1:258">
      <c r="A8" s="99" t="s">
        <v>166</v>
      </c>
      <c r="B8" s="100">
        <f>C8-4</f>
        <v>98</v>
      </c>
      <c r="C8" s="100">
        <f>D8-4</f>
        <v>102</v>
      </c>
      <c r="D8" s="328" t="s">
        <v>167</v>
      </c>
      <c r="E8" s="100">
        <f>D8+4</f>
        <v>110</v>
      </c>
      <c r="F8" s="100">
        <f>E8+5</f>
        <v>115</v>
      </c>
      <c r="G8" s="100">
        <f>F8+6</f>
        <v>121</v>
      </c>
      <c r="H8" s="100">
        <f>G8+7</f>
        <v>128</v>
      </c>
      <c r="I8" s="214" t="s">
        <v>161</v>
      </c>
      <c r="J8" s="343"/>
      <c r="K8" s="344"/>
      <c r="L8" s="344"/>
      <c r="M8" s="344" t="s">
        <v>165</v>
      </c>
      <c r="N8" s="344" t="s">
        <v>162</v>
      </c>
      <c r="O8" s="344"/>
      <c r="P8" s="344"/>
      <c r="Q8" s="355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</row>
    <row r="9" s="80" customFormat="1" ht="20" customHeight="1" spans="1:258">
      <c r="A9" s="99" t="s">
        <v>168</v>
      </c>
      <c r="B9" s="100">
        <f>C9-1.2</f>
        <v>43.1</v>
      </c>
      <c r="C9" s="100">
        <f>D9-1.2</f>
        <v>44.3</v>
      </c>
      <c r="D9" s="328" t="s">
        <v>169</v>
      </c>
      <c r="E9" s="100">
        <f>D9+1.2</f>
        <v>46.7</v>
      </c>
      <c r="F9" s="100">
        <f>E9+1.2</f>
        <v>47.9</v>
      </c>
      <c r="G9" s="100">
        <f>F9+1.4</f>
        <v>49.3</v>
      </c>
      <c r="H9" s="100">
        <f>G9+1.4</f>
        <v>50.7</v>
      </c>
      <c r="I9" s="214" t="s">
        <v>170</v>
      </c>
      <c r="J9" s="343"/>
      <c r="K9" s="344"/>
      <c r="L9" s="344"/>
      <c r="M9" s="344" t="s">
        <v>162</v>
      </c>
      <c r="N9" s="344" t="s">
        <v>165</v>
      </c>
      <c r="O9" s="344"/>
      <c r="P9" s="344"/>
      <c r="Q9" s="355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</row>
    <row r="10" s="80" customFormat="1" ht="20" customHeight="1" spans="1:258">
      <c r="A10" s="99" t="s">
        <v>171</v>
      </c>
      <c r="B10" s="100">
        <f>C10-0.5</f>
        <v>20.5</v>
      </c>
      <c r="C10" s="100">
        <f>D10-0.5</f>
        <v>21</v>
      </c>
      <c r="D10" s="328" t="s">
        <v>172</v>
      </c>
      <c r="E10" s="100">
        <f t="shared" ref="E10:H10" si="0">D10+0.5</f>
        <v>22</v>
      </c>
      <c r="F10" s="100">
        <f t="shared" si="0"/>
        <v>22.5</v>
      </c>
      <c r="G10" s="100">
        <f t="shared" si="0"/>
        <v>23</v>
      </c>
      <c r="H10" s="100">
        <f t="shared" si="0"/>
        <v>23.5</v>
      </c>
      <c r="I10" s="214" t="s">
        <v>170</v>
      </c>
      <c r="J10" s="343"/>
      <c r="K10" s="344"/>
      <c r="L10" s="344"/>
      <c r="M10" s="344" t="s">
        <v>165</v>
      </c>
      <c r="N10" s="344" t="s">
        <v>173</v>
      </c>
      <c r="O10" s="344"/>
      <c r="P10" s="344"/>
      <c r="Q10" s="355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</row>
    <row r="11" s="80" customFormat="1" ht="20" customHeight="1" spans="1:258">
      <c r="A11" s="103" t="s">
        <v>174</v>
      </c>
      <c r="B11" s="104">
        <f>C11-0.8</f>
        <v>17.9</v>
      </c>
      <c r="C11" s="104">
        <f>D11-0.8</f>
        <v>18.7</v>
      </c>
      <c r="D11" s="105">
        <v>19.5</v>
      </c>
      <c r="E11" s="104">
        <f>D11+0.8</f>
        <v>20.3</v>
      </c>
      <c r="F11" s="104">
        <f>E11+0.8</f>
        <v>21.1</v>
      </c>
      <c r="G11" s="104">
        <f>F11+1.3</f>
        <v>22.4</v>
      </c>
      <c r="H11" s="104">
        <f>G11+1.3</f>
        <v>23.7</v>
      </c>
      <c r="I11" s="214" t="s">
        <v>175</v>
      </c>
      <c r="J11" s="343"/>
      <c r="K11" s="344"/>
      <c r="L11" s="344"/>
      <c r="M11" s="344" t="s">
        <v>165</v>
      </c>
      <c r="N11" s="344" t="s">
        <v>165</v>
      </c>
      <c r="O11" s="344"/>
      <c r="P11" s="344"/>
      <c r="Q11" s="355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  <c r="IX11" s="84"/>
    </row>
    <row r="12" s="80" customFormat="1" ht="20" customHeight="1" spans="1:258">
      <c r="A12" s="103" t="s">
        <v>176</v>
      </c>
      <c r="B12" s="104">
        <f>C12-0.6</f>
        <v>16.8</v>
      </c>
      <c r="C12" s="104">
        <f>D12-0.6</f>
        <v>17.4</v>
      </c>
      <c r="D12" s="105">
        <v>18</v>
      </c>
      <c r="E12" s="104">
        <f>D12+0.6</f>
        <v>18.6</v>
      </c>
      <c r="F12" s="104">
        <f>E12+0.6</f>
        <v>19.2</v>
      </c>
      <c r="G12" s="104">
        <f>F12+0.95</f>
        <v>20.15</v>
      </c>
      <c r="H12" s="104">
        <f>G12+0.95</f>
        <v>21.1</v>
      </c>
      <c r="I12" s="214" t="s">
        <v>170</v>
      </c>
      <c r="J12" s="343"/>
      <c r="K12" s="344"/>
      <c r="L12" s="344"/>
      <c r="M12" s="344" t="s">
        <v>177</v>
      </c>
      <c r="N12" s="344" t="s">
        <v>162</v>
      </c>
      <c r="O12" s="344"/>
      <c r="P12" s="344"/>
      <c r="Q12" s="355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</row>
    <row r="13" s="80" customFormat="1" ht="20" customHeight="1" spans="1:258">
      <c r="A13" s="103" t="s">
        <v>178</v>
      </c>
      <c r="B13" s="100">
        <f>C13</f>
        <v>2.5</v>
      </c>
      <c r="C13" s="100">
        <f>D13</f>
        <v>2.5</v>
      </c>
      <c r="D13" s="101">
        <v>2.5</v>
      </c>
      <c r="E13" s="100">
        <f t="shared" ref="E13:H13" si="1">D13</f>
        <v>2.5</v>
      </c>
      <c r="F13" s="100">
        <f t="shared" si="1"/>
        <v>2.5</v>
      </c>
      <c r="G13" s="100">
        <f t="shared" si="1"/>
        <v>2.5</v>
      </c>
      <c r="H13" s="100">
        <f t="shared" si="1"/>
        <v>2.5</v>
      </c>
      <c r="I13" s="214">
        <v>0</v>
      </c>
      <c r="J13" s="343"/>
      <c r="K13" s="344"/>
      <c r="L13" s="344"/>
      <c r="M13" s="344" t="s">
        <v>165</v>
      </c>
      <c r="N13" s="344" t="s">
        <v>165</v>
      </c>
      <c r="O13" s="344"/>
      <c r="P13" s="344"/>
      <c r="Q13" s="355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  <c r="IX13" s="84"/>
    </row>
    <row r="14" s="80" customFormat="1" ht="20" customHeight="1" spans="1:258">
      <c r="A14" s="99" t="s">
        <v>179</v>
      </c>
      <c r="B14" s="100">
        <f>C14-0.4</f>
        <v>18.2</v>
      </c>
      <c r="C14" s="100">
        <f>D14-0.4</f>
        <v>18.6</v>
      </c>
      <c r="D14" s="101">
        <v>19</v>
      </c>
      <c r="E14" s="100">
        <f>D14+0.4</f>
        <v>19.4</v>
      </c>
      <c r="F14" s="100">
        <f>E14+0.4</f>
        <v>19.8</v>
      </c>
      <c r="G14" s="100">
        <f>F14+0.6</f>
        <v>20.4</v>
      </c>
      <c r="H14" s="100">
        <f>G14+0.6</f>
        <v>21</v>
      </c>
      <c r="I14" s="215"/>
      <c r="J14" s="343"/>
      <c r="K14" s="344"/>
      <c r="L14" s="344"/>
      <c r="M14" s="344" t="s">
        <v>165</v>
      </c>
      <c r="N14" s="344" t="s">
        <v>165</v>
      </c>
      <c r="O14" s="344"/>
      <c r="P14" s="344"/>
      <c r="Q14" s="355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  <c r="IX14" s="84"/>
    </row>
    <row r="15" s="80" customFormat="1" ht="20" customHeight="1" spans="1:258">
      <c r="A15" s="99" t="s">
        <v>180</v>
      </c>
      <c r="B15" s="100">
        <f>C15-0.2</f>
        <v>11.1</v>
      </c>
      <c r="C15" s="100">
        <f>D15-0.2</f>
        <v>11.3</v>
      </c>
      <c r="D15" s="101">
        <v>11.5</v>
      </c>
      <c r="E15" s="100">
        <f>D15+0.2</f>
        <v>11.7</v>
      </c>
      <c r="F15" s="100">
        <f>E15+0.2</f>
        <v>11.9</v>
      </c>
      <c r="G15" s="100">
        <f>F15+0.25</f>
        <v>12.15</v>
      </c>
      <c r="H15" s="100">
        <f>G15+0.25</f>
        <v>12.4</v>
      </c>
      <c r="I15" s="215"/>
      <c r="J15" s="343"/>
      <c r="K15" s="344"/>
      <c r="L15" s="344"/>
      <c r="M15" s="344" t="s">
        <v>165</v>
      </c>
      <c r="N15" s="344" t="s">
        <v>165</v>
      </c>
      <c r="O15" s="344"/>
      <c r="P15" s="344"/>
      <c r="Q15" s="355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  <c r="IX15" s="84"/>
    </row>
    <row r="16" s="80" customFormat="1" ht="20" customHeight="1" spans="1:258">
      <c r="A16" s="99" t="s">
        <v>181</v>
      </c>
      <c r="B16" s="100">
        <f>C16</f>
        <v>1.8</v>
      </c>
      <c r="C16" s="100">
        <f>D16</f>
        <v>1.8</v>
      </c>
      <c r="D16" s="101">
        <v>1.8</v>
      </c>
      <c r="E16" s="100">
        <f t="shared" ref="E16:H16" si="2">D16</f>
        <v>1.8</v>
      </c>
      <c r="F16" s="100">
        <f t="shared" si="2"/>
        <v>1.8</v>
      </c>
      <c r="G16" s="100">
        <f t="shared" si="2"/>
        <v>1.8</v>
      </c>
      <c r="H16" s="100">
        <f t="shared" si="2"/>
        <v>1.8</v>
      </c>
      <c r="I16" s="215"/>
      <c r="J16" s="343"/>
      <c r="K16" s="344"/>
      <c r="L16" s="344"/>
      <c r="M16" s="344" t="s">
        <v>165</v>
      </c>
      <c r="N16" s="344" t="s">
        <v>165</v>
      </c>
      <c r="O16" s="344"/>
      <c r="P16" s="344"/>
      <c r="Q16" s="355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  <c r="IX16" s="84"/>
    </row>
    <row r="17" s="80" customFormat="1" ht="20" customHeight="1" spans="1:258">
      <c r="A17" s="106"/>
      <c r="B17" s="100"/>
      <c r="C17" s="100"/>
      <c r="D17" s="107"/>
      <c r="E17" s="100"/>
      <c r="F17" s="100"/>
      <c r="G17" s="100"/>
      <c r="H17" s="100"/>
      <c r="I17" s="216"/>
      <c r="J17" s="343"/>
      <c r="K17" s="344"/>
      <c r="L17" s="344"/>
      <c r="M17" s="344"/>
      <c r="N17" s="344"/>
      <c r="O17" s="344"/>
      <c r="P17" s="344"/>
      <c r="Q17" s="355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  <c r="IX17" s="84"/>
    </row>
    <row r="18" s="80" customFormat="1" ht="20" customHeight="1" spans="1:258">
      <c r="A18" s="106"/>
      <c r="B18" s="100"/>
      <c r="C18" s="100"/>
      <c r="D18" s="107"/>
      <c r="E18" s="100"/>
      <c r="F18" s="100"/>
      <c r="G18" s="100"/>
      <c r="H18" s="100"/>
      <c r="I18" s="217"/>
      <c r="J18" s="343"/>
      <c r="K18" s="344"/>
      <c r="L18" s="344"/>
      <c r="M18" s="344"/>
      <c r="N18" s="344"/>
      <c r="O18" s="344"/>
      <c r="P18" s="344"/>
      <c r="Q18" s="355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  <c r="IX18" s="84"/>
    </row>
    <row r="19" s="80" customFormat="1" ht="20" customHeight="1" spans="1:258">
      <c r="A19" s="329"/>
      <c r="B19" s="330"/>
      <c r="C19" s="330"/>
      <c r="D19" s="330"/>
      <c r="E19" s="331"/>
      <c r="F19" s="330"/>
      <c r="G19" s="330"/>
      <c r="H19" s="330"/>
      <c r="I19" s="330"/>
      <c r="J19" s="347"/>
      <c r="K19" s="348"/>
      <c r="L19" s="348"/>
      <c r="M19" s="349"/>
      <c r="N19" s="348"/>
      <c r="O19" s="348"/>
      <c r="P19" s="349"/>
      <c r="Q19" s="356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  <c r="IX19" s="84"/>
    </row>
    <row r="20" s="80" customFormat="1" ht="16.5" spans="1:258">
      <c r="A20" s="332"/>
      <c r="B20" s="332"/>
      <c r="C20" s="333"/>
      <c r="D20" s="333"/>
      <c r="E20" s="334"/>
      <c r="F20" s="333"/>
      <c r="G20" s="333"/>
      <c r="H20" s="333"/>
      <c r="I20" s="333"/>
      <c r="Q20" s="350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  <c r="IX20" s="84"/>
    </row>
    <row r="21" s="80" customFormat="1" spans="1:258">
      <c r="A21" s="111" t="s">
        <v>182</v>
      </c>
      <c r="B21" s="111"/>
      <c r="C21" s="112"/>
      <c r="D21" s="112"/>
      <c r="Q21" s="350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  <c r="IX21" s="84"/>
    </row>
    <row r="22" s="80" customFormat="1" spans="3:258">
      <c r="C22" s="81"/>
      <c r="D22" s="81"/>
      <c r="K22" s="124" t="s">
        <v>183</v>
      </c>
      <c r="L22" s="218">
        <v>45590</v>
      </c>
      <c r="M22" s="124" t="s">
        <v>184</v>
      </c>
      <c r="N22" s="124" t="s">
        <v>140</v>
      </c>
      <c r="O22" s="124" t="s">
        <v>185</v>
      </c>
      <c r="P22" s="80" t="s">
        <v>143</v>
      </c>
      <c r="Q22" s="350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  <c r="EK22" s="84"/>
      <c r="EL22" s="84"/>
      <c r="EM22" s="84"/>
      <c r="EN22" s="84"/>
      <c r="EO22" s="84"/>
      <c r="EP22" s="84"/>
      <c r="EQ22" s="84"/>
      <c r="ER22" s="84"/>
      <c r="ES22" s="84"/>
      <c r="ET22" s="84"/>
      <c r="EU22" s="84"/>
      <c r="EV22" s="84"/>
      <c r="EW22" s="84"/>
      <c r="EX22" s="84"/>
      <c r="EY22" s="84"/>
      <c r="EZ22" s="84"/>
      <c r="FA22" s="84"/>
      <c r="FB22" s="84"/>
      <c r="FC22" s="84"/>
      <c r="FD22" s="84"/>
      <c r="FE22" s="84"/>
      <c r="FF22" s="84"/>
      <c r="FG22" s="84"/>
      <c r="FH22" s="84"/>
      <c r="FI22" s="84"/>
      <c r="FJ22" s="84"/>
      <c r="FK22" s="84"/>
      <c r="FL22" s="84"/>
      <c r="FM22" s="84"/>
      <c r="FN22" s="84"/>
      <c r="FO22" s="84"/>
      <c r="FP22" s="84"/>
      <c r="FQ22" s="84"/>
      <c r="FR22" s="84"/>
      <c r="FS22" s="84"/>
      <c r="FT22" s="84"/>
      <c r="FU22" s="84"/>
      <c r="FV22" s="84"/>
      <c r="FW22" s="84"/>
      <c r="FX22" s="84"/>
      <c r="FY22" s="84"/>
      <c r="FZ22" s="84"/>
      <c r="GA22" s="84"/>
      <c r="GB22" s="84"/>
      <c r="GC22" s="84"/>
      <c r="GD22" s="84"/>
      <c r="GE22" s="84"/>
      <c r="GF22" s="84"/>
      <c r="GG22" s="84"/>
      <c r="GH22" s="84"/>
      <c r="GI22" s="84"/>
      <c r="GJ22" s="84"/>
      <c r="GK22" s="84"/>
      <c r="GL22" s="84"/>
      <c r="GM22" s="84"/>
      <c r="GN22" s="84"/>
      <c r="GO22" s="84"/>
      <c r="GP22" s="84"/>
      <c r="GQ22" s="84"/>
      <c r="GR22" s="84"/>
      <c r="GS22" s="84"/>
      <c r="GT22" s="84"/>
      <c r="GU22" s="84"/>
      <c r="GV22" s="84"/>
      <c r="GW22" s="84"/>
      <c r="GX22" s="84"/>
      <c r="GY22" s="84"/>
      <c r="GZ22" s="84"/>
      <c r="HA22" s="84"/>
      <c r="HB22" s="84"/>
      <c r="HC22" s="84"/>
      <c r="HD22" s="84"/>
      <c r="HE22" s="84"/>
      <c r="HF22" s="84"/>
      <c r="HG22" s="84"/>
      <c r="HH22" s="84"/>
      <c r="HI22" s="84"/>
      <c r="HJ22" s="84"/>
      <c r="HK22" s="84"/>
      <c r="HL22" s="84"/>
      <c r="HM22" s="84"/>
      <c r="HN22" s="84"/>
      <c r="HO22" s="84"/>
      <c r="HP22" s="84"/>
      <c r="HQ22" s="84"/>
      <c r="HR22" s="84"/>
      <c r="HS22" s="84"/>
      <c r="HT22" s="84"/>
      <c r="HU22" s="84"/>
      <c r="HV22" s="84"/>
      <c r="HW22" s="84"/>
      <c r="HX22" s="84"/>
      <c r="HY22" s="84"/>
      <c r="HZ22" s="84"/>
      <c r="IA22" s="84"/>
      <c r="IB22" s="84"/>
      <c r="IC22" s="84"/>
      <c r="ID22" s="84"/>
      <c r="IE22" s="84"/>
      <c r="IF22" s="84"/>
      <c r="IG22" s="84"/>
      <c r="IH22" s="84"/>
      <c r="II22" s="84"/>
      <c r="IJ22" s="84"/>
      <c r="IK22" s="84"/>
      <c r="IL22" s="84"/>
      <c r="IM22" s="84"/>
      <c r="IN22" s="84"/>
      <c r="IO22" s="84"/>
      <c r="IP22" s="84"/>
      <c r="IQ22" s="84"/>
      <c r="IR22" s="84"/>
      <c r="IS22" s="84"/>
      <c r="IT22" s="84"/>
      <c r="IU22" s="84"/>
      <c r="IV22" s="84"/>
      <c r="IW22" s="84"/>
      <c r="IX22" s="84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10" workbookViewId="0">
      <selection activeCell="A32" sqref="A32:K32"/>
    </sheetView>
  </sheetViews>
  <sheetFormatPr defaultColWidth="10" defaultRowHeight="16.5" customHeight="1"/>
  <cols>
    <col min="1" max="1" width="10.875" style="220" customWidth="1"/>
    <col min="2" max="16384" width="10" style="220"/>
  </cols>
  <sheetData>
    <row r="1" ht="22.5" customHeight="1" spans="1:11">
      <c r="A1" s="130" t="s">
        <v>186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ht="17.25" customHeight="1" spans="1:11">
      <c r="A2" s="221" t="s">
        <v>53</v>
      </c>
      <c r="B2" s="222"/>
      <c r="C2" s="222"/>
      <c r="D2" s="223" t="s">
        <v>55</v>
      </c>
      <c r="E2" s="223"/>
      <c r="F2" s="222" t="s">
        <v>56</v>
      </c>
      <c r="G2" s="222"/>
      <c r="H2" s="224" t="s">
        <v>57</v>
      </c>
      <c r="I2" s="297" t="s">
        <v>56</v>
      </c>
      <c r="J2" s="297"/>
      <c r="K2" s="298"/>
    </row>
    <row r="3" customHeight="1" spans="1:11">
      <c r="A3" s="225" t="s">
        <v>58</v>
      </c>
      <c r="B3" s="226"/>
      <c r="C3" s="227"/>
      <c r="D3" s="228" t="s">
        <v>59</v>
      </c>
      <c r="E3" s="229"/>
      <c r="F3" s="229"/>
      <c r="G3" s="230"/>
      <c r="H3" s="228" t="s">
        <v>60</v>
      </c>
      <c r="I3" s="229"/>
      <c r="J3" s="229"/>
      <c r="K3" s="230"/>
    </row>
    <row r="4" customHeight="1" spans="1:11">
      <c r="A4" s="231" t="s">
        <v>61</v>
      </c>
      <c r="B4" s="232" t="s">
        <v>62</v>
      </c>
      <c r="C4" s="233"/>
      <c r="D4" s="231" t="s">
        <v>63</v>
      </c>
      <c r="E4" s="234"/>
      <c r="F4" s="235">
        <v>45652</v>
      </c>
      <c r="G4" s="236"/>
      <c r="H4" s="231" t="s">
        <v>64</v>
      </c>
      <c r="I4" s="234"/>
      <c r="J4" s="136" t="s">
        <v>65</v>
      </c>
      <c r="K4" s="137" t="s">
        <v>66</v>
      </c>
    </row>
    <row r="5" customHeight="1" spans="1:11">
      <c r="A5" s="237" t="s">
        <v>67</v>
      </c>
      <c r="B5" s="136" t="s">
        <v>68</v>
      </c>
      <c r="C5" s="137"/>
      <c r="D5" s="231" t="s">
        <v>69</v>
      </c>
      <c r="E5" s="234"/>
      <c r="F5" s="235">
        <v>45588</v>
      </c>
      <c r="G5" s="236"/>
      <c r="H5" s="231" t="s">
        <v>70</v>
      </c>
      <c r="I5" s="234"/>
      <c r="J5" s="136" t="s">
        <v>65</v>
      </c>
      <c r="K5" s="137" t="s">
        <v>66</v>
      </c>
    </row>
    <row r="6" customHeight="1" spans="1:11">
      <c r="A6" s="231" t="s">
        <v>71</v>
      </c>
      <c r="B6" s="238" t="s">
        <v>72</v>
      </c>
      <c r="C6" s="239">
        <v>6</v>
      </c>
      <c r="D6" s="237" t="s">
        <v>73</v>
      </c>
      <c r="E6" s="240"/>
      <c r="F6" s="235">
        <v>45596</v>
      </c>
      <c r="G6" s="236"/>
      <c r="H6" s="231" t="s">
        <v>74</v>
      </c>
      <c r="I6" s="234"/>
      <c r="J6" s="136" t="s">
        <v>65</v>
      </c>
      <c r="K6" s="137" t="s">
        <v>66</v>
      </c>
    </row>
    <row r="7" customHeight="1" spans="1:11">
      <c r="A7" s="231" t="s">
        <v>75</v>
      </c>
      <c r="B7" s="241">
        <v>6080</v>
      </c>
      <c r="C7" s="242"/>
      <c r="D7" s="237" t="s">
        <v>76</v>
      </c>
      <c r="E7" s="243"/>
      <c r="F7" s="235">
        <v>45601</v>
      </c>
      <c r="G7" s="236"/>
      <c r="H7" s="231" t="s">
        <v>77</v>
      </c>
      <c r="I7" s="234"/>
      <c r="J7" s="136" t="s">
        <v>65</v>
      </c>
      <c r="K7" s="137" t="s">
        <v>66</v>
      </c>
    </row>
    <row r="8" customHeight="1" spans="1:16">
      <c r="A8" s="244" t="s">
        <v>78</v>
      </c>
      <c r="B8" s="245" t="s">
        <v>79</v>
      </c>
      <c r="C8" s="246"/>
      <c r="D8" s="247" t="s">
        <v>80</v>
      </c>
      <c r="E8" s="248"/>
      <c r="F8" s="249">
        <v>45606</v>
      </c>
      <c r="G8" s="250"/>
      <c r="H8" s="247" t="s">
        <v>81</v>
      </c>
      <c r="I8" s="248"/>
      <c r="J8" s="267" t="s">
        <v>65</v>
      </c>
      <c r="K8" s="299" t="s">
        <v>66</v>
      </c>
      <c r="P8" s="189" t="s">
        <v>187</v>
      </c>
    </row>
    <row r="9" customHeight="1" spans="1:11">
      <c r="A9" s="251" t="s">
        <v>188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</row>
    <row r="10" customHeight="1" spans="1:11">
      <c r="A10" s="252" t="s">
        <v>84</v>
      </c>
      <c r="B10" s="253" t="s">
        <v>85</v>
      </c>
      <c r="C10" s="254" t="s">
        <v>86</v>
      </c>
      <c r="D10" s="255"/>
      <c r="E10" s="256" t="s">
        <v>89</v>
      </c>
      <c r="F10" s="253" t="s">
        <v>85</v>
      </c>
      <c r="G10" s="254" t="s">
        <v>86</v>
      </c>
      <c r="H10" s="253"/>
      <c r="I10" s="256" t="s">
        <v>87</v>
      </c>
      <c r="J10" s="253" t="s">
        <v>85</v>
      </c>
      <c r="K10" s="300" t="s">
        <v>86</v>
      </c>
    </row>
    <row r="11" customHeight="1" spans="1:11">
      <c r="A11" s="237" t="s">
        <v>90</v>
      </c>
      <c r="B11" s="257" t="s">
        <v>85</v>
      </c>
      <c r="C11" s="136" t="s">
        <v>86</v>
      </c>
      <c r="D11" s="243"/>
      <c r="E11" s="240" t="s">
        <v>92</v>
      </c>
      <c r="F11" s="257" t="s">
        <v>85</v>
      </c>
      <c r="G11" s="136" t="s">
        <v>86</v>
      </c>
      <c r="H11" s="257"/>
      <c r="I11" s="240" t="s">
        <v>97</v>
      </c>
      <c r="J11" s="257" t="s">
        <v>85</v>
      </c>
      <c r="K11" s="137" t="s">
        <v>86</v>
      </c>
    </row>
    <row r="12" customHeight="1" spans="1:11">
      <c r="A12" s="247" t="s">
        <v>126</v>
      </c>
      <c r="B12" s="248"/>
      <c r="C12" s="248"/>
      <c r="D12" s="248"/>
      <c r="E12" s="248"/>
      <c r="F12" s="248"/>
      <c r="G12" s="248"/>
      <c r="H12" s="248"/>
      <c r="I12" s="248"/>
      <c r="J12" s="248"/>
      <c r="K12" s="301"/>
    </row>
    <row r="13" customHeight="1" spans="1:11">
      <c r="A13" s="258" t="s">
        <v>189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</row>
    <row r="14" customHeight="1" spans="1:11">
      <c r="A14" s="259" t="s">
        <v>190</v>
      </c>
      <c r="B14" s="260"/>
      <c r="C14" s="260"/>
      <c r="D14" s="260"/>
      <c r="E14" s="260"/>
      <c r="F14" s="260"/>
      <c r="G14" s="260"/>
      <c r="H14" s="261"/>
      <c r="I14" s="302"/>
      <c r="J14" s="302"/>
      <c r="K14" s="303"/>
    </row>
    <row r="15" customHeight="1" spans="1:11">
      <c r="A15" s="262"/>
      <c r="B15" s="263"/>
      <c r="C15" s="263"/>
      <c r="D15" s="264"/>
      <c r="E15" s="265"/>
      <c r="F15" s="263"/>
      <c r="G15" s="263"/>
      <c r="H15" s="264"/>
      <c r="I15" s="304"/>
      <c r="J15" s="305"/>
      <c r="K15" s="306"/>
    </row>
    <row r="16" customHeight="1" spans="1:11">
      <c r="A16" s="266"/>
      <c r="B16" s="267"/>
      <c r="C16" s="267"/>
      <c r="D16" s="267"/>
      <c r="E16" s="267"/>
      <c r="F16" s="267"/>
      <c r="G16" s="267"/>
      <c r="H16" s="267"/>
      <c r="I16" s="267"/>
      <c r="J16" s="267"/>
      <c r="K16" s="299"/>
    </row>
    <row r="17" customHeight="1" spans="1:11">
      <c r="A17" s="258" t="s">
        <v>191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</row>
    <row r="18" customHeight="1" spans="1:11">
      <c r="A18" s="268" t="s">
        <v>192</v>
      </c>
      <c r="B18" s="269"/>
      <c r="C18" s="269"/>
      <c r="D18" s="269"/>
      <c r="E18" s="269"/>
      <c r="F18" s="269"/>
      <c r="G18" s="269"/>
      <c r="H18" s="269"/>
      <c r="I18" s="302"/>
      <c r="J18" s="302"/>
      <c r="K18" s="303"/>
    </row>
    <row r="19" customHeight="1" spans="1:11">
      <c r="A19" s="262"/>
      <c r="B19" s="263"/>
      <c r="C19" s="263"/>
      <c r="D19" s="264"/>
      <c r="E19" s="265"/>
      <c r="F19" s="263"/>
      <c r="G19" s="263"/>
      <c r="H19" s="264"/>
      <c r="I19" s="304"/>
      <c r="J19" s="305"/>
      <c r="K19" s="306"/>
    </row>
    <row r="20" customHeight="1" spans="1:11">
      <c r="A20" s="266"/>
      <c r="B20" s="267"/>
      <c r="C20" s="267"/>
      <c r="D20" s="267"/>
      <c r="E20" s="267"/>
      <c r="F20" s="267"/>
      <c r="G20" s="267"/>
      <c r="H20" s="267"/>
      <c r="I20" s="267"/>
      <c r="J20" s="267"/>
      <c r="K20" s="299"/>
    </row>
    <row r="21" customHeight="1" spans="1:11">
      <c r="A21" s="270" t="s">
        <v>123</v>
      </c>
      <c r="B21" s="270"/>
      <c r="C21" s="270"/>
      <c r="D21" s="270"/>
      <c r="E21" s="270"/>
      <c r="F21" s="270"/>
      <c r="G21" s="270"/>
      <c r="H21" s="270"/>
      <c r="I21" s="270"/>
      <c r="J21" s="270"/>
      <c r="K21" s="270"/>
    </row>
    <row r="22" customHeight="1" spans="1:11">
      <c r="A22" s="131" t="s">
        <v>124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93"/>
    </row>
    <row r="23" customHeight="1" spans="1:11">
      <c r="A23" s="144" t="s">
        <v>125</v>
      </c>
      <c r="B23" s="145"/>
      <c r="C23" s="136" t="s">
        <v>65</v>
      </c>
      <c r="D23" s="136" t="s">
        <v>66</v>
      </c>
      <c r="E23" s="143"/>
      <c r="F23" s="143"/>
      <c r="G23" s="143"/>
      <c r="H23" s="143"/>
      <c r="I23" s="143"/>
      <c r="J23" s="143"/>
      <c r="K23" s="186"/>
    </row>
    <row r="24" customHeight="1" spans="1:11">
      <c r="A24" s="271" t="s">
        <v>193</v>
      </c>
      <c r="B24" s="139"/>
      <c r="C24" s="139"/>
      <c r="D24" s="139"/>
      <c r="E24" s="139"/>
      <c r="F24" s="139"/>
      <c r="G24" s="139"/>
      <c r="H24" s="139"/>
      <c r="I24" s="139"/>
      <c r="J24" s="139"/>
      <c r="K24" s="307"/>
    </row>
    <row r="25" customHeight="1" spans="1:11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308"/>
    </row>
    <row r="26" customHeight="1" spans="1:11">
      <c r="A26" s="251" t="s">
        <v>132</v>
      </c>
      <c r="B26" s="251"/>
      <c r="C26" s="251"/>
      <c r="D26" s="251"/>
      <c r="E26" s="251"/>
      <c r="F26" s="251"/>
      <c r="G26" s="251"/>
      <c r="H26" s="251"/>
      <c r="I26" s="251"/>
      <c r="J26" s="251"/>
      <c r="K26" s="251"/>
    </row>
    <row r="27" customHeight="1" spans="1:11">
      <c r="A27" s="225" t="s">
        <v>133</v>
      </c>
      <c r="B27" s="254" t="s">
        <v>95</v>
      </c>
      <c r="C27" s="254" t="s">
        <v>96</v>
      </c>
      <c r="D27" s="254" t="s">
        <v>88</v>
      </c>
      <c r="E27" s="226" t="s">
        <v>134</v>
      </c>
      <c r="F27" s="254" t="s">
        <v>95</v>
      </c>
      <c r="G27" s="254" t="s">
        <v>96</v>
      </c>
      <c r="H27" s="254" t="s">
        <v>88</v>
      </c>
      <c r="I27" s="226" t="s">
        <v>135</v>
      </c>
      <c r="J27" s="254" t="s">
        <v>95</v>
      </c>
      <c r="K27" s="300" t="s">
        <v>96</v>
      </c>
    </row>
    <row r="28" customHeight="1" spans="1:11">
      <c r="A28" s="274" t="s">
        <v>87</v>
      </c>
      <c r="B28" s="136" t="s">
        <v>95</v>
      </c>
      <c r="C28" s="136" t="s">
        <v>96</v>
      </c>
      <c r="D28" s="136" t="s">
        <v>88</v>
      </c>
      <c r="E28" s="275" t="s">
        <v>94</v>
      </c>
      <c r="F28" s="136" t="s">
        <v>95</v>
      </c>
      <c r="G28" s="136" t="s">
        <v>96</v>
      </c>
      <c r="H28" s="136" t="s">
        <v>88</v>
      </c>
      <c r="I28" s="275" t="s">
        <v>105</v>
      </c>
      <c r="J28" s="136" t="s">
        <v>95</v>
      </c>
      <c r="K28" s="137" t="s">
        <v>96</v>
      </c>
    </row>
    <row r="29" customHeight="1" spans="1:11">
      <c r="A29" s="231" t="s">
        <v>98</v>
      </c>
      <c r="B29" s="276"/>
      <c r="C29" s="276"/>
      <c r="D29" s="276"/>
      <c r="E29" s="276"/>
      <c r="F29" s="276"/>
      <c r="G29" s="276"/>
      <c r="H29" s="276"/>
      <c r="I29" s="276"/>
      <c r="J29" s="276"/>
      <c r="K29" s="309"/>
    </row>
    <row r="30" customHeight="1" spans="1:11">
      <c r="A30" s="277"/>
      <c r="B30" s="278"/>
      <c r="C30" s="278"/>
      <c r="D30" s="278"/>
      <c r="E30" s="278"/>
      <c r="F30" s="278"/>
      <c r="G30" s="278"/>
      <c r="H30" s="278"/>
      <c r="I30" s="278"/>
      <c r="J30" s="278"/>
      <c r="K30" s="310"/>
    </row>
    <row r="31" customHeight="1" spans="1:11">
      <c r="A31" s="279" t="s">
        <v>194</v>
      </c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ht="21" customHeight="1" spans="1:11">
      <c r="A32" s="280" t="s">
        <v>195</v>
      </c>
      <c r="B32" s="281"/>
      <c r="C32" s="281"/>
      <c r="D32" s="281"/>
      <c r="E32" s="281"/>
      <c r="F32" s="281"/>
      <c r="G32" s="281"/>
      <c r="H32" s="281"/>
      <c r="I32" s="281"/>
      <c r="J32" s="281"/>
      <c r="K32" s="311"/>
    </row>
    <row r="33" ht="21" customHeight="1" spans="1:11">
      <c r="A33" s="282" t="s">
        <v>196</v>
      </c>
      <c r="B33" s="283"/>
      <c r="C33" s="283"/>
      <c r="D33" s="283"/>
      <c r="E33" s="283"/>
      <c r="F33" s="283"/>
      <c r="G33" s="283"/>
      <c r="H33" s="283"/>
      <c r="I33" s="283"/>
      <c r="J33" s="283"/>
      <c r="K33" s="312"/>
    </row>
    <row r="34" ht="21" customHeight="1" spans="1:11">
      <c r="A34" s="282" t="s">
        <v>197</v>
      </c>
      <c r="B34" s="283"/>
      <c r="C34" s="283"/>
      <c r="D34" s="283"/>
      <c r="E34" s="283"/>
      <c r="F34" s="283"/>
      <c r="G34" s="283"/>
      <c r="H34" s="283"/>
      <c r="I34" s="283"/>
      <c r="J34" s="283"/>
      <c r="K34" s="312"/>
    </row>
    <row r="35" ht="21" customHeight="1" spans="1:11">
      <c r="A35" s="282"/>
      <c r="B35" s="283"/>
      <c r="C35" s="283"/>
      <c r="D35" s="283"/>
      <c r="E35" s="283"/>
      <c r="F35" s="283"/>
      <c r="G35" s="283"/>
      <c r="H35" s="283"/>
      <c r="I35" s="283"/>
      <c r="J35" s="283"/>
      <c r="K35" s="312"/>
    </row>
    <row r="36" ht="21" customHeight="1" spans="1:11">
      <c r="A36" s="282"/>
      <c r="B36" s="283"/>
      <c r="C36" s="283"/>
      <c r="D36" s="283"/>
      <c r="E36" s="283"/>
      <c r="F36" s="283"/>
      <c r="G36" s="283"/>
      <c r="H36" s="283"/>
      <c r="I36" s="283"/>
      <c r="J36" s="283"/>
      <c r="K36" s="312"/>
    </row>
    <row r="37" ht="21" customHeight="1" spans="1:11">
      <c r="A37" s="282"/>
      <c r="B37" s="283"/>
      <c r="C37" s="283"/>
      <c r="D37" s="283"/>
      <c r="E37" s="283"/>
      <c r="F37" s="283"/>
      <c r="G37" s="283"/>
      <c r="H37" s="283"/>
      <c r="I37" s="283"/>
      <c r="J37" s="283"/>
      <c r="K37" s="312"/>
    </row>
    <row r="38" ht="21" customHeight="1" spans="1:11">
      <c r="A38" s="282"/>
      <c r="B38" s="283"/>
      <c r="C38" s="283"/>
      <c r="D38" s="283"/>
      <c r="E38" s="283"/>
      <c r="F38" s="283"/>
      <c r="G38" s="283"/>
      <c r="H38" s="283"/>
      <c r="I38" s="283"/>
      <c r="J38" s="283"/>
      <c r="K38" s="312"/>
    </row>
    <row r="39" ht="21" customHeight="1" spans="1:11">
      <c r="A39" s="282"/>
      <c r="B39" s="283"/>
      <c r="C39" s="283"/>
      <c r="D39" s="283"/>
      <c r="E39" s="283"/>
      <c r="F39" s="283"/>
      <c r="G39" s="283"/>
      <c r="H39" s="283"/>
      <c r="I39" s="283"/>
      <c r="J39" s="283"/>
      <c r="K39" s="312"/>
    </row>
    <row r="40" ht="21" customHeight="1" spans="1:1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312"/>
    </row>
    <row r="41" ht="21" customHeight="1" spans="1:1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312"/>
    </row>
    <row r="42" ht="21" customHeight="1" spans="1:11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312"/>
    </row>
    <row r="43" ht="17.25" customHeight="1" spans="1:11">
      <c r="A43" s="277" t="s">
        <v>131</v>
      </c>
      <c r="B43" s="278"/>
      <c r="C43" s="278"/>
      <c r="D43" s="278"/>
      <c r="E43" s="278"/>
      <c r="F43" s="278"/>
      <c r="G43" s="278"/>
      <c r="H43" s="278"/>
      <c r="I43" s="278"/>
      <c r="J43" s="278"/>
      <c r="K43" s="310"/>
    </row>
    <row r="44" customHeight="1" spans="1:11">
      <c r="A44" s="279" t="s">
        <v>198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</row>
    <row r="45" ht="18" customHeight="1" spans="1:11">
      <c r="A45" s="284" t="s">
        <v>126</v>
      </c>
      <c r="B45" s="285"/>
      <c r="C45" s="285"/>
      <c r="D45" s="285"/>
      <c r="E45" s="285"/>
      <c r="F45" s="285"/>
      <c r="G45" s="285"/>
      <c r="H45" s="285"/>
      <c r="I45" s="285"/>
      <c r="J45" s="285"/>
      <c r="K45" s="313"/>
    </row>
    <row r="46" ht="18" customHeight="1" spans="1:11">
      <c r="A46" s="284" t="s">
        <v>199</v>
      </c>
      <c r="B46" s="285"/>
      <c r="C46" s="285"/>
      <c r="D46" s="285"/>
      <c r="E46" s="285"/>
      <c r="F46" s="285"/>
      <c r="G46" s="285"/>
      <c r="H46" s="285"/>
      <c r="I46" s="285"/>
      <c r="J46" s="285"/>
      <c r="K46" s="313"/>
    </row>
    <row r="47" ht="18" customHeight="1" spans="1:11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308"/>
    </row>
    <row r="48" ht="21" customHeight="1" spans="1:11">
      <c r="A48" s="286" t="s">
        <v>137</v>
      </c>
      <c r="B48" s="287" t="s">
        <v>138</v>
      </c>
      <c r="C48" s="287"/>
      <c r="D48" s="288" t="s">
        <v>139</v>
      </c>
      <c r="E48" s="288"/>
      <c r="F48" s="288" t="s">
        <v>141</v>
      </c>
      <c r="G48" s="289"/>
      <c r="H48" s="290" t="s">
        <v>142</v>
      </c>
      <c r="I48" s="290"/>
      <c r="J48" s="287" t="s">
        <v>143</v>
      </c>
      <c r="K48" s="314"/>
    </row>
    <row r="49" customHeight="1" spans="1:11">
      <c r="A49" s="291" t="s">
        <v>144</v>
      </c>
      <c r="B49" s="292"/>
      <c r="C49" s="292"/>
      <c r="D49" s="292"/>
      <c r="E49" s="292"/>
      <c r="F49" s="292"/>
      <c r="G49" s="292"/>
      <c r="H49" s="292"/>
      <c r="I49" s="292"/>
      <c r="J49" s="292"/>
      <c r="K49" s="315"/>
    </row>
    <row r="50" customHeight="1" spans="1:11">
      <c r="A50" s="293"/>
      <c r="B50" s="294"/>
      <c r="C50" s="294"/>
      <c r="D50" s="294"/>
      <c r="E50" s="294"/>
      <c r="F50" s="294"/>
      <c r="G50" s="294"/>
      <c r="H50" s="294"/>
      <c r="I50" s="294"/>
      <c r="J50" s="294"/>
      <c r="K50" s="316"/>
    </row>
    <row r="51" customHeight="1" spans="1:11">
      <c r="A51" s="295"/>
      <c r="B51" s="296"/>
      <c r="C51" s="296"/>
      <c r="D51" s="296"/>
      <c r="E51" s="296"/>
      <c r="F51" s="296"/>
      <c r="G51" s="296"/>
      <c r="H51" s="296"/>
      <c r="I51" s="296"/>
      <c r="J51" s="296"/>
      <c r="K51" s="317"/>
    </row>
    <row r="52" ht="21" customHeight="1" spans="1:11">
      <c r="A52" s="286" t="s">
        <v>137</v>
      </c>
      <c r="B52" s="287" t="s">
        <v>138</v>
      </c>
      <c r="C52" s="287"/>
      <c r="D52" s="288" t="s">
        <v>139</v>
      </c>
      <c r="E52" s="288"/>
      <c r="F52" s="288" t="s">
        <v>141</v>
      </c>
      <c r="G52" s="289"/>
      <c r="H52" s="290" t="s">
        <v>142</v>
      </c>
      <c r="I52" s="290"/>
      <c r="J52" s="287" t="s">
        <v>143</v>
      </c>
      <c r="K52" s="31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0"/>
  <sheetViews>
    <sheetView workbookViewId="0">
      <selection activeCell="K4" sqref="K4:Q16"/>
    </sheetView>
  </sheetViews>
  <sheetFormatPr defaultColWidth="9" defaultRowHeight="14.25"/>
  <cols>
    <col min="1" max="1" width="13.625" style="80" customWidth="1"/>
    <col min="2" max="2" width="8.5" style="80" customWidth="1"/>
    <col min="3" max="3" width="8.5" style="81" customWidth="1"/>
    <col min="4" max="8" width="8.5" style="80" customWidth="1"/>
    <col min="9" max="9" width="6.875" style="80" customWidth="1"/>
    <col min="10" max="13" width="12.625" style="80" customWidth="1"/>
    <col min="14" max="16" width="12.625" style="208" customWidth="1"/>
    <col min="17" max="17" width="12.625" style="80" customWidth="1"/>
    <col min="18" max="248" width="9" style="80"/>
    <col min="249" max="16384" width="9" style="84"/>
  </cols>
  <sheetData>
    <row r="1" s="80" customFormat="1" ht="29" customHeight="1" spans="1:251">
      <c r="A1" s="209" t="s">
        <v>146</v>
      </c>
      <c r="B1" s="210"/>
      <c r="C1" s="211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2"/>
      <c r="O1" s="212"/>
      <c r="P1" s="212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</row>
    <row r="2" s="80" customFormat="1" ht="20" customHeight="1" spans="1:251">
      <c r="A2" s="89" t="s">
        <v>61</v>
      </c>
      <c r="B2" s="90" t="str">
        <f>首期!B4</f>
        <v>TAJJBN81759</v>
      </c>
      <c r="C2" s="91"/>
      <c r="D2" s="90"/>
      <c r="E2" s="92" t="s">
        <v>67</v>
      </c>
      <c r="F2" s="93" t="str">
        <f>首期!B5</f>
        <v>男式短袖T恤</v>
      </c>
      <c r="G2" s="93"/>
      <c r="H2" s="93"/>
      <c r="I2" s="93"/>
      <c r="J2" s="115"/>
      <c r="K2" s="89" t="s">
        <v>57</v>
      </c>
      <c r="L2" s="116" t="s">
        <v>56</v>
      </c>
      <c r="M2" s="116"/>
      <c r="N2" s="116"/>
      <c r="O2" s="116"/>
      <c r="P2" s="116"/>
      <c r="Q2" s="117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</row>
    <row r="3" s="80" customFormat="1" spans="1:251">
      <c r="A3" s="94" t="s">
        <v>147</v>
      </c>
      <c r="B3" s="95" t="s">
        <v>148</v>
      </c>
      <c r="C3" s="96"/>
      <c r="D3" s="95"/>
      <c r="E3" s="95"/>
      <c r="F3" s="95"/>
      <c r="G3" s="95"/>
      <c r="H3" s="95"/>
      <c r="I3" s="95"/>
      <c r="J3" s="115"/>
      <c r="K3" s="118"/>
      <c r="L3" s="118"/>
      <c r="M3" s="118"/>
      <c r="N3" s="118"/>
      <c r="O3" s="118"/>
      <c r="P3" s="118"/>
      <c r="Q3" s="117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</row>
    <row r="4" s="80" customFormat="1" ht="16.5" spans="1:251">
      <c r="A4" s="94"/>
      <c r="B4" s="97" t="s">
        <v>111</v>
      </c>
      <c r="C4" s="97" t="s">
        <v>112</v>
      </c>
      <c r="D4" s="98" t="s">
        <v>113</v>
      </c>
      <c r="E4" s="97" t="s">
        <v>114</v>
      </c>
      <c r="F4" s="97" t="s">
        <v>115</v>
      </c>
      <c r="G4" s="97" t="s">
        <v>116</v>
      </c>
      <c r="H4" s="97" t="s">
        <v>149</v>
      </c>
      <c r="I4" s="213" t="s">
        <v>150</v>
      </c>
      <c r="J4" s="115"/>
      <c r="K4" s="97" t="s">
        <v>111</v>
      </c>
      <c r="L4" s="97" t="s">
        <v>112</v>
      </c>
      <c r="M4" s="98" t="s">
        <v>113</v>
      </c>
      <c r="N4" s="97" t="s">
        <v>114</v>
      </c>
      <c r="O4" s="97" t="s">
        <v>115</v>
      </c>
      <c r="P4" s="97" t="s">
        <v>116</v>
      </c>
      <c r="Q4" s="97" t="s">
        <v>149</v>
      </c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</row>
    <row r="5" s="80" customFormat="1" ht="20" customHeight="1" spans="1:251">
      <c r="A5" s="94"/>
      <c r="B5" s="97" t="s">
        <v>151</v>
      </c>
      <c r="C5" s="97" t="s">
        <v>152</v>
      </c>
      <c r="D5" s="98" t="s">
        <v>153</v>
      </c>
      <c r="E5" s="97" t="s">
        <v>154</v>
      </c>
      <c r="F5" s="97" t="s">
        <v>155</v>
      </c>
      <c r="G5" s="97" t="s">
        <v>156</v>
      </c>
      <c r="H5" s="97" t="s">
        <v>157</v>
      </c>
      <c r="I5" s="213"/>
      <c r="J5" s="115"/>
      <c r="K5" s="119" t="s">
        <v>121</v>
      </c>
      <c r="L5" s="119" t="s">
        <v>121</v>
      </c>
      <c r="M5" s="120" t="s">
        <v>120</v>
      </c>
      <c r="N5" s="120" t="s">
        <v>120</v>
      </c>
      <c r="O5" s="120" t="s">
        <v>118</v>
      </c>
      <c r="P5" s="120" t="s">
        <v>118</v>
      </c>
      <c r="Q5" s="120" t="s">
        <v>118</v>
      </c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</row>
    <row r="6" s="80" customFormat="1" ht="20" customHeight="1" spans="1:251">
      <c r="A6" s="99" t="s">
        <v>160</v>
      </c>
      <c r="B6" s="100">
        <f>C6-1</f>
        <v>66.5</v>
      </c>
      <c r="C6" s="100">
        <f>D6-2</f>
        <v>67.5</v>
      </c>
      <c r="D6" s="101">
        <v>69.5</v>
      </c>
      <c r="E6" s="100">
        <f>D6+2</f>
        <v>71.5</v>
      </c>
      <c r="F6" s="100">
        <f>E6+2</f>
        <v>73.5</v>
      </c>
      <c r="G6" s="100">
        <f>F6+1</f>
        <v>74.5</v>
      </c>
      <c r="H6" s="100">
        <f>G6+1</f>
        <v>75.5</v>
      </c>
      <c r="I6" s="214" t="s">
        <v>161</v>
      </c>
      <c r="J6" s="115"/>
      <c r="K6" s="119" t="s">
        <v>200</v>
      </c>
      <c r="L6" s="119" t="s">
        <v>201</v>
      </c>
      <c r="M6" s="119" t="s">
        <v>202</v>
      </c>
      <c r="N6" s="119" t="s">
        <v>203</v>
      </c>
      <c r="O6" s="119" t="s">
        <v>204</v>
      </c>
      <c r="P6" s="119" t="s">
        <v>205</v>
      </c>
      <c r="Q6" s="121" t="s">
        <v>203</v>
      </c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</row>
    <row r="7" s="80" customFormat="1" ht="20" customHeight="1" spans="1:251">
      <c r="A7" s="99" t="s">
        <v>164</v>
      </c>
      <c r="B7" s="100">
        <f>C7-4</f>
        <v>100</v>
      </c>
      <c r="C7" s="100">
        <f>D7-4</f>
        <v>104</v>
      </c>
      <c r="D7" s="101">
        <v>108</v>
      </c>
      <c r="E7" s="100">
        <f>D7+4</f>
        <v>112</v>
      </c>
      <c r="F7" s="100">
        <f>E7+4</f>
        <v>116</v>
      </c>
      <c r="G7" s="100">
        <f>F7+6</f>
        <v>122</v>
      </c>
      <c r="H7" s="100">
        <f>G7+6</f>
        <v>128</v>
      </c>
      <c r="I7" s="214" t="s">
        <v>161</v>
      </c>
      <c r="J7" s="115"/>
      <c r="K7" s="119" t="s">
        <v>206</v>
      </c>
      <c r="L7" s="119" t="s">
        <v>207</v>
      </c>
      <c r="M7" s="119" t="s">
        <v>208</v>
      </c>
      <c r="N7" s="119" t="s">
        <v>209</v>
      </c>
      <c r="O7" s="119" t="s">
        <v>206</v>
      </c>
      <c r="P7" s="119" t="s">
        <v>210</v>
      </c>
      <c r="Q7" s="119" t="s">
        <v>206</v>
      </c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</row>
    <row r="8" s="80" customFormat="1" ht="20" customHeight="1" spans="1:251">
      <c r="A8" s="99" t="s">
        <v>166</v>
      </c>
      <c r="B8" s="100">
        <f>C8-4</f>
        <v>98</v>
      </c>
      <c r="C8" s="100">
        <f>D8-4</f>
        <v>102</v>
      </c>
      <c r="D8" s="102" t="s">
        <v>167</v>
      </c>
      <c r="E8" s="100">
        <f>D8+4</f>
        <v>110</v>
      </c>
      <c r="F8" s="100">
        <f>E8+5</f>
        <v>115</v>
      </c>
      <c r="G8" s="100">
        <f>F8+6</f>
        <v>121</v>
      </c>
      <c r="H8" s="100">
        <f>G8+7</f>
        <v>128</v>
      </c>
      <c r="I8" s="214" t="s">
        <v>161</v>
      </c>
      <c r="J8" s="115"/>
      <c r="K8" s="119" t="s">
        <v>211</v>
      </c>
      <c r="L8" s="119" t="s">
        <v>212</v>
      </c>
      <c r="M8" s="119" t="s">
        <v>213</v>
      </c>
      <c r="N8" s="119" t="s">
        <v>206</v>
      </c>
      <c r="O8" s="119" t="s">
        <v>206</v>
      </c>
      <c r="P8" s="119" t="s">
        <v>214</v>
      </c>
      <c r="Q8" s="121" t="s">
        <v>211</v>
      </c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</row>
    <row r="9" s="80" customFormat="1" ht="20" customHeight="1" spans="1:251">
      <c r="A9" s="99" t="s">
        <v>168</v>
      </c>
      <c r="B9" s="100">
        <f>C9-1.2</f>
        <v>43.1</v>
      </c>
      <c r="C9" s="100">
        <f>D9-1.2</f>
        <v>44.3</v>
      </c>
      <c r="D9" s="102" t="s">
        <v>169</v>
      </c>
      <c r="E9" s="100">
        <f>D9+1.2</f>
        <v>46.7</v>
      </c>
      <c r="F9" s="100">
        <f>E9+1.2</f>
        <v>47.9</v>
      </c>
      <c r="G9" s="100">
        <f>F9+1.4</f>
        <v>49.3</v>
      </c>
      <c r="H9" s="100">
        <f>G9+1.4</f>
        <v>50.7</v>
      </c>
      <c r="I9" s="214" t="s">
        <v>170</v>
      </c>
      <c r="J9" s="115"/>
      <c r="K9" s="119" t="s">
        <v>215</v>
      </c>
      <c r="L9" s="119" t="s">
        <v>201</v>
      </c>
      <c r="M9" s="119" t="s">
        <v>215</v>
      </c>
      <c r="N9" s="119" t="s">
        <v>216</v>
      </c>
      <c r="O9" s="119" t="s">
        <v>217</v>
      </c>
      <c r="P9" s="119" t="s">
        <v>212</v>
      </c>
      <c r="Q9" s="119" t="s">
        <v>213</v>
      </c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</row>
    <row r="10" s="80" customFormat="1" ht="20" customHeight="1" spans="1:251">
      <c r="A10" s="99" t="s">
        <v>171</v>
      </c>
      <c r="B10" s="100">
        <f>C10-0.5</f>
        <v>20.5</v>
      </c>
      <c r="C10" s="100">
        <f>D10-0.5</f>
        <v>21</v>
      </c>
      <c r="D10" s="102" t="s">
        <v>172</v>
      </c>
      <c r="E10" s="100">
        <f t="shared" ref="E10:H10" si="0">D10+0.5</f>
        <v>22</v>
      </c>
      <c r="F10" s="100">
        <f t="shared" si="0"/>
        <v>22.5</v>
      </c>
      <c r="G10" s="100">
        <f t="shared" si="0"/>
        <v>23</v>
      </c>
      <c r="H10" s="100">
        <f t="shared" si="0"/>
        <v>23.5</v>
      </c>
      <c r="I10" s="214" t="s">
        <v>170</v>
      </c>
      <c r="J10" s="115"/>
      <c r="K10" s="119" t="s">
        <v>201</v>
      </c>
      <c r="L10" s="119" t="s">
        <v>215</v>
      </c>
      <c r="M10" s="119" t="s">
        <v>201</v>
      </c>
      <c r="N10" s="119" t="s">
        <v>218</v>
      </c>
      <c r="O10" s="119" t="s">
        <v>215</v>
      </c>
      <c r="P10" s="119" t="s">
        <v>200</v>
      </c>
      <c r="Q10" s="119" t="s">
        <v>219</v>
      </c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</row>
    <row r="11" s="80" customFormat="1" ht="20" customHeight="1" spans="1:251">
      <c r="A11" s="103" t="s">
        <v>174</v>
      </c>
      <c r="B11" s="104">
        <f>C11-0.8</f>
        <v>17.9</v>
      </c>
      <c r="C11" s="104">
        <f>D11-0.8</f>
        <v>18.7</v>
      </c>
      <c r="D11" s="105">
        <v>19.5</v>
      </c>
      <c r="E11" s="104">
        <f>D11+0.8</f>
        <v>20.3</v>
      </c>
      <c r="F11" s="104">
        <f>E11+0.8</f>
        <v>21.1</v>
      </c>
      <c r="G11" s="104">
        <f>F11+1.3</f>
        <v>22.4</v>
      </c>
      <c r="H11" s="104">
        <f>G11+1.3</f>
        <v>23.7</v>
      </c>
      <c r="I11" s="214" t="s">
        <v>175</v>
      </c>
      <c r="J11" s="115"/>
      <c r="K11" s="119" t="s">
        <v>215</v>
      </c>
      <c r="L11" s="119" t="s">
        <v>220</v>
      </c>
      <c r="M11" s="119" t="s">
        <v>218</v>
      </c>
      <c r="N11" s="119" t="s">
        <v>215</v>
      </c>
      <c r="O11" s="119" t="s">
        <v>201</v>
      </c>
      <c r="P11" s="119" t="s">
        <v>201</v>
      </c>
      <c r="Q11" s="119" t="s">
        <v>215</v>
      </c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</row>
    <row r="12" s="80" customFormat="1" ht="20" customHeight="1" spans="1:251">
      <c r="A12" s="103" t="s">
        <v>176</v>
      </c>
      <c r="B12" s="104">
        <f>C12-0.6</f>
        <v>16.8</v>
      </c>
      <c r="C12" s="104">
        <f>D12-0.6</f>
        <v>17.4</v>
      </c>
      <c r="D12" s="105">
        <v>18</v>
      </c>
      <c r="E12" s="104">
        <f>D12+0.6</f>
        <v>18.6</v>
      </c>
      <c r="F12" s="104">
        <f>E12+0.6</f>
        <v>19.2</v>
      </c>
      <c r="G12" s="104">
        <f>F12+0.95</f>
        <v>20.15</v>
      </c>
      <c r="H12" s="104">
        <f>G12+0.95</f>
        <v>21.1</v>
      </c>
      <c r="I12" s="214" t="s">
        <v>170</v>
      </c>
      <c r="J12" s="115"/>
      <c r="K12" s="119" t="s">
        <v>213</v>
      </c>
      <c r="L12" s="119" t="s">
        <v>213</v>
      </c>
      <c r="M12" s="119" t="s">
        <v>221</v>
      </c>
      <c r="N12" s="119" t="s">
        <v>213</v>
      </c>
      <c r="O12" s="119" t="s">
        <v>213</v>
      </c>
      <c r="P12" s="119" t="s">
        <v>213</v>
      </c>
      <c r="Q12" s="119" t="s">
        <v>222</v>
      </c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</row>
    <row r="13" s="80" customFormat="1" ht="20" customHeight="1" spans="1:251">
      <c r="A13" s="103" t="s">
        <v>178</v>
      </c>
      <c r="B13" s="100">
        <f>C13</f>
        <v>2.5</v>
      </c>
      <c r="C13" s="100">
        <f>D13</f>
        <v>2.5</v>
      </c>
      <c r="D13" s="101">
        <v>2.5</v>
      </c>
      <c r="E13" s="100">
        <f t="shared" ref="E13:H13" si="1">D13</f>
        <v>2.5</v>
      </c>
      <c r="F13" s="100">
        <f t="shared" si="1"/>
        <v>2.5</v>
      </c>
      <c r="G13" s="100">
        <f t="shared" si="1"/>
        <v>2.5</v>
      </c>
      <c r="H13" s="100">
        <f t="shared" si="1"/>
        <v>2.5</v>
      </c>
      <c r="I13" s="214">
        <v>0</v>
      </c>
      <c r="J13" s="115"/>
      <c r="K13" s="119" t="s">
        <v>215</v>
      </c>
      <c r="L13" s="119" t="s">
        <v>205</v>
      </c>
      <c r="M13" s="119" t="s">
        <v>213</v>
      </c>
      <c r="N13" s="119" t="s">
        <v>219</v>
      </c>
      <c r="O13" s="119" t="s">
        <v>213</v>
      </c>
      <c r="P13" s="119" t="s">
        <v>215</v>
      </c>
      <c r="Q13" s="119" t="s">
        <v>213</v>
      </c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</row>
    <row r="14" s="80" customFormat="1" ht="20" customHeight="1" spans="1:251">
      <c r="A14" s="99" t="s">
        <v>179</v>
      </c>
      <c r="B14" s="100">
        <f>C14-0.4</f>
        <v>18.2</v>
      </c>
      <c r="C14" s="100">
        <f>D14-0.4</f>
        <v>18.6</v>
      </c>
      <c r="D14" s="101">
        <v>19</v>
      </c>
      <c r="E14" s="100">
        <f>D14+0.4</f>
        <v>19.4</v>
      </c>
      <c r="F14" s="100">
        <f>E14+0.4</f>
        <v>19.8</v>
      </c>
      <c r="G14" s="100">
        <f>F14+0.6</f>
        <v>20.4</v>
      </c>
      <c r="H14" s="100">
        <f>G14+0.6</f>
        <v>21</v>
      </c>
      <c r="I14" s="215"/>
      <c r="J14" s="115"/>
      <c r="K14" s="119" t="s">
        <v>213</v>
      </c>
      <c r="L14" s="119" t="s">
        <v>213</v>
      </c>
      <c r="M14" s="119" t="s">
        <v>213</v>
      </c>
      <c r="N14" s="119" t="s">
        <v>213</v>
      </c>
      <c r="O14" s="119" t="s">
        <v>213</v>
      </c>
      <c r="P14" s="119" t="s">
        <v>213</v>
      </c>
      <c r="Q14" s="119" t="s">
        <v>213</v>
      </c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</row>
    <row r="15" s="80" customFormat="1" ht="20" customHeight="1" spans="1:251">
      <c r="A15" s="99" t="s">
        <v>180</v>
      </c>
      <c r="B15" s="100">
        <f>C15-0.2</f>
        <v>11.1</v>
      </c>
      <c r="C15" s="100">
        <f>D15-0.2</f>
        <v>11.3</v>
      </c>
      <c r="D15" s="101">
        <v>11.5</v>
      </c>
      <c r="E15" s="100">
        <f>D15+0.2</f>
        <v>11.7</v>
      </c>
      <c r="F15" s="100">
        <f>E15+0.2</f>
        <v>11.9</v>
      </c>
      <c r="G15" s="100">
        <f>F15+0.25</f>
        <v>12.15</v>
      </c>
      <c r="H15" s="100">
        <f>G15+0.25</f>
        <v>12.4</v>
      </c>
      <c r="I15" s="215"/>
      <c r="J15" s="115"/>
      <c r="K15" s="119" t="s">
        <v>213</v>
      </c>
      <c r="L15" s="119" t="s">
        <v>213</v>
      </c>
      <c r="M15" s="119" t="s">
        <v>213</v>
      </c>
      <c r="N15" s="119" t="s">
        <v>213</v>
      </c>
      <c r="O15" s="119" t="s">
        <v>213</v>
      </c>
      <c r="P15" s="119" t="s">
        <v>213</v>
      </c>
      <c r="Q15" s="119" t="s">
        <v>213</v>
      </c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</row>
    <row r="16" s="80" customFormat="1" ht="20" customHeight="1" spans="1:251">
      <c r="A16" s="99" t="s">
        <v>181</v>
      </c>
      <c r="B16" s="100">
        <f>C16</f>
        <v>1.8</v>
      </c>
      <c r="C16" s="100">
        <f>D16</f>
        <v>1.8</v>
      </c>
      <c r="D16" s="101">
        <v>1.8</v>
      </c>
      <c r="E16" s="100">
        <f t="shared" ref="E16:H16" si="2">D16</f>
        <v>1.8</v>
      </c>
      <c r="F16" s="100">
        <f t="shared" si="2"/>
        <v>1.8</v>
      </c>
      <c r="G16" s="100">
        <f t="shared" si="2"/>
        <v>1.8</v>
      </c>
      <c r="H16" s="100">
        <f t="shared" si="2"/>
        <v>1.8</v>
      </c>
      <c r="I16" s="215"/>
      <c r="J16" s="115"/>
      <c r="K16" s="119" t="s">
        <v>213</v>
      </c>
      <c r="L16" s="119" t="s">
        <v>213</v>
      </c>
      <c r="M16" s="119" t="s">
        <v>213</v>
      </c>
      <c r="N16" s="119" t="s">
        <v>213</v>
      </c>
      <c r="O16" s="119" t="s">
        <v>213</v>
      </c>
      <c r="P16" s="119" t="s">
        <v>213</v>
      </c>
      <c r="Q16" s="119" t="s">
        <v>213</v>
      </c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</row>
    <row r="17" s="80" customFormat="1" ht="20" customHeight="1" spans="1:251">
      <c r="A17" s="106"/>
      <c r="B17" s="100"/>
      <c r="C17" s="100"/>
      <c r="D17" s="107"/>
      <c r="E17" s="100"/>
      <c r="F17" s="100"/>
      <c r="G17" s="100"/>
      <c r="H17" s="100"/>
      <c r="I17" s="216"/>
      <c r="J17" s="115"/>
      <c r="K17" s="119"/>
      <c r="L17" s="119"/>
      <c r="M17" s="119"/>
      <c r="N17" s="119"/>
      <c r="O17" s="119"/>
      <c r="P17" s="119"/>
      <c r="Q17" s="119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</row>
    <row r="18" s="80" customFormat="1" ht="18" spans="1:251">
      <c r="A18" s="106"/>
      <c r="B18" s="100"/>
      <c r="C18" s="100"/>
      <c r="D18" s="107"/>
      <c r="E18" s="100"/>
      <c r="F18" s="100"/>
      <c r="G18" s="100"/>
      <c r="H18" s="100"/>
      <c r="I18" s="217"/>
      <c r="J18" s="115"/>
      <c r="K18" s="119"/>
      <c r="L18" s="119"/>
      <c r="M18" s="119"/>
      <c r="N18" s="119"/>
      <c r="O18" s="119"/>
      <c r="P18" s="119"/>
      <c r="Q18" s="119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</row>
    <row r="19" s="80" customFormat="1" ht="16.5" spans="1:251">
      <c r="A19" s="108"/>
      <c r="B19" s="109"/>
      <c r="C19" s="109"/>
      <c r="D19" s="109"/>
      <c r="E19" s="110"/>
      <c r="F19" s="109"/>
      <c r="G19" s="109"/>
      <c r="H19" s="109"/>
      <c r="I19" s="109"/>
      <c r="J19" s="115"/>
      <c r="K19" s="122"/>
      <c r="L19" s="122"/>
      <c r="M19" s="119"/>
      <c r="N19" s="122"/>
      <c r="O19" s="122"/>
      <c r="P19" s="119"/>
      <c r="Q19" s="119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</row>
    <row r="20" s="80" customFormat="1" spans="3:251">
      <c r="C20" s="81"/>
      <c r="J20" s="124" t="s">
        <v>183</v>
      </c>
      <c r="K20" s="218">
        <v>45601</v>
      </c>
      <c r="L20" s="124" t="s">
        <v>184</v>
      </c>
      <c r="M20" s="124" t="s">
        <v>140</v>
      </c>
      <c r="O20" s="124" t="s">
        <v>185</v>
      </c>
      <c r="P20" s="219" t="s">
        <v>143</v>
      </c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</row>
  </sheetData>
  <mergeCells count="9">
    <mergeCell ref="A1:M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workbookViewId="0">
      <selection activeCell="M8" sqref="M8"/>
    </sheetView>
  </sheetViews>
  <sheetFormatPr defaultColWidth="10.125" defaultRowHeight="14.25"/>
  <cols>
    <col min="1" max="1" width="9.625" style="129" customWidth="1"/>
    <col min="2" max="2" width="11.125" style="129" customWidth="1"/>
    <col min="3" max="3" width="9.125" style="129" customWidth="1"/>
    <col min="4" max="4" width="9.5" style="129" customWidth="1"/>
    <col min="5" max="5" width="11.375" style="129" customWidth="1"/>
    <col min="6" max="6" width="10.375" style="129" customWidth="1"/>
    <col min="7" max="7" width="9.5" style="129" customWidth="1"/>
    <col min="8" max="8" width="9.125" style="129" customWidth="1"/>
    <col min="9" max="9" width="8.125" style="129" customWidth="1"/>
    <col min="10" max="10" width="10.5" style="129" customWidth="1"/>
    <col min="11" max="11" width="12.125" style="129" customWidth="1"/>
    <col min="12" max="16384" width="10.125" style="129"/>
  </cols>
  <sheetData>
    <row r="1" ht="23.25" spans="1:11">
      <c r="A1" s="130" t="s">
        <v>223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ht="39" customHeight="1" spans="1:11">
      <c r="A2" s="131" t="s">
        <v>53</v>
      </c>
      <c r="B2" s="132" t="s">
        <v>54</v>
      </c>
      <c r="C2" s="132"/>
      <c r="D2" s="133" t="s">
        <v>61</v>
      </c>
      <c r="E2" s="134" t="str">
        <f>首期!B4</f>
        <v>TAJJBN81759</v>
      </c>
      <c r="F2" s="135" t="s">
        <v>224</v>
      </c>
      <c r="G2" s="136" t="s">
        <v>225</v>
      </c>
      <c r="H2" s="137"/>
      <c r="I2" s="165" t="s">
        <v>57</v>
      </c>
      <c r="J2" s="184" t="s">
        <v>56</v>
      </c>
      <c r="K2" s="185"/>
    </row>
    <row r="3" ht="18" customHeight="1" spans="1:11">
      <c r="A3" s="138" t="s">
        <v>75</v>
      </c>
      <c r="B3" s="139">
        <f>首期!B7</f>
        <v>6080</v>
      </c>
      <c r="C3" s="139"/>
      <c r="D3" s="140" t="s">
        <v>226</v>
      </c>
      <c r="E3" s="141">
        <v>45510</v>
      </c>
      <c r="F3" s="142"/>
      <c r="G3" s="142"/>
      <c r="H3" s="143" t="s">
        <v>227</v>
      </c>
      <c r="I3" s="143"/>
      <c r="J3" s="143"/>
      <c r="K3" s="186"/>
    </row>
    <row r="4" ht="18" customHeight="1" spans="1:11">
      <c r="A4" s="144" t="s">
        <v>71</v>
      </c>
      <c r="B4" s="139">
        <v>4</v>
      </c>
      <c r="C4" s="139">
        <v>6</v>
      </c>
      <c r="D4" s="145" t="s">
        <v>228</v>
      </c>
      <c r="E4" s="142" t="s">
        <v>229</v>
      </c>
      <c r="F4" s="142"/>
      <c r="G4" s="142"/>
      <c r="H4" s="145" t="s">
        <v>230</v>
      </c>
      <c r="I4" s="145"/>
      <c r="J4" s="157" t="s">
        <v>65</v>
      </c>
      <c r="K4" s="187" t="s">
        <v>66</v>
      </c>
    </row>
    <row r="5" ht="18" customHeight="1" spans="1:11">
      <c r="A5" s="144" t="s">
        <v>231</v>
      </c>
      <c r="B5" s="139">
        <v>1</v>
      </c>
      <c r="C5" s="139"/>
      <c r="D5" s="140" t="s">
        <v>232</v>
      </c>
      <c r="E5" s="140"/>
      <c r="G5" s="140"/>
      <c r="H5" s="145" t="s">
        <v>233</v>
      </c>
      <c r="I5" s="145"/>
      <c r="J5" s="157" t="s">
        <v>65</v>
      </c>
      <c r="K5" s="187" t="s">
        <v>66</v>
      </c>
    </row>
    <row r="6" ht="18" customHeight="1" spans="1:13">
      <c r="A6" s="146" t="s">
        <v>234</v>
      </c>
      <c r="B6" s="147">
        <v>200</v>
      </c>
      <c r="C6" s="147"/>
      <c r="D6" s="148" t="s">
        <v>235</v>
      </c>
      <c r="E6" s="149"/>
      <c r="F6" s="149">
        <v>6000</v>
      </c>
      <c r="G6" s="148"/>
      <c r="H6" s="150" t="s">
        <v>236</v>
      </c>
      <c r="I6" s="150"/>
      <c r="J6" s="149" t="s">
        <v>65</v>
      </c>
      <c r="K6" s="188" t="s">
        <v>66</v>
      </c>
      <c r="M6" s="189"/>
    </row>
    <row r="7" ht="18" customHeight="1" spans="1:11">
      <c r="A7" s="151"/>
      <c r="B7" s="152"/>
      <c r="C7" s="152"/>
      <c r="D7" s="151"/>
      <c r="E7" s="152"/>
      <c r="F7" s="153"/>
      <c r="G7" s="151"/>
      <c r="H7" s="153"/>
      <c r="I7" s="152"/>
      <c r="J7" s="152"/>
      <c r="K7" s="152"/>
    </row>
    <row r="8" ht="18" customHeight="1" spans="1:11">
      <c r="A8" s="154" t="s">
        <v>237</v>
      </c>
      <c r="B8" s="135" t="s">
        <v>238</v>
      </c>
      <c r="C8" s="135" t="s">
        <v>239</v>
      </c>
      <c r="D8" s="135" t="s">
        <v>240</v>
      </c>
      <c r="E8" s="135" t="s">
        <v>241</v>
      </c>
      <c r="F8" s="135" t="s">
        <v>242</v>
      </c>
      <c r="G8" s="155" t="s">
        <v>243</v>
      </c>
      <c r="H8" s="156"/>
      <c r="I8" s="156"/>
      <c r="J8" s="156"/>
      <c r="K8" s="190"/>
    </row>
    <row r="9" ht="18" customHeight="1" spans="1:11">
      <c r="A9" s="144" t="s">
        <v>244</v>
      </c>
      <c r="B9" s="145"/>
      <c r="C9" s="157" t="s">
        <v>65</v>
      </c>
      <c r="D9" s="157" t="s">
        <v>66</v>
      </c>
      <c r="E9" s="140" t="s">
        <v>245</v>
      </c>
      <c r="F9" s="158" t="s">
        <v>246</v>
      </c>
      <c r="G9" s="159"/>
      <c r="H9" s="160"/>
      <c r="I9" s="160"/>
      <c r="J9" s="160"/>
      <c r="K9" s="191"/>
    </row>
    <row r="10" ht="18" customHeight="1" spans="1:11">
      <c r="A10" s="144" t="s">
        <v>247</v>
      </c>
      <c r="B10" s="145"/>
      <c r="C10" s="157" t="s">
        <v>65</v>
      </c>
      <c r="D10" s="157" t="s">
        <v>66</v>
      </c>
      <c r="E10" s="140" t="s">
        <v>248</v>
      </c>
      <c r="F10" s="158" t="s">
        <v>249</v>
      </c>
      <c r="G10" s="159" t="s">
        <v>250</v>
      </c>
      <c r="H10" s="160"/>
      <c r="I10" s="160"/>
      <c r="J10" s="160"/>
      <c r="K10" s="191"/>
    </row>
    <row r="11" ht="18" customHeight="1" spans="1:11">
      <c r="A11" s="161" t="s">
        <v>188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92"/>
    </row>
    <row r="12" ht="18" customHeight="1" spans="1:11">
      <c r="A12" s="138" t="s">
        <v>89</v>
      </c>
      <c r="B12" s="157" t="s">
        <v>85</v>
      </c>
      <c r="C12" s="157" t="s">
        <v>86</v>
      </c>
      <c r="D12" s="158"/>
      <c r="E12" s="140" t="s">
        <v>87</v>
      </c>
      <c r="F12" s="157" t="s">
        <v>85</v>
      </c>
      <c r="G12" s="157" t="s">
        <v>86</v>
      </c>
      <c r="H12" s="157"/>
      <c r="I12" s="140" t="s">
        <v>251</v>
      </c>
      <c r="J12" s="157" t="s">
        <v>85</v>
      </c>
      <c r="K12" s="187" t="s">
        <v>86</v>
      </c>
    </row>
    <row r="13" ht="18" customHeight="1" spans="1:11">
      <c r="A13" s="138" t="s">
        <v>92</v>
      </c>
      <c r="B13" s="157" t="s">
        <v>85</v>
      </c>
      <c r="C13" s="157" t="s">
        <v>86</v>
      </c>
      <c r="D13" s="158"/>
      <c r="E13" s="140" t="s">
        <v>97</v>
      </c>
      <c r="F13" s="157" t="s">
        <v>85</v>
      </c>
      <c r="G13" s="157" t="s">
        <v>86</v>
      </c>
      <c r="H13" s="157"/>
      <c r="I13" s="140" t="s">
        <v>252</v>
      </c>
      <c r="J13" s="157" t="s">
        <v>85</v>
      </c>
      <c r="K13" s="187" t="s">
        <v>86</v>
      </c>
    </row>
    <row r="14" ht="18" customHeight="1" spans="1:11">
      <c r="A14" s="146" t="s">
        <v>253</v>
      </c>
      <c r="B14" s="149" t="s">
        <v>85</v>
      </c>
      <c r="C14" s="149" t="s">
        <v>86</v>
      </c>
      <c r="D14" s="163"/>
      <c r="E14" s="148" t="s">
        <v>254</v>
      </c>
      <c r="F14" s="149" t="s">
        <v>85</v>
      </c>
      <c r="G14" s="149" t="s">
        <v>86</v>
      </c>
      <c r="H14" s="149"/>
      <c r="I14" s="148" t="s">
        <v>255</v>
      </c>
      <c r="J14" s="149" t="s">
        <v>85</v>
      </c>
      <c r="K14" s="188" t="s">
        <v>86</v>
      </c>
    </row>
    <row r="15" ht="18" customHeight="1" spans="1:11">
      <c r="A15" s="151"/>
      <c r="B15" s="164"/>
      <c r="C15" s="164"/>
      <c r="D15" s="152"/>
      <c r="E15" s="151"/>
      <c r="F15" s="164"/>
      <c r="G15" s="164"/>
      <c r="H15" s="164"/>
      <c r="I15" s="151"/>
      <c r="J15" s="164"/>
      <c r="K15" s="164"/>
    </row>
    <row r="16" s="127" customFormat="1" ht="18" customHeight="1" spans="1:11">
      <c r="A16" s="131" t="s">
        <v>256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93"/>
    </row>
    <row r="17" ht="18" customHeight="1" spans="1:11">
      <c r="A17" s="144" t="s">
        <v>257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94"/>
    </row>
    <row r="18" ht="18" customHeight="1" spans="1:11">
      <c r="A18" s="144" t="s">
        <v>258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94"/>
    </row>
    <row r="19" ht="22" customHeight="1" spans="1:11">
      <c r="A19" s="166"/>
      <c r="B19" s="157"/>
      <c r="C19" s="157"/>
      <c r="D19" s="157"/>
      <c r="E19" s="157"/>
      <c r="F19" s="157"/>
      <c r="G19" s="157"/>
      <c r="H19" s="157"/>
      <c r="I19" s="157"/>
      <c r="J19" s="157"/>
      <c r="K19" s="187"/>
    </row>
    <row r="20" ht="22" customHeight="1" spans="1:11">
      <c r="A20" s="167"/>
      <c r="B20" s="168"/>
      <c r="C20" s="168"/>
      <c r="D20" s="168"/>
      <c r="E20" s="168"/>
      <c r="F20" s="168"/>
      <c r="G20" s="168"/>
      <c r="H20" s="168"/>
      <c r="I20" s="168"/>
      <c r="J20" s="168"/>
      <c r="K20" s="195"/>
    </row>
    <row r="21" ht="22" customHeight="1" spans="1:11">
      <c r="A21" s="167"/>
      <c r="B21" s="168"/>
      <c r="C21" s="168"/>
      <c r="D21" s="168"/>
      <c r="E21" s="168"/>
      <c r="F21" s="168"/>
      <c r="G21" s="168"/>
      <c r="H21" s="168"/>
      <c r="I21" s="168"/>
      <c r="J21" s="168"/>
      <c r="K21" s="195"/>
    </row>
    <row r="22" ht="22" customHeight="1" spans="1:1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195"/>
    </row>
    <row r="23" ht="22" customHeight="1" spans="1:11">
      <c r="A23" s="169"/>
      <c r="B23" s="170"/>
      <c r="C23" s="170"/>
      <c r="D23" s="170"/>
      <c r="E23" s="170"/>
      <c r="F23" s="170"/>
      <c r="G23" s="170"/>
      <c r="H23" s="170"/>
      <c r="I23" s="170"/>
      <c r="J23" s="170"/>
      <c r="K23" s="196"/>
    </row>
    <row r="24" ht="18" customHeight="1" spans="1:11">
      <c r="A24" s="144" t="s">
        <v>125</v>
      </c>
      <c r="B24" s="145"/>
      <c r="C24" s="157" t="s">
        <v>65</v>
      </c>
      <c r="D24" s="157" t="s">
        <v>66</v>
      </c>
      <c r="E24" s="143"/>
      <c r="F24" s="143"/>
      <c r="G24" s="143"/>
      <c r="H24" s="143"/>
      <c r="I24" s="143"/>
      <c r="J24" s="143"/>
      <c r="K24" s="186"/>
    </row>
    <row r="25" ht="18" customHeight="1" spans="1:11">
      <c r="A25" s="171" t="s">
        <v>259</v>
      </c>
      <c r="B25" s="172"/>
      <c r="C25" s="172"/>
      <c r="D25" s="172"/>
      <c r="E25" s="172"/>
      <c r="F25" s="172"/>
      <c r="G25" s="172"/>
      <c r="H25" s="172"/>
      <c r="I25" s="172"/>
      <c r="J25" s="172"/>
      <c r="K25" s="197"/>
    </row>
    <row r="26" ht="15" spans="1:11">
      <c r="A26" s="173"/>
      <c r="B26" s="173"/>
      <c r="C26" s="173"/>
      <c r="D26" s="173"/>
      <c r="E26" s="173"/>
      <c r="F26" s="173"/>
      <c r="G26" s="173"/>
      <c r="H26" s="173"/>
      <c r="I26" s="173"/>
      <c r="J26" s="173"/>
      <c r="K26" s="173"/>
    </row>
    <row r="27" ht="20" customHeight="1" spans="1:11">
      <c r="A27" s="174" t="s">
        <v>260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98" t="s">
        <v>261</v>
      </c>
    </row>
    <row r="28" ht="23" customHeight="1" spans="1:11">
      <c r="A28" s="167" t="s">
        <v>262</v>
      </c>
      <c r="B28" s="168"/>
      <c r="C28" s="168"/>
      <c r="D28" s="168"/>
      <c r="E28" s="168"/>
      <c r="F28" s="168"/>
      <c r="G28" s="168"/>
      <c r="H28" s="168"/>
      <c r="I28" s="168"/>
      <c r="J28" s="199"/>
      <c r="K28" s="200">
        <v>1</v>
      </c>
    </row>
    <row r="29" ht="23" customHeight="1" spans="1:11">
      <c r="A29" s="167" t="s">
        <v>263</v>
      </c>
      <c r="B29" s="168"/>
      <c r="C29" s="168"/>
      <c r="D29" s="168"/>
      <c r="E29" s="168"/>
      <c r="F29" s="168"/>
      <c r="G29" s="168"/>
      <c r="H29" s="168"/>
      <c r="I29" s="168"/>
      <c r="J29" s="199"/>
      <c r="K29" s="191">
        <v>1</v>
      </c>
    </row>
    <row r="30" ht="23" customHeight="1" spans="1:11">
      <c r="A30" s="167" t="s">
        <v>264</v>
      </c>
      <c r="B30" s="168"/>
      <c r="C30" s="168"/>
      <c r="D30" s="168"/>
      <c r="E30" s="168"/>
      <c r="F30" s="168"/>
      <c r="G30" s="168"/>
      <c r="H30" s="168"/>
      <c r="I30" s="168"/>
      <c r="J30" s="199"/>
      <c r="K30" s="191">
        <v>1</v>
      </c>
    </row>
    <row r="31" ht="23" customHeight="1" spans="1:11">
      <c r="A31" s="167" t="s">
        <v>265</v>
      </c>
      <c r="B31" s="168"/>
      <c r="C31" s="168"/>
      <c r="D31" s="168"/>
      <c r="E31" s="168"/>
      <c r="F31" s="168"/>
      <c r="G31" s="168"/>
      <c r="H31" s="168"/>
      <c r="I31" s="168"/>
      <c r="J31" s="199"/>
      <c r="K31" s="201">
        <v>2</v>
      </c>
    </row>
    <row r="32" ht="23" customHeight="1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99"/>
      <c r="K32" s="202"/>
    </row>
    <row r="33" ht="23" customHeight="1" spans="1:11">
      <c r="A33" s="167"/>
      <c r="B33" s="168"/>
      <c r="C33" s="168"/>
      <c r="D33" s="168"/>
      <c r="E33" s="168"/>
      <c r="F33" s="168"/>
      <c r="G33" s="168"/>
      <c r="H33" s="168"/>
      <c r="I33" s="168"/>
      <c r="J33" s="199"/>
      <c r="K33" s="191"/>
    </row>
    <row r="34" ht="23" customHeight="1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99"/>
      <c r="K34" s="203"/>
    </row>
    <row r="35" ht="23" customHeight="1" spans="1:11">
      <c r="A35" s="175" t="s">
        <v>266</v>
      </c>
      <c r="B35" s="176"/>
      <c r="C35" s="176"/>
      <c r="D35" s="176"/>
      <c r="E35" s="176"/>
      <c r="F35" s="176"/>
      <c r="G35" s="176"/>
      <c r="H35" s="176"/>
      <c r="I35" s="176"/>
      <c r="J35" s="204"/>
      <c r="K35" s="205">
        <f>SUM(K28:K34)</f>
        <v>5</v>
      </c>
    </row>
    <row r="36" ht="18.75" customHeight="1" spans="1:11">
      <c r="A36" s="177" t="s">
        <v>267</v>
      </c>
      <c r="B36" s="178"/>
      <c r="C36" s="178"/>
      <c r="D36" s="178"/>
      <c r="E36" s="178"/>
      <c r="F36" s="178"/>
      <c r="G36" s="178"/>
      <c r="H36" s="178"/>
      <c r="I36" s="178"/>
      <c r="J36" s="178"/>
      <c r="K36" s="206"/>
    </row>
    <row r="37" s="128" customFormat="1" ht="18.75" customHeight="1" spans="1:11">
      <c r="A37" s="144" t="s">
        <v>268</v>
      </c>
      <c r="B37" s="145"/>
      <c r="C37" s="145"/>
      <c r="D37" s="143" t="s">
        <v>269</v>
      </c>
      <c r="E37" s="143"/>
      <c r="F37" s="179" t="s">
        <v>270</v>
      </c>
      <c r="G37" s="180"/>
      <c r="H37" s="145" t="s">
        <v>271</v>
      </c>
      <c r="I37" s="145"/>
      <c r="J37" s="145" t="s">
        <v>272</v>
      </c>
      <c r="K37" s="194"/>
    </row>
    <row r="38" ht="18.75" customHeight="1" spans="1:11">
      <c r="A38" s="144" t="s">
        <v>126</v>
      </c>
      <c r="B38" s="145" t="s">
        <v>273</v>
      </c>
      <c r="C38" s="145"/>
      <c r="D38" s="145"/>
      <c r="E38" s="145"/>
      <c r="F38" s="145"/>
      <c r="G38" s="145"/>
      <c r="H38" s="145"/>
      <c r="I38" s="145"/>
      <c r="J38" s="145"/>
      <c r="K38" s="194"/>
    </row>
    <row r="39" ht="24" customHeight="1" spans="1:11">
      <c r="A39" s="144"/>
      <c r="B39" s="145"/>
      <c r="C39" s="145"/>
      <c r="D39" s="145"/>
      <c r="E39" s="145"/>
      <c r="F39" s="145"/>
      <c r="G39" s="145"/>
      <c r="H39" s="145"/>
      <c r="I39" s="145"/>
      <c r="J39" s="145"/>
      <c r="K39" s="194"/>
    </row>
    <row r="40" ht="24" customHeight="1" spans="1:11">
      <c r="A40" s="144"/>
      <c r="B40" s="145"/>
      <c r="C40" s="145"/>
      <c r="D40" s="145"/>
      <c r="E40" s="145"/>
      <c r="F40" s="145"/>
      <c r="G40" s="145"/>
      <c r="H40" s="145"/>
      <c r="I40" s="145"/>
      <c r="J40" s="145"/>
      <c r="K40" s="194"/>
    </row>
    <row r="41" ht="32.1" customHeight="1" spans="1:11">
      <c r="A41" s="146" t="s">
        <v>137</v>
      </c>
      <c r="B41" s="181" t="s">
        <v>274</v>
      </c>
      <c r="C41" s="181"/>
      <c r="D41" s="148" t="s">
        <v>275</v>
      </c>
      <c r="E41" s="163" t="s">
        <v>140</v>
      </c>
      <c r="F41" s="148" t="s">
        <v>141</v>
      </c>
      <c r="G41" s="182">
        <v>45629</v>
      </c>
      <c r="H41" s="183" t="s">
        <v>142</v>
      </c>
      <c r="I41" s="183"/>
      <c r="J41" s="181" t="s">
        <v>143</v>
      </c>
      <c r="K41" s="207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tabSelected="1" zoomScale="90" zoomScaleNormal="90" workbookViewId="0">
      <selection activeCell="P15" sqref="P15"/>
    </sheetView>
  </sheetViews>
  <sheetFormatPr defaultColWidth="9" defaultRowHeight="14.25"/>
  <cols>
    <col min="1" max="1" width="13.625" style="80" customWidth="1"/>
    <col min="2" max="3" width="9.125" style="80" customWidth="1"/>
    <col min="4" max="4" width="9.125" style="81" customWidth="1"/>
    <col min="5" max="7" width="9.125" style="80" customWidth="1"/>
    <col min="8" max="8" width="8.5" style="80" customWidth="1"/>
    <col min="9" max="9" width="2.75" style="80" customWidth="1"/>
    <col min="10" max="12" width="12.625" style="80" customWidth="1"/>
    <col min="13" max="15" width="12.625" style="82" customWidth="1"/>
    <col min="16" max="16" width="12.625" style="83" customWidth="1"/>
    <col min="17" max="254" width="9" style="80"/>
    <col min="255" max="16384" width="9" style="84"/>
  </cols>
  <sheetData>
    <row r="1" s="80" customFormat="1" ht="29" customHeight="1" spans="1:257">
      <c r="A1" s="85" t="s">
        <v>146</v>
      </c>
      <c r="B1" s="86"/>
      <c r="C1" s="87"/>
      <c r="D1" s="88"/>
      <c r="E1" s="87"/>
      <c r="F1" s="87"/>
      <c r="G1" s="87"/>
      <c r="H1" s="87"/>
      <c r="I1" s="87"/>
      <c r="J1" s="87"/>
      <c r="K1" s="87"/>
      <c r="L1" s="87"/>
      <c r="M1" s="113"/>
      <c r="N1" s="113"/>
      <c r="O1" s="113"/>
      <c r="P1" s="11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4"/>
      <c r="EP1" s="84"/>
      <c r="EQ1" s="84"/>
      <c r="ER1" s="84"/>
      <c r="ES1" s="84"/>
      <c r="ET1" s="84"/>
      <c r="EU1" s="84"/>
      <c r="EV1" s="84"/>
      <c r="EW1" s="84"/>
      <c r="EX1" s="84"/>
      <c r="EY1" s="84"/>
      <c r="EZ1" s="84"/>
      <c r="FA1" s="84"/>
      <c r="FB1" s="84"/>
      <c r="FC1" s="84"/>
      <c r="FD1" s="84"/>
      <c r="FE1" s="84"/>
      <c r="FF1" s="84"/>
      <c r="FG1" s="84"/>
      <c r="FH1" s="84"/>
      <c r="FI1" s="84"/>
      <c r="FJ1" s="84"/>
      <c r="FK1" s="84"/>
      <c r="FL1" s="84"/>
      <c r="FM1" s="84"/>
      <c r="FN1" s="84"/>
      <c r="FO1" s="84"/>
      <c r="FP1" s="84"/>
      <c r="FQ1" s="84"/>
      <c r="FR1" s="84"/>
      <c r="FS1" s="84"/>
      <c r="FT1" s="84"/>
      <c r="FU1" s="84"/>
      <c r="FV1" s="84"/>
      <c r="FW1" s="84"/>
      <c r="FX1" s="84"/>
      <c r="FY1" s="84"/>
      <c r="FZ1" s="84"/>
      <c r="GA1" s="84"/>
      <c r="GB1" s="84"/>
      <c r="GC1" s="84"/>
      <c r="GD1" s="84"/>
      <c r="GE1" s="84"/>
      <c r="GF1" s="84"/>
      <c r="GG1" s="84"/>
      <c r="GH1" s="84"/>
      <c r="GI1" s="84"/>
      <c r="GJ1" s="84"/>
      <c r="GK1" s="84"/>
      <c r="GL1" s="84"/>
      <c r="GM1" s="84"/>
      <c r="GN1" s="84"/>
      <c r="GO1" s="84"/>
      <c r="GP1" s="84"/>
      <c r="GQ1" s="84"/>
      <c r="GR1" s="84"/>
      <c r="GS1" s="84"/>
      <c r="GT1" s="84"/>
      <c r="GU1" s="84"/>
      <c r="GV1" s="84"/>
      <c r="GW1" s="84"/>
      <c r="GX1" s="84"/>
      <c r="GY1" s="84"/>
      <c r="GZ1" s="84"/>
      <c r="HA1" s="84"/>
      <c r="HB1" s="84"/>
      <c r="HC1" s="84"/>
      <c r="HD1" s="84"/>
      <c r="HE1" s="84"/>
      <c r="HF1" s="84"/>
      <c r="HG1" s="84"/>
      <c r="HH1" s="84"/>
      <c r="HI1" s="84"/>
      <c r="HJ1" s="84"/>
      <c r="HK1" s="84"/>
      <c r="HL1" s="84"/>
      <c r="HM1" s="84"/>
      <c r="HN1" s="84"/>
      <c r="HO1" s="84"/>
      <c r="HP1" s="84"/>
      <c r="HQ1" s="84"/>
      <c r="HR1" s="84"/>
      <c r="HS1" s="84"/>
      <c r="HT1" s="84"/>
      <c r="HU1" s="84"/>
      <c r="HV1" s="84"/>
      <c r="HW1" s="84"/>
      <c r="HX1" s="84"/>
      <c r="HY1" s="84"/>
      <c r="HZ1" s="84"/>
      <c r="IA1" s="84"/>
      <c r="IB1" s="84"/>
      <c r="IC1" s="84"/>
      <c r="ID1" s="84"/>
      <c r="IE1" s="84"/>
      <c r="IF1" s="84"/>
      <c r="IG1" s="84"/>
      <c r="IH1" s="84"/>
      <c r="II1" s="84"/>
      <c r="IJ1" s="84"/>
      <c r="IK1" s="84"/>
      <c r="IL1" s="84"/>
      <c r="IM1" s="84"/>
      <c r="IN1" s="84"/>
      <c r="IO1" s="84"/>
      <c r="IP1" s="84"/>
      <c r="IQ1" s="84"/>
      <c r="IR1" s="84"/>
      <c r="IS1" s="84"/>
      <c r="IT1" s="84"/>
      <c r="IU1" s="84"/>
      <c r="IV1" s="84"/>
      <c r="IW1" s="84"/>
    </row>
    <row r="2" s="80" customFormat="1" ht="20" customHeight="1" spans="1:257">
      <c r="A2" s="89" t="s">
        <v>61</v>
      </c>
      <c r="B2" s="90" t="str">
        <f>首期!B4</f>
        <v>TAJJBN81759</v>
      </c>
      <c r="C2" s="91"/>
      <c r="D2" s="90"/>
      <c r="E2" s="92" t="s">
        <v>67</v>
      </c>
      <c r="F2" s="93" t="str">
        <f>首期!B5</f>
        <v>男式短袖T恤</v>
      </c>
      <c r="G2" s="93"/>
      <c r="H2" s="93"/>
      <c r="I2" s="115"/>
      <c r="J2" s="89" t="s">
        <v>57</v>
      </c>
      <c r="K2" s="116" t="s">
        <v>56</v>
      </c>
      <c r="L2" s="116"/>
      <c r="M2" s="116"/>
      <c r="N2" s="116"/>
      <c r="O2" s="116"/>
      <c r="P2" s="117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</row>
    <row r="3" s="80" customFormat="1" spans="1:257">
      <c r="A3" s="94" t="s">
        <v>147</v>
      </c>
      <c r="B3" s="95" t="s">
        <v>148</v>
      </c>
      <c r="C3" s="96"/>
      <c r="D3" s="95"/>
      <c r="E3" s="95"/>
      <c r="F3" s="95"/>
      <c r="G3" s="95"/>
      <c r="H3" s="95"/>
      <c r="I3" s="115"/>
      <c r="J3" s="118"/>
      <c r="K3" s="118"/>
      <c r="L3" s="118"/>
      <c r="M3" s="118"/>
      <c r="N3" s="118"/>
      <c r="O3" s="118"/>
      <c r="P3" s="117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</row>
    <row r="4" s="80" customFormat="1" ht="16.5" spans="1:257">
      <c r="A4" s="94"/>
      <c r="B4" s="97" t="s">
        <v>111</v>
      </c>
      <c r="C4" s="97" t="s">
        <v>112</v>
      </c>
      <c r="D4" s="98" t="s">
        <v>113</v>
      </c>
      <c r="E4" s="97" t="s">
        <v>114</v>
      </c>
      <c r="F4" s="97" t="s">
        <v>115</v>
      </c>
      <c r="G4" s="97" t="s">
        <v>116</v>
      </c>
      <c r="H4" s="97" t="s">
        <v>149</v>
      </c>
      <c r="I4" s="115"/>
      <c r="J4" s="97" t="s">
        <v>111</v>
      </c>
      <c r="K4" s="97" t="s">
        <v>112</v>
      </c>
      <c r="L4" s="98" t="s">
        <v>113</v>
      </c>
      <c r="M4" s="97" t="s">
        <v>114</v>
      </c>
      <c r="N4" s="97" t="s">
        <v>115</v>
      </c>
      <c r="O4" s="97" t="s">
        <v>116</v>
      </c>
      <c r="P4" s="97" t="s">
        <v>149</v>
      </c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</row>
    <row r="5" s="80" customFormat="1" ht="16.5" spans="1:257">
      <c r="A5" s="94"/>
      <c r="B5" s="97" t="s">
        <v>151</v>
      </c>
      <c r="C5" s="97" t="s">
        <v>152</v>
      </c>
      <c r="D5" s="98" t="s">
        <v>153</v>
      </c>
      <c r="E5" s="97" t="s">
        <v>154</v>
      </c>
      <c r="F5" s="97" t="s">
        <v>155</v>
      </c>
      <c r="G5" s="97" t="s">
        <v>156</v>
      </c>
      <c r="H5" s="97" t="s">
        <v>157</v>
      </c>
      <c r="I5" s="115"/>
      <c r="J5" s="119" t="s">
        <v>121</v>
      </c>
      <c r="K5" s="119" t="s">
        <v>121</v>
      </c>
      <c r="L5" s="120" t="s">
        <v>120</v>
      </c>
      <c r="M5" s="120" t="s">
        <v>120</v>
      </c>
      <c r="N5" s="120" t="s">
        <v>118</v>
      </c>
      <c r="O5" s="120" t="s">
        <v>118</v>
      </c>
      <c r="P5" s="120" t="s">
        <v>118</v>
      </c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</row>
    <row r="6" s="80" customFormat="1" ht="21" customHeight="1" spans="1:257">
      <c r="A6" s="99" t="s">
        <v>160</v>
      </c>
      <c r="B6" s="100">
        <f>C6-1</f>
        <v>66.5</v>
      </c>
      <c r="C6" s="100">
        <f>D6-2</f>
        <v>67.5</v>
      </c>
      <c r="D6" s="101">
        <v>69.5</v>
      </c>
      <c r="E6" s="100">
        <f>D6+2</f>
        <v>71.5</v>
      </c>
      <c r="F6" s="100">
        <f>E6+2</f>
        <v>73.5</v>
      </c>
      <c r="G6" s="100">
        <f>F6+1</f>
        <v>74.5</v>
      </c>
      <c r="H6" s="100">
        <f>G6+1</f>
        <v>75.5</v>
      </c>
      <c r="I6" s="115"/>
      <c r="J6" s="119" t="s">
        <v>200</v>
      </c>
      <c r="K6" s="119" t="s">
        <v>200</v>
      </c>
      <c r="L6" s="119" t="s">
        <v>215</v>
      </c>
      <c r="M6" s="119" t="s">
        <v>203</v>
      </c>
      <c r="N6" s="119" t="s">
        <v>215</v>
      </c>
      <c r="O6" s="119" t="s">
        <v>205</v>
      </c>
      <c r="P6" s="121" t="s">
        <v>200</v>
      </c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</row>
    <row r="7" s="80" customFormat="1" ht="21" hidden="1" customHeight="1" spans="1:257">
      <c r="A7" s="99" t="s">
        <v>164</v>
      </c>
      <c r="B7" s="100">
        <f>C7-4</f>
        <v>100</v>
      </c>
      <c r="C7" s="100">
        <f>D7-4</f>
        <v>104</v>
      </c>
      <c r="D7" s="101">
        <v>108</v>
      </c>
      <c r="E7" s="100">
        <f>D7+4</f>
        <v>112</v>
      </c>
      <c r="F7" s="100">
        <f>E7+4</f>
        <v>116</v>
      </c>
      <c r="G7" s="100">
        <f>F7+6</f>
        <v>122</v>
      </c>
      <c r="H7" s="100">
        <f>G7+6</f>
        <v>128</v>
      </c>
      <c r="I7" s="115"/>
      <c r="J7" s="119" t="s">
        <v>206</v>
      </c>
      <c r="K7" s="119" t="s">
        <v>207</v>
      </c>
      <c r="L7" s="119" t="s">
        <v>208</v>
      </c>
      <c r="M7" s="119" t="s">
        <v>209</v>
      </c>
      <c r="N7" s="119" t="s">
        <v>206</v>
      </c>
      <c r="O7" s="119" t="s">
        <v>210</v>
      </c>
      <c r="P7" s="119" t="s">
        <v>206</v>
      </c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</row>
    <row r="8" s="80" customFormat="1" ht="21" customHeight="1" spans="1:257">
      <c r="A8" s="99" t="s">
        <v>166</v>
      </c>
      <c r="B8" s="100">
        <f>C8-4</f>
        <v>98</v>
      </c>
      <c r="C8" s="100">
        <f>D8-4</f>
        <v>102</v>
      </c>
      <c r="D8" s="102" t="s">
        <v>167</v>
      </c>
      <c r="E8" s="100">
        <f>D8+4</f>
        <v>110</v>
      </c>
      <c r="F8" s="100">
        <f>E8+5</f>
        <v>115</v>
      </c>
      <c r="G8" s="100">
        <f>F8+6</f>
        <v>121</v>
      </c>
      <c r="H8" s="100">
        <f>G8+7</f>
        <v>128</v>
      </c>
      <c r="I8" s="115"/>
      <c r="J8" s="119" t="s">
        <v>211</v>
      </c>
      <c r="K8" s="119" t="s">
        <v>276</v>
      </c>
      <c r="L8" s="119" t="s">
        <v>213</v>
      </c>
      <c r="M8" s="119" t="s">
        <v>277</v>
      </c>
      <c r="N8" s="119" t="s">
        <v>278</v>
      </c>
      <c r="O8" s="119" t="s">
        <v>214</v>
      </c>
      <c r="P8" s="121" t="s">
        <v>279</v>
      </c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</row>
    <row r="9" s="80" customFormat="1" ht="21" customHeight="1" spans="1:257">
      <c r="A9" s="99" t="s">
        <v>168</v>
      </c>
      <c r="B9" s="100">
        <f>C9-1.2</f>
        <v>43.1</v>
      </c>
      <c r="C9" s="100">
        <f>D9-1.2</f>
        <v>44.3</v>
      </c>
      <c r="D9" s="102" t="s">
        <v>169</v>
      </c>
      <c r="E9" s="100">
        <f>D9+1.2</f>
        <v>46.7</v>
      </c>
      <c r="F9" s="100">
        <f>E9+1.2</f>
        <v>47.9</v>
      </c>
      <c r="G9" s="100">
        <f>F9+1.4</f>
        <v>49.3</v>
      </c>
      <c r="H9" s="100">
        <f>G9+1.4</f>
        <v>50.7</v>
      </c>
      <c r="I9" s="115"/>
      <c r="J9" s="119" t="s">
        <v>213</v>
      </c>
      <c r="K9" s="119" t="s">
        <v>201</v>
      </c>
      <c r="L9" s="119" t="s">
        <v>215</v>
      </c>
      <c r="M9" s="119" t="s">
        <v>279</v>
      </c>
      <c r="N9" s="119" t="s">
        <v>217</v>
      </c>
      <c r="O9" s="119" t="s">
        <v>212</v>
      </c>
      <c r="P9" s="119" t="s">
        <v>213</v>
      </c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GX9" s="84"/>
      <c r="GY9" s="84"/>
      <c r="GZ9" s="84"/>
      <c r="HA9" s="84"/>
      <c r="HB9" s="84"/>
      <c r="HC9" s="84"/>
      <c r="HD9" s="84"/>
      <c r="HE9" s="84"/>
      <c r="HF9" s="84"/>
      <c r="HG9" s="84"/>
      <c r="HH9" s="84"/>
      <c r="HI9" s="84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</row>
    <row r="10" s="80" customFormat="1" ht="21" customHeight="1" spans="1:257">
      <c r="A10" s="99" t="s">
        <v>171</v>
      </c>
      <c r="B10" s="100">
        <f>C10-0.5</f>
        <v>20.5</v>
      </c>
      <c r="C10" s="100">
        <f>D10-0.5</f>
        <v>21</v>
      </c>
      <c r="D10" s="102" t="s">
        <v>172</v>
      </c>
      <c r="E10" s="100">
        <f t="shared" ref="E10:H10" si="0">D10+0.5</f>
        <v>22</v>
      </c>
      <c r="F10" s="100">
        <f t="shared" si="0"/>
        <v>22.5</v>
      </c>
      <c r="G10" s="100">
        <f t="shared" si="0"/>
        <v>23</v>
      </c>
      <c r="H10" s="100">
        <f t="shared" si="0"/>
        <v>23.5</v>
      </c>
      <c r="I10" s="115"/>
      <c r="J10" s="119" t="s">
        <v>200</v>
      </c>
      <c r="K10" s="119" t="s">
        <v>215</v>
      </c>
      <c r="L10" s="119" t="s">
        <v>201</v>
      </c>
      <c r="M10" s="119" t="s">
        <v>218</v>
      </c>
      <c r="N10" s="119" t="s">
        <v>215</v>
      </c>
      <c r="O10" s="119" t="s">
        <v>200</v>
      </c>
      <c r="P10" s="119" t="s">
        <v>219</v>
      </c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  <c r="EK10" s="84"/>
      <c r="EL10" s="84"/>
      <c r="EM10" s="84"/>
      <c r="EN10" s="84"/>
      <c r="EO10" s="84"/>
      <c r="EP10" s="84"/>
      <c r="EQ10" s="84"/>
      <c r="ER10" s="84"/>
      <c r="ES10" s="84"/>
      <c r="ET10" s="84"/>
      <c r="EU10" s="84"/>
      <c r="EV10" s="84"/>
      <c r="EW10" s="84"/>
      <c r="EX10" s="84"/>
      <c r="EY10" s="84"/>
      <c r="EZ10" s="84"/>
      <c r="FA10" s="84"/>
      <c r="FB10" s="84"/>
      <c r="FC10" s="84"/>
      <c r="FD10" s="84"/>
      <c r="FE10" s="84"/>
      <c r="FF10" s="84"/>
      <c r="FG10" s="84"/>
      <c r="FH10" s="84"/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4"/>
      <c r="GA10" s="84"/>
      <c r="GB10" s="84"/>
      <c r="GC10" s="84"/>
      <c r="GD10" s="84"/>
      <c r="GE10" s="84"/>
      <c r="GF10" s="84"/>
      <c r="GG10" s="84"/>
      <c r="GH10" s="84"/>
      <c r="GI10" s="84"/>
      <c r="GJ10" s="84"/>
      <c r="GK10" s="84"/>
      <c r="GL10" s="84"/>
      <c r="GM10" s="84"/>
      <c r="GN10" s="84"/>
      <c r="GO10" s="84"/>
      <c r="GP10" s="84"/>
      <c r="GQ10" s="84"/>
      <c r="GR10" s="84"/>
      <c r="GS10" s="84"/>
      <c r="GT10" s="84"/>
      <c r="GU10" s="84"/>
      <c r="GV10" s="84"/>
      <c r="GW10" s="84"/>
      <c r="GX10" s="84"/>
      <c r="GY10" s="84"/>
      <c r="GZ10" s="84"/>
      <c r="HA10" s="84"/>
      <c r="HB10" s="84"/>
      <c r="HC10" s="84"/>
      <c r="HD10" s="84"/>
      <c r="HE10" s="84"/>
      <c r="HF10" s="84"/>
      <c r="HG10" s="84"/>
      <c r="HH10" s="84"/>
      <c r="HI10" s="84"/>
      <c r="HJ10" s="84"/>
      <c r="HK10" s="84"/>
      <c r="HL10" s="84"/>
      <c r="HM10" s="84"/>
      <c r="HN10" s="84"/>
      <c r="HO10" s="84"/>
      <c r="HP10" s="84"/>
      <c r="HQ10" s="84"/>
      <c r="HR10" s="84"/>
      <c r="HS10" s="84"/>
      <c r="HT10" s="84"/>
      <c r="HU10" s="84"/>
      <c r="HV10" s="84"/>
      <c r="HW10" s="84"/>
      <c r="HX10" s="84"/>
      <c r="HY10" s="84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</row>
    <row r="11" s="80" customFormat="1" ht="21" customHeight="1" spans="1:257">
      <c r="A11" s="103" t="s">
        <v>174</v>
      </c>
      <c r="B11" s="104">
        <f>C11-0.8</f>
        <v>17.9</v>
      </c>
      <c r="C11" s="104">
        <f>D11-0.8</f>
        <v>18.7</v>
      </c>
      <c r="D11" s="105">
        <v>19.5</v>
      </c>
      <c r="E11" s="104">
        <f>D11+0.8</f>
        <v>20.3</v>
      </c>
      <c r="F11" s="104">
        <f>E11+0.8</f>
        <v>21.1</v>
      </c>
      <c r="G11" s="104">
        <f>F11+1.3</f>
        <v>22.4</v>
      </c>
      <c r="H11" s="104">
        <f>G11+1.3</f>
        <v>23.7</v>
      </c>
      <c r="I11" s="115"/>
      <c r="J11" s="119" t="s">
        <v>215</v>
      </c>
      <c r="K11" s="119" t="s">
        <v>220</v>
      </c>
      <c r="L11" s="119" t="s">
        <v>218</v>
      </c>
      <c r="M11" s="119" t="s">
        <v>215</v>
      </c>
      <c r="N11" s="119" t="s">
        <v>201</v>
      </c>
      <c r="O11" s="119" t="s">
        <v>201</v>
      </c>
      <c r="P11" s="119" t="s">
        <v>215</v>
      </c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  <c r="EK11" s="84"/>
      <c r="EL11" s="84"/>
      <c r="EM11" s="84"/>
      <c r="EN11" s="84"/>
      <c r="EO11" s="84"/>
      <c r="EP11" s="84"/>
      <c r="EQ11" s="84"/>
      <c r="ER11" s="84"/>
      <c r="ES11" s="84"/>
      <c r="ET11" s="84"/>
      <c r="EU11" s="84"/>
      <c r="EV11" s="84"/>
      <c r="EW11" s="84"/>
      <c r="EX11" s="84"/>
      <c r="EY11" s="84"/>
      <c r="EZ11" s="84"/>
      <c r="FA11" s="84"/>
      <c r="FB11" s="84"/>
      <c r="FC11" s="84"/>
      <c r="FD11" s="84"/>
      <c r="FE11" s="84"/>
      <c r="FF11" s="84"/>
      <c r="FG11" s="84"/>
      <c r="FH11" s="84"/>
      <c r="FI11" s="84"/>
      <c r="FJ11" s="84"/>
      <c r="FK11" s="84"/>
      <c r="FL11" s="84"/>
      <c r="FM11" s="84"/>
      <c r="FN11" s="84"/>
      <c r="FO11" s="84"/>
      <c r="FP11" s="84"/>
      <c r="FQ11" s="84"/>
      <c r="FR11" s="84"/>
      <c r="FS11" s="84"/>
      <c r="FT11" s="84"/>
      <c r="FU11" s="84"/>
      <c r="FV11" s="84"/>
      <c r="FW11" s="84"/>
      <c r="FX11" s="84"/>
      <c r="FY11" s="84"/>
      <c r="FZ11" s="84"/>
      <c r="GA11" s="84"/>
      <c r="GB11" s="84"/>
      <c r="GC11" s="84"/>
      <c r="GD11" s="84"/>
      <c r="GE11" s="84"/>
      <c r="GF11" s="84"/>
      <c r="GG11" s="84"/>
      <c r="GH11" s="84"/>
      <c r="GI11" s="84"/>
      <c r="GJ11" s="84"/>
      <c r="GK11" s="84"/>
      <c r="GL11" s="84"/>
      <c r="GM11" s="84"/>
      <c r="GN11" s="84"/>
      <c r="GO11" s="84"/>
      <c r="GP11" s="84"/>
      <c r="GQ11" s="84"/>
      <c r="GR11" s="84"/>
      <c r="GS11" s="84"/>
      <c r="GT11" s="84"/>
      <c r="GU11" s="84"/>
      <c r="GV11" s="84"/>
      <c r="GW11" s="84"/>
      <c r="GX11" s="84"/>
      <c r="GY11" s="84"/>
      <c r="GZ11" s="84"/>
      <c r="HA11" s="84"/>
      <c r="HB11" s="84"/>
      <c r="HC11" s="84"/>
      <c r="HD11" s="84"/>
      <c r="HE11" s="84"/>
      <c r="HF11" s="84"/>
      <c r="HG11" s="84"/>
      <c r="HH11" s="84"/>
      <c r="HI11" s="84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4"/>
      <c r="IF11" s="84"/>
      <c r="IG11" s="84"/>
      <c r="IH11" s="84"/>
      <c r="II11" s="84"/>
      <c r="IJ11" s="84"/>
      <c r="IK11" s="84"/>
      <c r="IL11" s="84"/>
      <c r="IM11" s="84"/>
      <c r="IN11" s="84"/>
      <c r="IO11" s="84"/>
      <c r="IP11" s="84"/>
      <c r="IQ11" s="84"/>
      <c r="IR11" s="84"/>
      <c r="IS11" s="84"/>
      <c r="IT11" s="84"/>
      <c r="IU11" s="84"/>
      <c r="IV11" s="84"/>
      <c r="IW11" s="84"/>
    </row>
    <row r="12" s="80" customFormat="1" ht="21" customHeight="1" spans="1:257">
      <c r="A12" s="103" t="s">
        <v>176</v>
      </c>
      <c r="B12" s="104">
        <f>C12-0.6</f>
        <v>16.8</v>
      </c>
      <c r="C12" s="104">
        <f>D12-0.6</f>
        <v>17.4</v>
      </c>
      <c r="D12" s="105">
        <v>18</v>
      </c>
      <c r="E12" s="104">
        <f>D12+0.6</f>
        <v>18.6</v>
      </c>
      <c r="F12" s="104">
        <f>E12+0.6</f>
        <v>19.2</v>
      </c>
      <c r="G12" s="104">
        <f>F12+0.95</f>
        <v>20.15</v>
      </c>
      <c r="H12" s="104">
        <f>G12+0.95</f>
        <v>21.1</v>
      </c>
      <c r="I12" s="115"/>
      <c r="J12" s="119" t="s">
        <v>213</v>
      </c>
      <c r="K12" s="119" t="s">
        <v>213</v>
      </c>
      <c r="L12" s="119" t="s">
        <v>276</v>
      </c>
      <c r="M12" s="119" t="s">
        <v>213</v>
      </c>
      <c r="N12" s="119" t="s">
        <v>213</v>
      </c>
      <c r="O12" s="119" t="s">
        <v>213</v>
      </c>
      <c r="P12" s="119" t="s">
        <v>222</v>
      </c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  <c r="EK12" s="84"/>
      <c r="EL12" s="84"/>
      <c r="EM12" s="84"/>
      <c r="EN12" s="84"/>
      <c r="EO12" s="84"/>
      <c r="EP12" s="84"/>
      <c r="EQ12" s="84"/>
      <c r="ER12" s="84"/>
      <c r="ES12" s="84"/>
      <c r="ET12" s="84"/>
      <c r="EU12" s="84"/>
      <c r="EV12" s="84"/>
      <c r="EW12" s="84"/>
      <c r="EX12" s="84"/>
      <c r="EY12" s="84"/>
      <c r="EZ12" s="84"/>
      <c r="FA12" s="84"/>
      <c r="FB12" s="84"/>
      <c r="FC12" s="84"/>
      <c r="FD12" s="84"/>
      <c r="FE12" s="84"/>
      <c r="FF12" s="84"/>
      <c r="FG12" s="84"/>
      <c r="FH12" s="84"/>
      <c r="FI12" s="84"/>
      <c r="FJ12" s="84"/>
      <c r="FK12" s="84"/>
      <c r="FL12" s="84"/>
      <c r="FM12" s="84"/>
      <c r="FN12" s="84"/>
      <c r="FO12" s="84"/>
      <c r="FP12" s="84"/>
      <c r="FQ12" s="84"/>
      <c r="FR12" s="84"/>
      <c r="FS12" s="84"/>
      <c r="FT12" s="84"/>
      <c r="FU12" s="84"/>
      <c r="FV12" s="84"/>
      <c r="FW12" s="84"/>
      <c r="FX12" s="84"/>
      <c r="FY12" s="84"/>
      <c r="FZ12" s="84"/>
      <c r="GA12" s="84"/>
      <c r="GB12" s="84"/>
      <c r="GC12" s="84"/>
      <c r="GD12" s="84"/>
      <c r="GE12" s="84"/>
      <c r="GF12" s="84"/>
      <c r="GG12" s="84"/>
      <c r="GH12" s="84"/>
      <c r="GI12" s="84"/>
      <c r="GJ12" s="84"/>
      <c r="GK12" s="84"/>
      <c r="GL12" s="84"/>
      <c r="GM12" s="84"/>
      <c r="GN12" s="84"/>
      <c r="GO12" s="84"/>
      <c r="GP12" s="84"/>
      <c r="GQ12" s="84"/>
      <c r="GR12" s="84"/>
      <c r="GS12" s="84"/>
      <c r="GT12" s="84"/>
      <c r="GU12" s="84"/>
      <c r="GV12" s="84"/>
      <c r="GW12" s="84"/>
      <c r="GX12" s="84"/>
      <c r="GY12" s="84"/>
      <c r="GZ12" s="84"/>
      <c r="HA12" s="84"/>
      <c r="HB12" s="84"/>
      <c r="HC12" s="84"/>
      <c r="HD12" s="84"/>
      <c r="HE12" s="84"/>
      <c r="HF12" s="84"/>
      <c r="HG12" s="84"/>
      <c r="HH12" s="84"/>
      <c r="HI12" s="84"/>
      <c r="HJ12" s="84"/>
      <c r="HK12" s="84"/>
      <c r="HL12" s="84"/>
      <c r="HM12" s="84"/>
      <c r="HN12" s="84"/>
      <c r="HO12" s="84"/>
      <c r="HP12" s="84"/>
      <c r="HQ12" s="84"/>
      <c r="HR12" s="84"/>
      <c r="HS12" s="84"/>
      <c r="HT12" s="84"/>
      <c r="HU12" s="84"/>
      <c r="HV12" s="84"/>
      <c r="HW12" s="84"/>
      <c r="HX12" s="84"/>
      <c r="HY12" s="84"/>
      <c r="HZ12" s="84"/>
      <c r="IA12" s="84"/>
      <c r="IB12" s="84"/>
      <c r="IC12" s="84"/>
      <c r="ID12" s="84"/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</row>
    <row r="13" s="80" customFormat="1" ht="21" customHeight="1" spans="1:257">
      <c r="A13" s="103"/>
      <c r="B13" s="100"/>
      <c r="C13" s="100"/>
      <c r="D13" s="101"/>
      <c r="E13" s="100"/>
      <c r="F13" s="100"/>
      <c r="G13" s="100"/>
      <c r="H13" s="100"/>
      <c r="I13" s="115"/>
      <c r="J13" s="119"/>
      <c r="K13" s="119"/>
      <c r="L13" s="119"/>
      <c r="M13" s="119"/>
      <c r="N13" s="119"/>
      <c r="O13" s="119"/>
      <c r="P13" s="119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  <c r="EK13" s="84"/>
      <c r="EL13" s="84"/>
      <c r="EM13" s="84"/>
      <c r="EN13" s="84"/>
      <c r="EO13" s="84"/>
      <c r="EP13" s="84"/>
      <c r="EQ13" s="84"/>
      <c r="ER13" s="84"/>
      <c r="ES13" s="84"/>
      <c r="ET13" s="84"/>
      <c r="EU13" s="84"/>
      <c r="EV13" s="84"/>
      <c r="EW13" s="84"/>
      <c r="EX13" s="84"/>
      <c r="EY13" s="84"/>
      <c r="EZ13" s="84"/>
      <c r="FA13" s="84"/>
      <c r="FB13" s="84"/>
      <c r="FC13" s="84"/>
      <c r="FD13" s="84"/>
      <c r="FE13" s="84"/>
      <c r="FF13" s="84"/>
      <c r="FG13" s="84"/>
      <c r="FH13" s="84"/>
      <c r="FI13" s="84"/>
      <c r="FJ13" s="84"/>
      <c r="FK13" s="84"/>
      <c r="FL13" s="84"/>
      <c r="FM13" s="84"/>
      <c r="FN13" s="84"/>
      <c r="FO13" s="84"/>
      <c r="FP13" s="84"/>
      <c r="FQ13" s="84"/>
      <c r="FR13" s="84"/>
      <c r="FS13" s="84"/>
      <c r="FT13" s="84"/>
      <c r="FU13" s="84"/>
      <c r="FV13" s="84"/>
      <c r="FW13" s="84"/>
      <c r="FX13" s="84"/>
      <c r="FY13" s="84"/>
      <c r="FZ13" s="84"/>
      <c r="GA13" s="84"/>
      <c r="GB13" s="84"/>
      <c r="GC13" s="84"/>
      <c r="GD13" s="84"/>
      <c r="GE13" s="84"/>
      <c r="GF13" s="84"/>
      <c r="GG13" s="84"/>
      <c r="GH13" s="84"/>
      <c r="GI13" s="84"/>
      <c r="GJ13" s="84"/>
      <c r="GK13" s="84"/>
      <c r="GL13" s="84"/>
      <c r="GM13" s="84"/>
      <c r="GN13" s="84"/>
      <c r="GO13" s="84"/>
      <c r="GP13" s="84"/>
      <c r="GQ13" s="84"/>
      <c r="GR13" s="84"/>
      <c r="GS13" s="84"/>
      <c r="GT13" s="84"/>
      <c r="GU13" s="84"/>
      <c r="GV13" s="84"/>
      <c r="GW13" s="84"/>
      <c r="GX13" s="84"/>
      <c r="GY13" s="84"/>
      <c r="GZ13" s="84"/>
      <c r="HA13" s="84"/>
      <c r="HB13" s="84"/>
      <c r="HC13" s="84"/>
      <c r="HD13" s="84"/>
      <c r="HE13" s="84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4"/>
      <c r="IF13" s="84"/>
      <c r="IG13" s="84"/>
      <c r="IH13" s="84"/>
      <c r="II13" s="84"/>
      <c r="IJ13" s="84"/>
      <c r="IK13" s="84"/>
      <c r="IL13" s="84"/>
      <c r="IM13" s="84"/>
      <c r="IN13" s="84"/>
      <c r="IO13" s="84"/>
      <c r="IP13" s="84"/>
      <c r="IQ13" s="84"/>
      <c r="IR13" s="84"/>
      <c r="IS13" s="84"/>
      <c r="IT13" s="84"/>
      <c r="IU13" s="84"/>
      <c r="IV13" s="84"/>
      <c r="IW13" s="84"/>
    </row>
    <row r="14" s="80" customFormat="1" ht="21" customHeight="1" spans="1:257">
      <c r="A14" s="99"/>
      <c r="B14" s="100"/>
      <c r="C14" s="100"/>
      <c r="D14" s="101"/>
      <c r="E14" s="100"/>
      <c r="F14" s="100"/>
      <c r="G14" s="100"/>
      <c r="H14" s="100"/>
      <c r="I14" s="115"/>
      <c r="J14" s="119"/>
      <c r="K14" s="119"/>
      <c r="L14" s="119"/>
      <c r="M14" s="119"/>
      <c r="N14" s="119"/>
      <c r="O14" s="119"/>
      <c r="P14" s="119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  <c r="EK14" s="84"/>
      <c r="EL14" s="84"/>
      <c r="EM14" s="84"/>
      <c r="EN14" s="84"/>
      <c r="EO14" s="84"/>
      <c r="EP14" s="84"/>
      <c r="EQ14" s="84"/>
      <c r="ER14" s="84"/>
      <c r="ES14" s="84"/>
      <c r="ET14" s="84"/>
      <c r="EU14" s="84"/>
      <c r="EV14" s="84"/>
      <c r="EW14" s="84"/>
      <c r="EX14" s="84"/>
      <c r="EY14" s="84"/>
      <c r="EZ14" s="84"/>
      <c r="FA14" s="84"/>
      <c r="FB14" s="84"/>
      <c r="FC14" s="84"/>
      <c r="FD14" s="84"/>
      <c r="FE14" s="84"/>
      <c r="FF14" s="84"/>
      <c r="FG14" s="84"/>
      <c r="FH14" s="84"/>
      <c r="FI14" s="84"/>
      <c r="FJ14" s="84"/>
      <c r="FK14" s="84"/>
      <c r="FL14" s="84"/>
      <c r="FM14" s="84"/>
      <c r="FN14" s="84"/>
      <c r="FO14" s="84"/>
      <c r="FP14" s="84"/>
      <c r="FQ14" s="84"/>
      <c r="FR14" s="84"/>
      <c r="FS14" s="84"/>
      <c r="FT14" s="84"/>
      <c r="FU14" s="84"/>
      <c r="FV14" s="84"/>
      <c r="FW14" s="84"/>
      <c r="FX14" s="84"/>
      <c r="FY14" s="84"/>
      <c r="FZ14" s="84"/>
      <c r="GA14" s="84"/>
      <c r="GB14" s="84"/>
      <c r="GC14" s="84"/>
      <c r="GD14" s="84"/>
      <c r="GE14" s="84"/>
      <c r="GF14" s="84"/>
      <c r="GG14" s="84"/>
      <c r="GH14" s="84"/>
      <c r="GI14" s="84"/>
      <c r="GJ14" s="84"/>
      <c r="GK14" s="84"/>
      <c r="GL14" s="84"/>
      <c r="GM14" s="84"/>
      <c r="GN14" s="84"/>
      <c r="GO14" s="84"/>
      <c r="GP14" s="84"/>
      <c r="GQ14" s="84"/>
      <c r="GR14" s="84"/>
      <c r="GS14" s="84"/>
      <c r="GT14" s="84"/>
      <c r="GU14" s="84"/>
      <c r="GV14" s="84"/>
      <c r="GW14" s="84"/>
      <c r="GX14" s="84"/>
      <c r="GY14" s="84"/>
      <c r="GZ14" s="84"/>
      <c r="HA14" s="84"/>
      <c r="HB14" s="84"/>
      <c r="HC14" s="84"/>
      <c r="HD14" s="84"/>
      <c r="HE14" s="84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  <c r="HR14" s="84"/>
      <c r="HS14" s="84"/>
      <c r="HT14" s="84"/>
      <c r="HU14" s="84"/>
      <c r="HV14" s="84"/>
      <c r="HW14" s="84"/>
      <c r="HX14" s="84"/>
      <c r="HY14" s="84"/>
      <c r="HZ14" s="84"/>
      <c r="IA14" s="84"/>
      <c r="IB14" s="84"/>
      <c r="IC14" s="84"/>
      <c r="ID14" s="84"/>
      <c r="IE14" s="84"/>
      <c r="IF14" s="84"/>
      <c r="IG14" s="84"/>
      <c r="IH14" s="84"/>
      <c r="II14" s="84"/>
      <c r="IJ14" s="84"/>
      <c r="IK14" s="84"/>
      <c r="IL14" s="84"/>
      <c r="IM14" s="84"/>
      <c r="IN14" s="84"/>
      <c r="IO14" s="84"/>
      <c r="IP14" s="84"/>
      <c r="IQ14" s="84"/>
      <c r="IR14" s="84"/>
      <c r="IS14" s="84"/>
      <c r="IT14" s="84"/>
      <c r="IU14" s="84"/>
      <c r="IV14" s="84"/>
      <c r="IW14" s="84"/>
    </row>
    <row r="15" s="80" customFormat="1" ht="21" customHeight="1" spans="1:257">
      <c r="A15" s="99"/>
      <c r="B15" s="100"/>
      <c r="C15" s="100"/>
      <c r="D15" s="101"/>
      <c r="E15" s="100"/>
      <c r="F15" s="100"/>
      <c r="G15" s="100"/>
      <c r="H15" s="100"/>
      <c r="I15" s="115"/>
      <c r="J15" s="119"/>
      <c r="K15" s="119"/>
      <c r="L15" s="119"/>
      <c r="M15" s="119"/>
      <c r="N15" s="119"/>
      <c r="O15" s="119"/>
      <c r="P15" s="119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4"/>
      <c r="IF15" s="84"/>
      <c r="IG15" s="84"/>
      <c r="IH15" s="84"/>
      <c r="II15" s="84"/>
      <c r="IJ15" s="84"/>
      <c r="IK15" s="84"/>
      <c r="IL15" s="84"/>
      <c r="IM15" s="84"/>
      <c r="IN15" s="84"/>
      <c r="IO15" s="84"/>
      <c r="IP15" s="84"/>
      <c r="IQ15" s="84"/>
      <c r="IR15" s="84"/>
      <c r="IS15" s="84"/>
      <c r="IT15" s="84"/>
      <c r="IU15" s="84"/>
      <c r="IV15" s="84"/>
      <c r="IW15" s="84"/>
    </row>
    <row r="16" s="80" customFormat="1" ht="21" customHeight="1" spans="1:257">
      <c r="A16" s="99"/>
      <c r="B16" s="100"/>
      <c r="C16" s="100"/>
      <c r="D16" s="101"/>
      <c r="E16" s="100"/>
      <c r="F16" s="100"/>
      <c r="G16" s="100"/>
      <c r="H16" s="100"/>
      <c r="I16" s="115"/>
      <c r="J16" s="119"/>
      <c r="K16" s="119"/>
      <c r="L16" s="119"/>
      <c r="M16" s="119"/>
      <c r="N16" s="119"/>
      <c r="O16" s="119"/>
      <c r="P16" s="119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  <c r="HN16" s="84"/>
      <c r="HO16" s="84"/>
      <c r="HP16" s="84"/>
      <c r="HQ16" s="84"/>
      <c r="HR16" s="84"/>
      <c r="HS16" s="84"/>
      <c r="HT16" s="84"/>
      <c r="HU16" s="84"/>
      <c r="HV16" s="84"/>
      <c r="HW16" s="84"/>
      <c r="HX16" s="84"/>
      <c r="HY16" s="84"/>
      <c r="HZ16" s="84"/>
      <c r="IA16" s="84"/>
      <c r="IB16" s="84"/>
      <c r="IC16" s="84"/>
      <c r="ID16" s="84"/>
      <c r="IE16" s="84"/>
      <c r="IF16" s="84"/>
      <c r="IG16" s="84"/>
      <c r="IH16" s="84"/>
      <c r="II16" s="84"/>
      <c r="IJ16" s="84"/>
      <c r="IK16" s="84"/>
      <c r="IL16" s="84"/>
      <c r="IM16" s="84"/>
      <c r="IN16" s="84"/>
      <c r="IO16" s="84"/>
      <c r="IP16" s="84"/>
      <c r="IQ16" s="84"/>
      <c r="IR16" s="84"/>
      <c r="IS16" s="84"/>
      <c r="IT16" s="84"/>
      <c r="IU16" s="84"/>
      <c r="IV16" s="84"/>
      <c r="IW16" s="84"/>
    </row>
    <row r="17" s="80" customFormat="1" ht="21" customHeight="1" spans="1:257">
      <c r="A17" s="106"/>
      <c r="B17" s="100"/>
      <c r="C17" s="100"/>
      <c r="D17" s="107"/>
      <c r="E17" s="100"/>
      <c r="F17" s="100"/>
      <c r="G17" s="100"/>
      <c r="H17" s="100"/>
      <c r="I17" s="115"/>
      <c r="J17" s="119"/>
      <c r="K17" s="119"/>
      <c r="L17" s="119"/>
      <c r="M17" s="119"/>
      <c r="N17" s="119"/>
      <c r="O17" s="119"/>
      <c r="P17" s="119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  <c r="HN17" s="84"/>
      <c r="HO17" s="84"/>
      <c r="HP17" s="84"/>
      <c r="HQ17" s="84"/>
      <c r="HR17" s="84"/>
      <c r="HS17" s="84"/>
      <c r="HT17" s="84"/>
      <c r="HU17" s="84"/>
      <c r="HV17" s="84"/>
      <c r="HW17" s="84"/>
      <c r="HX17" s="84"/>
      <c r="HY17" s="84"/>
      <c r="HZ17" s="84"/>
      <c r="IA17" s="84"/>
      <c r="IB17" s="84"/>
      <c r="IC17" s="84"/>
      <c r="ID17" s="84"/>
      <c r="IE17" s="84"/>
      <c r="IF17" s="84"/>
      <c r="IG17" s="84"/>
      <c r="IH17" s="84"/>
      <c r="II17" s="84"/>
      <c r="IJ17" s="84"/>
      <c r="IK17" s="84"/>
      <c r="IL17" s="84"/>
      <c r="IM17" s="84"/>
      <c r="IN17" s="84"/>
      <c r="IO17" s="84"/>
      <c r="IP17" s="84"/>
      <c r="IQ17" s="84"/>
      <c r="IR17" s="84"/>
      <c r="IS17" s="84"/>
      <c r="IT17" s="84"/>
      <c r="IU17" s="84"/>
      <c r="IV17" s="84"/>
      <c r="IW17" s="84"/>
    </row>
    <row r="18" s="80" customFormat="1" ht="21" customHeight="1" spans="1:257">
      <c r="A18" s="106"/>
      <c r="B18" s="100"/>
      <c r="C18" s="100"/>
      <c r="D18" s="107"/>
      <c r="E18" s="100"/>
      <c r="F18" s="100"/>
      <c r="G18" s="100"/>
      <c r="H18" s="100"/>
      <c r="I18" s="115"/>
      <c r="J18" s="119"/>
      <c r="K18" s="119"/>
      <c r="L18" s="119"/>
      <c r="M18" s="119"/>
      <c r="N18" s="119"/>
      <c r="O18" s="119"/>
      <c r="P18" s="119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  <c r="IV18" s="84"/>
      <c r="IW18" s="84"/>
    </row>
    <row r="19" s="80" customFormat="1" ht="16.5" spans="1:257">
      <c r="A19" s="108"/>
      <c r="B19" s="109"/>
      <c r="C19" s="109"/>
      <c r="D19" s="109"/>
      <c r="E19" s="110"/>
      <c r="F19" s="109"/>
      <c r="G19" s="109"/>
      <c r="H19" s="109"/>
      <c r="I19" s="115"/>
      <c r="J19" s="122"/>
      <c r="K19" s="122"/>
      <c r="L19" s="119"/>
      <c r="M19" s="122"/>
      <c r="N19" s="122"/>
      <c r="O19" s="119"/>
      <c r="P19" s="119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  <c r="IV19" s="84"/>
      <c r="IW19" s="84"/>
    </row>
    <row r="20" s="80" customFormat="1" spans="1:257">
      <c r="A20" s="111" t="s">
        <v>182</v>
      </c>
      <c r="B20" s="111"/>
      <c r="C20" s="111"/>
      <c r="D20" s="112"/>
      <c r="M20" s="82"/>
      <c r="N20" s="82"/>
      <c r="O20" s="82"/>
      <c r="P20" s="123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  <c r="EK20" s="84"/>
      <c r="EL20" s="84"/>
      <c r="EM20" s="84"/>
      <c r="EN20" s="84"/>
      <c r="EO20" s="84"/>
      <c r="EP20" s="84"/>
      <c r="EQ20" s="84"/>
      <c r="ER20" s="84"/>
      <c r="ES20" s="84"/>
      <c r="ET20" s="84"/>
      <c r="EU20" s="84"/>
      <c r="EV20" s="84"/>
      <c r="EW20" s="84"/>
      <c r="EX20" s="84"/>
      <c r="EY20" s="84"/>
      <c r="EZ20" s="84"/>
      <c r="FA20" s="84"/>
      <c r="FB20" s="84"/>
      <c r="FC20" s="84"/>
      <c r="FD20" s="84"/>
      <c r="FE20" s="84"/>
      <c r="FF20" s="84"/>
      <c r="FG20" s="84"/>
      <c r="FH20" s="84"/>
      <c r="FI20" s="84"/>
      <c r="FJ20" s="84"/>
      <c r="FK20" s="84"/>
      <c r="FL20" s="84"/>
      <c r="FM20" s="84"/>
      <c r="FN20" s="84"/>
      <c r="FO20" s="84"/>
      <c r="FP20" s="84"/>
      <c r="FQ20" s="84"/>
      <c r="FR20" s="84"/>
      <c r="FS20" s="84"/>
      <c r="FT20" s="84"/>
      <c r="FU20" s="84"/>
      <c r="FV20" s="84"/>
      <c r="FW20" s="84"/>
      <c r="FX20" s="84"/>
      <c r="FY20" s="84"/>
      <c r="FZ20" s="84"/>
      <c r="GA20" s="84"/>
      <c r="GB20" s="84"/>
      <c r="GC20" s="84"/>
      <c r="GD20" s="84"/>
      <c r="GE20" s="84"/>
      <c r="GF20" s="84"/>
      <c r="GG20" s="84"/>
      <c r="GH20" s="84"/>
      <c r="GI20" s="84"/>
      <c r="GJ20" s="84"/>
      <c r="GK20" s="84"/>
      <c r="GL20" s="84"/>
      <c r="GM20" s="84"/>
      <c r="GN20" s="84"/>
      <c r="GO20" s="84"/>
      <c r="GP20" s="84"/>
      <c r="GQ20" s="84"/>
      <c r="GR20" s="84"/>
      <c r="GS20" s="84"/>
      <c r="GT20" s="84"/>
      <c r="GU20" s="84"/>
      <c r="GV20" s="84"/>
      <c r="GW20" s="84"/>
      <c r="GX20" s="84"/>
      <c r="GY20" s="84"/>
      <c r="GZ20" s="84"/>
      <c r="HA20" s="84"/>
      <c r="HB20" s="84"/>
      <c r="HC20" s="84"/>
      <c r="HD20" s="84"/>
      <c r="HE20" s="84"/>
      <c r="HF20" s="84"/>
      <c r="HG20" s="84"/>
      <c r="HH20" s="84"/>
      <c r="HI20" s="84"/>
      <c r="HJ20" s="84"/>
      <c r="HK20" s="84"/>
      <c r="HL20" s="84"/>
      <c r="HM20" s="84"/>
      <c r="HN20" s="84"/>
      <c r="HO20" s="84"/>
      <c r="HP20" s="84"/>
      <c r="HQ20" s="84"/>
      <c r="HR20" s="84"/>
      <c r="HS20" s="84"/>
      <c r="HT20" s="84"/>
      <c r="HU20" s="84"/>
      <c r="HV20" s="84"/>
      <c r="HW20" s="84"/>
      <c r="HX20" s="84"/>
      <c r="HY20" s="84"/>
      <c r="HZ20" s="84"/>
      <c r="IA20" s="84"/>
      <c r="IB20" s="84"/>
      <c r="IC20" s="84"/>
      <c r="ID20" s="84"/>
      <c r="IE20" s="84"/>
      <c r="IF20" s="84"/>
      <c r="IG20" s="84"/>
      <c r="IH20" s="84"/>
      <c r="II20" s="84"/>
      <c r="IJ20" s="84"/>
      <c r="IK20" s="84"/>
      <c r="IL20" s="84"/>
      <c r="IM20" s="84"/>
      <c r="IN20" s="84"/>
      <c r="IO20" s="84"/>
      <c r="IP20" s="84"/>
      <c r="IQ20" s="84"/>
      <c r="IR20" s="84"/>
      <c r="IS20" s="84"/>
      <c r="IT20" s="84"/>
      <c r="IU20" s="84"/>
      <c r="IV20" s="84"/>
      <c r="IW20" s="84"/>
    </row>
    <row r="21" s="80" customFormat="1" spans="4:257">
      <c r="D21" s="81"/>
      <c r="J21" s="124" t="s">
        <v>183</v>
      </c>
      <c r="K21" s="125">
        <v>45629</v>
      </c>
      <c r="L21" s="124" t="s">
        <v>184</v>
      </c>
      <c r="M21" s="126" t="s">
        <v>140</v>
      </c>
      <c r="N21" s="126" t="s">
        <v>185</v>
      </c>
      <c r="O21" s="82" t="s">
        <v>143</v>
      </c>
      <c r="P21" s="123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84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84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84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84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84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84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84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7"/>
    </sheetView>
  </sheetViews>
  <sheetFormatPr defaultColWidth="9" defaultRowHeight="14.25"/>
  <cols>
    <col min="1" max="1" width="7" customWidth="1"/>
    <col min="2" max="2" width="14.5" customWidth="1"/>
    <col min="3" max="3" width="16.6" style="69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281</v>
      </c>
      <c r="B2" s="5" t="s">
        <v>282</v>
      </c>
      <c r="C2" s="5" t="s">
        <v>283</v>
      </c>
      <c r="D2" s="5" t="s">
        <v>284</v>
      </c>
      <c r="E2" s="5" t="s">
        <v>285</v>
      </c>
      <c r="F2" s="5" t="s">
        <v>286</v>
      </c>
      <c r="G2" s="5" t="s">
        <v>287</v>
      </c>
      <c r="H2" s="70" t="s">
        <v>288</v>
      </c>
      <c r="I2" s="4" t="s">
        <v>289</v>
      </c>
      <c r="J2" s="4" t="s">
        <v>290</v>
      </c>
      <c r="K2" s="4" t="s">
        <v>291</v>
      </c>
      <c r="L2" s="4" t="s">
        <v>292</v>
      </c>
      <c r="M2" s="4" t="s">
        <v>293</v>
      </c>
      <c r="N2" s="5" t="s">
        <v>294</v>
      </c>
      <c r="O2" s="5" t="s">
        <v>295</v>
      </c>
    </row>
    <row r="3" s="1" customFormat="1" ht="16.5" spans="1:15">
      <c r="A3" s="4"/>
      <c r="B3" s="7"/>
      <c r="C3" s="7"/>
      <c r="D3" s="7"/>
      <c r="E3" s="7"/>
      <c r="F3" s="7"/>
      <c r="G3" s="7"/>
      <c r="H3" s="71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7"/>
      <c r="O3" s="7"/>
    </row>
    <row r="4" ht="20" customHeight="1" spans="1:15">
      <c r="A4" s="72">
        <v>1</v>
      </c>
      <c r="B4" s="12" t="s">
        <v>296</v>
      </c>
      <c r="C4" s="12" t="s">
        <v>297</v>
      </c>
      <c r="D4" s="12" t="s">
        <v>121</v>
      </c>
      <c r="E4" s="13" t="s">
        <v>298</v>
      </c>
      <c r="F4" s="27" t="s">
        <v>299</v>
      </c>
      <c r="G4" s="73" t="s">
        <v>65</v>
      </c>
      <c r="H4" s="9" t="s">
        <v>65</v>
      </c>
      <c r="I4" s="76">
        <v>3</v>
      </c>
      <c r="J4" s="77">
        <v>1</v>
      </c>
      <c r="K4" s="77">
        <v>1</v>
      </c>
      <c r="L4" s="77">
        <v>1</v>
      </c>
      <c r="M4" s="9">
        <v>0</v>
      </c>
      <c r="N4" s="9">
        <f t="shared" ref="N4:N7" si="0">SUM(I4:M4)</f>
        <v>6</v>
      </c>
      <c r="O4" s="9" t="s">
        <v>300</v>
      </c>
    </row>
    <row r="5" ht="20" customHeight="1" spans="1:15">
      <c r="A5" s="72">
        <v>2</v>
      </c>
      <c r="B5" s="12" t="s">
        <v>301</v>
      </c>
      <c r="C5" s="12" t="s">
        <v>297</v>
      </c>
      <c r="D5" s="12" t="s">
        <v>120</v>
      </c>
      <c r="E5" s="13" t="s">
        <v>302</v>
      </c>
      <c r="F5" s="27" t="s">
        <v>299</v>
      </c>
      <c r="G5" s="73" t="s">
        <v>65</v>
      </c>
      <c r="H5" s="9" t="s">
        <v>65</v>
      </c>
      <c r="I5" s="77">
        <v>2</v>
      </c>
      <c r="J5" s="77">
        <v>0</v>
      </c>
      <c r="K5" s="77">
        <v>1</v>
      </c>
      <c r="L5" s="77">
        <v>0</v>
      </c>
      <c r="M5" s="77">
        <v>0</v>
      </c>
      <c r="N5" s="9">
        <f t="shared" si="0"/>
        <v>3</v>
      </c>
      <c r="O5" s="9" t="s">
        <v>300</v>
      </c>
    </row>
    <row r="6" ht="20" customHeight="1" spans="1:15">
      <c r="A6" s="72">
        <v>3</v>
      </c>
      <c r="B6" s="12">
        <v>240818049</v>
      </c>
      <c r="C6" s="12" t="s">
        <v>297</v>
      </c>
      <c r="D6" s="12" t="s">
        <v>118</v>
      </c>
      <c r="E6" s="13" t="s">
        <v>302</v>
      </c>
      <c r="F6" s="27" t="s">
        <v>299</v>
      </c>
      <c r="G6" s="73" t="s">
        <v>65</v>
      </c>
      <c r="H6" s="9" t="s">
        <v>65</v>
      </c>
      <c r="I6" s="77">
        <v>3</v>
      </c>
      <c r="J6" s="77">
        <v>1</v>
      </c>
      <c r="K6" s="77">
        <v>0</v>
      </c>
      <c r="L6" s="77">
        <v>0</v>
      </c>
      <c r="M6" s="77">
        <v>0</v>
      </c>
      <c r="N6" s="9">
        <f t="shared" si="0"/>
        <v>4</v>
      </c>
      <c r="O6" s="9" t="s">
        <v>300</v>
      </c>
    </row>
    <row r="7" ht="20" customHeight="1" spans="1:15">
      <c r="A7" s="72">
        <v>4</v>
      </c>
      <c r="B7" s="12">
        <v>240819024</v>
      </c>
      <c r="C7" s="12" t="s">
        <v>297</v>
      </c>
      <c r="D7" s="12" t="s">
        <v>119</v>
      </c>
      <c r="E7" s="13" t="s">
        <v>302</v>
      </c>
      <c r="F7" s="27" t="s">
        <v>299</v>
      </c>
      <c r="G7" s="73" t="s">
        <v>65</v>
      </c>
      <c r="H7" s="9" t="s">
        <v>65</v>
      </c>
      <c r="I7" s="77">
        <v>2</v>
      </c>
      <c r="J7" s="77">
        <v>0</v>
      </c>
      <c r="K7" s="77">
        <v>1</v>
      </c>
      <c r="L7" s="77">
        <v>0</v>
      </c>
      <c r="M7" s="77">
        <v>0</v>
      </c>
      <c r="N7" s="9">
        <f t="shared" si="0"/>
        <v>3</v>
      </c>
      <c r="O7" s="9" t="s">
        <v>300</v>
      </c>
    </row>
    <row r="8" ht="20" customHeight="1" spans="1:15">
      <c r="A8" s="9"/>
      <c r="B8" s="29"/>
      <c r="C8" s="30"/>
      <c r="D8" s="30"/>
      <c r="E8" s="57"/>
      <c r="F8" s="30"/>
      <c r="G8" s="73"/>
      <c r="H8" s="9"/>
      <c r="I8" s="78"/>
      <c r="J8" s="77"/>
      <c r="K8" s="77"/>
      <c r="L8" s="77"/>
      <c r="M8" s="9"/>
      <c r="N8" s="9"/>
      <c r="O8" s="9"/>
    </row>
    <row r="9" ht="20" customHeight="1" spans="1:15">
      <c r="A9" s="9"/>
      <c r="B9" s="29"/>
      <c r="C9" s="29"/>
      <c r="D9" s="29"/>
      <c r="E9" s="60"/>
      <c r="F9" s="29"/>
      <c r="G9" s="9"/>
      <c r="H9" s="10"/>
      <c r="I9" s="76"/>
      <c r="J9" s="77"/>
      <c r="K9" s="77"/>
      <c r="L9" s="77"/>
      <c r="M9" s="9"/>
      <c r="N9" s="9"/>
      <c r="O9" s="10"/>
    </row>
    <row r="10" ht="20" customHeight="1" spans="1:15">
      <c r="A10" s="9"/>
      <c r="B10" s="29"/>
      <c r="C10" s="29"/>
      <c r="D10" s="29"/>
      <c r="E10" s="60"/>
      <c r="F10" s="29"/>
      <c r="G10" s="9"/>
      <c r="H10" s="10"/>
      <c r="I10" s="76"/>
      <c r="J10" s="77"/>
      <c r="K10" s="77"/>
      <c r="L10" s="77"/>
      <c r="M10" s="9"/>
      <c r="N10" s="9"/>
      <c r="O10" s="10"/>
    </row>
    <row r="11" ht="20" customHeight="1" spans="1:15">
      <c r="A11" s="9"/>
      <c r="B11" s="29"/>
      <c r="C11" s="29"/>
      <c r="D11" s="29"/>
      <c r="E11" s="60"/>
      <c r="F11" s="29"/>
      <c r="G11" s="9"/>
      <c r="H11" s="10"/>
      <c r="I11" s="76"/>
      <c r="J11" s="77"/>
      <c r="K11" s="77"/>
      <c r="L11" s="77"/>
      <c r="M11" s="9"/>
      <c r="N11" s="9"/>
      <c r="O11" s="10"/>
    </row>
    <row r="12" s="2" customFormat="1" ht="18.75" spans="1:15">
      <c r="A12" s="17" t="s">
        <v>303</v>
      </c>
      <c r="B12" s="18"/>
      <c r="C12" s="29"/>
      <c r="D12" s="19"/>
      <c r="E12" s="20"/>
      <c r="F12" s="29"/>
      <c r="G12" s="9"/>
      <c r="H12" s="38"/>
      <c r="I12" s="32"/>
      <c r="J12" s="17" t="s">
        <v>304</v>
      </c>
      <c r="K12" s="18"/>
      <c r="L12" s="18"/>
      <c r="M12" s="19"/>
      <c r="N12" s="18"/>
      <c r="O12" s="25"/>
    </row>
    <row r="13" ht="61" customHeight="1" spans="1:15">
      <c r="A13" s="74" t="s">
        <v>305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9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2024-12-06T06:57:04Z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